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pathseattle.sharepoint.com/sites/REACHStart-up/Shared Documents/General/Countries/LAC/Technical Materials/Colombia/MDA/RFP MDA/"/>
    </mc:Choice>
  </mc:AlternateContent>
  <xr:revisionPtr revIDLastSave="317" documentId="8_{AE050B63-0192-44DC-9FDD-C7215464D33E}" xr6:coauthVersionLast="47" xr6:coauthVersionMax="47" xr10:uidLastSave="{0687A69D-64DA-46AC-9AE7-2A9F47CC8739}"/>
  <bookViews>
    <workbookView xWindow="-28920" yWindow="-120" windowWidth="29040" windowHeight="15720" tabRatio="767" activeTab="1" xr2:uid="{00000000-000D-0000-FFFF-FFFF00000000}"/>
    <workbookView xWindow="-28920" yWindow="-120" windowWidth="29040" windowHeight="15720" xr2:uid="{4E0619AF-FFCD-4E8C-8776-F730224E49E1}"/>
  </bookViews>
  <sheets>
    <sheet name="Directions" sheetId="14" r:id="rId1"/>
    <sheet name="Budget Detail" sheetId="10" r:id="rId2"/>
    <sheet name="Activities Budgeting" sheetId="15" state="hidden" r:id="rId3"/>
    <sheet name="Budget Summary" sheetId="16" r:id="rId4"/>
    <sheet name="LOE Table" sheetId="13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__yr12" localSheetId="3">#REF!</definedName>
    <definedName name="___yr12">#REF!</definedName>
    <definedName name="__AGRESSO" localSheetId="3">#REF!</definedName>
    <definedName name="__AGRESSO">#REF!</definedName>
    <definedName name="__AGRESSO._" localSheetId="3">#REF!</definedName>
    <definedName name="__AGRESSO._">#REF!</definedName>
    <definedName name="__AGRESSO.Account">#REF!</definedName>
    <definedName name="__AGRESSO.Activity_2">#REF!</definedName>
    <definedName name="__AGRESSO.Amount">#REF!</definedName>
    <definedName name="__AGRESSO.apar_type">#REF!</definedName>
    <definedName name="__AGRESSO.att_1_id">#REF!</definedName>
    <definedName name="__AGRESSO.att_2_id">#REF!</definedName>
    <definedName name="__AGRESSO.att_3_id">#REF!</definedName>
    <definedName name="__AGRESSO.att_4_id">#REF!</definedName>
    <definedName name="__AGRESSO.att_5_id">#REF!</definedName>
    <definedName name="__AGRESSO.att_6_id">#REF!</definedName>
    <definedName name="__AGRESSO.att_7_id">#REF!</definedName>
    <definedName name="__AGRESSO.client">#REF!</definedName>
    <definedName name="__AGRESSO.Company_7">#REF!</definedName>
    <definedName name="__AGRESSO.Cost_Center_4">#REF!</definedName>
    <definedName name="__AGRESSO.Cur">#REF!</definedName>
    <definedName name="__AGRESSO.cur_amount">#REF!</definedName>
    <definedName name="__AGRESSO.Curr__amount">#REF!</definedName>
    <definedName name="__AGRESSO.currency">#REF!</definedName>
    <definedName name="__AGRESSO.description">#REF!</definedName>
    <definedName name="__AGRESSO.dim_1">#REF!</definedName>
    <definedName name="__AGRESSO.dim_2">#REF!</definedName>
    <definedName name="__AGRESSO.dim_3">#REF!</definedName>
    <definedName name="__AGRESSO.dim_4">#REF!</definedName>
    <definedName name="__AGRESSO.dim_5">#REF!</definedName>
    <definedName name="__AGRESSO.dim_6">#REF!</definedName>
    <definedName name="__AGRESSO.dim_7">#REF!</definedName>
    <definedName name="__AGRESSO.Emp_Id_3">#REF!</definedName>
    <definedName name="__AGRESSO.Fund_Src_6">#REF!</definedName>
    <definedName name="__AGRESSO.Period">#REF!</definedName>
    <definedName name="__AGRESSO.Project_1">#REF!</definedName>
    <definedName name="__AGRESSO.sequence_no">#REF!</definedName>
    <definedName name="__AGRESSO.Site_5">#REF!</definedName>
    <definedName name="__AGRESSO.T">#REF!</definedName>
    <definedName name="__AGRESSO.tab">#REF!</definedName>
    <definedName name="__AGRESSO.tax_code">#REF!</definedName>
    <definedName name="__AGRESSO.TC">#REF!</definedName>
    <definedName name="__AGRESSO.Text">#REF!</definedName>
    <definedName name="__AGRESSO.Trans_date">#REF!</definedName>
    <definedName name="__AGRESSO.TransNo">#REF!</definedName>
    <definedName name="__AGRESSO.TT">#REF!</definedName>
    <definedName name="__AGRESSO.User">#REF!</definedName>
    <definedName name="__AGRESSO.user_id">#REF!</definedName>
    <definedName name="__AGRESSO.voucher_date">#REF!</definedName>
    <definedName name="__AGRESSO.voucher_no">#REF!</definedName>
    <definedName name="__AGRESSO.voucher_type">#REF!</definedName>
    <definedName name="__AgressoQE">#REF!</definedName>
    <definedName name="__AgressoQE.1_30">#REF!</definedName>
    <definedName name="__AgressoQE.31_60">#REF!</definedName>
    <definedName name="__AgressoQE.61_90">#REF!</definedName>
    <definedName name="__AgressoQE.90">#REF!</definedName>
    <definedName name="__AgressoQE.account">#REF!</definedName>
    <definedName name="__AgressoQE.Account_group">#REF!</definedName>
    <definedName name="__AgressoQE.account_grp__4">#REF!</definedName>
    <definedName name="__AgressoQE.Acct_base">#REF!</definedName>
    <definedName name="__AgressoQE.Activity">#REF!</definedName>
    <definedName name="__AgressoQE.Activity_ID">[1]__AgressoQE!$M$2:$M$89</definedName>
    <definedName name="__AgressoQE.Activity_name">[1]__AgressoQE!$H$2:$H$89</definedName>
    <definedName name="__AgressoQE.amount" localSheetId="3">#REF!</definedName>
    <definedName name="__AgressoQE.amount">#REF!</definedName>
    <definedName name="__AgressoQE.apar_id" localSheetId="3">#REF!</definedName>
    <definedName name="__AgressoQE.apar_id">#REF!</definedName>
    <definedName name="__AgressoQE.Costc" localSheetId="3">#REF!</definedName>
    <definedName name="__AgressoQE.Costc">#REF!</definedName>
    <definedName name="__AgressoQE.cur_amount">#REF!</definedName>
    <definedName name="__AgressoQE.currency">#REF!</definedName>
    <definedName name="__AgressoQE.Currency_amount">#REF!</definedName>
    <definedName name="__AgressoQE.Customer_ID">#REF!</definedName>
    <definedName name="__AgressoQE.Customer_ID__T">#REF!</definedName>
    <definedName name="__AgressoQE.cx_dim_1_B0_0">#REF!</definedName>
    <definedName name="__AgressoQE.cx_dim_2_BF_0">#REF!</definedName>
    <definedName name="__AgressoQE.cx_dim_6_ZB18_0">#REF!</definedName>
    <definedName name="__AgressoQE.cx_dim_7_A28_0">#REF!</definedName>
    <definedName name="__AgressoQE.Description">#REF!</definedName>
    <definedName name="__AgressoQE.due_date">#REF!</definedName>
    <definedName name="__AgressoQE.ext_inv_ref">#REF!</definedName>
    <definedName name="__AgressoQE.f2">#REF!</definedName>
    <definedName name="__AgressoQE.f3">#REF!</definedName>
    <definedName name="__AgressoQE.f4">#REF!</definedName>
    <definedName name="__AgressoQE.f5">#REF!</definedName>
    <definedName name="__AgressoQE.f6">#REF!</definedName>
    <definedName name="__AgressoQE.Fundsrc">#REF!</definedName>
    <definedName name="__AgressoQE.Fundsrc__T">[1]__AgressoQE!$B$2:$B$89</definedName>
    <definedName name="__AgressoQE.Invoice_date" localSheetId="3">#REF!</definedName>
    <definedName name="__AgressoQE.Invoice_date">#REF!</definedName>
    <definedName name="__AgressoQE.Invoice_number" localSheetId="3">#REF!</definedName>
    <definedName name="__AgressoQE.Invoice_number">#REF!</definedName>
    <definedName name="__AgressoQE.Legacy_Code">[1]__AgressoQE!$I$2:$I$89</definedName>
    <definedName name="__AgressoQE.Open_amount" localSheetId="3">#REF!</definedName>
    <definedName name="__AgressoQE.Open_amount">#REF!</definedName>
    <definedName name="__AgressoQE.Period" localSheetId="3">#REF!</definedName>
    <definedName name="__AgressoQE.Period">#REF!</definedName>
    <definedName name="__AgressoQE.Project" localSheetId="3">#REF!</definedName>
    <definedName name="__AgressoQE.Project">#REF!</definedName>
    <definedName name="__AgressoQE.Project_ID">[1]__AgressoQE!$D$2:$D$89</definedName>
    <definedName name="__AgressoQE.Project_ID__T">[1]__AgressoQE!$E$2:$E$89</definedName>
    <definedName name="__AgressoQE.Resno" localSheetId="3">#REF!</definedName>
    <definedName name="__AgressoQE.Resno">#REF!</definedName>
    <definedName name="__AgressoQE.Resno__T">[1]__AgressoQE!$C$2:$C$89</definedName>
    <definedName name="__AgressoQE.Resno__T2">[1]__AgressoQE!$F$2:$F$89</definedName>
    <definedName name="__AgressoQE.rest_amount" localSheetId="3">#REF!</definedName>
    <definedName name="__AgressoQE.rest_amount">#REF!</definedName>
    <definedName name="__AgressoQE.rest_curr" localSheetId="3">#REF!</definedName>
    <definedName name="__AgressoQE.rest_curr">#REF!</definedName>
    <definedName name="__AgressoQE.Status__T">[1]__AgressoQE!$L$2:$L$89</definedName>
    <definedName name="__AgressoQE.Tax_code" localSheetId="3">#REF!</definedName>
    <definedName name="__AgressoQE.Tax_code">#REF!</definedName>
    <definedName name="__AgressoQE.trans_date" localSheetId="3">#REF!</definedName>
    <definedName name="__AgressoQE.trans_date">#REF!</definedName>
    <definedName name="__AgressoQE.Transaction_date" localSheetId="3">#REF!</definedName>
    <definedName name="__AgressoQE.Transaction_date">#REF!</definedName>
    <definedName name="__AgressoQE.Transaction_number">#REF!</definedName>
    <definedName name="__AgressoQE.Transaction_type">#REF!</definedName>
    <definedName name="__AgressoQE.Transaction_type__T">#REF!</definedName>
    <definedName name="__AgressoQE.Unbilled">#REF!</definedName>
    <definedName name="__AgressoQE.voucher_date">#REF!</definedName>
    <definedName name="__AgressoQE.voucher_no">#REF!</definedName>
    <definedName name="__AgressoQE.voucher_type">#REF!</definedName>
    <definedName name="__AgressoQE.xapar_id">#REF!</definedName>
    <definedName name="__AgressoQE.xvoucher_type">#REF!</definedName>
    <definedName name="__MTD2007">#REF!</definedName>
    <definedName name="__yr12">#REF!</definedName>
    <definedName name="__yr13">#REF!</definedName>
    <definedName name="__yr14">#REF!</definedName>
    <definedName name="_apr02">#REF!</definedName>
    <definedName name="_Apr03">#REF!</definedName>
    <definedName name="_Apr04">#REF!</definedName>
    <definedName name="_Apr05">#REF!</definedName>
    <definedName name="_Apr06">#REF!</definedName>
    <definedName name="_Apr08">#REF!</definedName>
    <definedName name="_Apr09">#REF!</definedName>
    <definedName name="_Apr11">#REF!</definedName>
    <definedName name="_apr12">#REF!</definedName>
    <definedName name="_apr13">#REF!</definedName>
    <definedName name="_apr14">#REF!</definedName>
    <definedName name="_apr15">#REF!</definedName>
    <definedName name="_Aug02">#REF!</definedName>
    <definedName name="_Aug03">#REF!</definedName>
    <definedName name="_Aug04">#REF!</definedName>
    <definedName name="_Aug05">#REF!</definedName>
    <definedName name="_Aug06">#REF!</definedName>
    <definedName name="_Aug08">#REF!</definedName>
    <definedName name="_Aug09">#REF!</definedName>
    <definedName name="_Aug11">#REF!</definedName>
    <definedName name="_aug12">#REF!</definedName>
    <definedName name="_aug13">#REF!</definedName>
    <definedName name="_aug14">#REF!</definedName>
    <definedName name="_aug15">#REF!</definedName>
    <definedName name="_bud2">#REF!</definedName>
    <definedName name="_dec01">#REF!</definedName>
    <definedName name="_dec02">#REF!</definedName>
    <definedName name="_Dec03">#REF!</definedName>
    <definedName name="_Dec04">#REF!</definedName>
    <definedName name="_Dec05">#REF!</definedName>
    <definedName name="_Dec07">#REF!</definedName>
    <definedName name="_Dec08">#REF!</definedName>
    <definedName name="_Dec10">#REF!</definedName>
    <definedName name="_dec11">#REF!</definedName>
    <definedName name="_dec12">#REF!</definedName>
    <definedName name="_dec13">#REF!</definedName>
    <definedName name="_dec14">#REF!</definedName>
    <definedName name="_feb02">#REF!</definedName>
    <definedName name="_Feb03">#REF!</definedName>
    <definedName name="_Feb04">#REF!</definedName>
    <definedName name="_Feb05">#REF!</definedName>
    <definedName name="_Feb06">#REF!</definedName>
    <definedName name="_Feb08">#REF!</definedName>
    <definedName name="_Feb09">#REF!</definedName>
    <definedName name="_Feb11">#REF!</definedName>
    <definedName name="_feb12">#REF!</definedName>
    <definedName name="_feb13">#REF!</definedName>
    <definedName name="_feb14">#REF!</definedName>
    <definedName name="_feb15">#REF!</definedName>
    <definedName name="_xlnm._FilterDatabase" localSheetId="1" hidden="1">'Budget Detail'!$A$2:$A$232</definedName>
    <definedName name="_jan02">#REF!</definedName>
    <definedName name="_jan03">#REF!</definedName>
    <definedName name="_Jan04">#REF!</definedName>
    <definedName name="_Jan05">#REF!</definedName>
    <definedName name="_Jan06">#REF!</definedName>
    <definedName name="_Jan08">#REF!</definedName>
    <definedName name="_Jan09">#REF!</definedName>
    <definedName name="_Jan11">#REF!</definedName>
    <definedName name="_jan12">#REF!</definedName>
    <definedName name="_jan13">#REF!</definedName>
    <definedName name="_jan14">#REF!</definedName>
    <definedName name="_jan15">#REF!</definedName>
    <definedName name="_Jul03">#REF!</definedName>
    <definedName name="_Jul04">#REF!</definedName>
    <definedName name="_Jul05">#REF!</definedName>
    <definedName name="_Jul06">#REF!</definedName>
    <definedName name="_Jul08">#REF!</definedName>
    <definedName name="_Jul09">#REF!</definedName>
    <definedName name="_Jul11">#REF!</definedName>
    <definedName name="_jul12">#REF!</definedName>
    <definedName name="_jul13">#REF!</definedName>
    <definedName name="_jul14">#REF!</definedName>
    <definedName name="_jul15">#REF!</definedName>
    <definedName name="_Jun02">#REF!</definedName>
    <definedName name="_jun03">#REF!</definedName>
    <definedName name="_Jun04">#REF!</definedName>
    <definedName name="_Jun05">#REF!</definedName>
    <definedName name="_Jun06">#REF!</definedName>
    <definedName name="_Jun08">#REF!</definedName>
    <definedName name="_Jun09">#REF!</definedName>
    <definedName name="_Jun11">#REF!</definedName>
    <definedName name="_jun12">#REF!</definedName>
    <definedName name="_jun13">#REF!</definedName>
    <definedName name="_jun14">#REF!</definedName>
    <definedName name="_jun15">#REF!</definedName>
    <definedName name="_Key1" hidden="1">#REF!</definedName>
    <definedName name="_mar02">#REF!</definedName>
    <definedName name="_Mar03">#REF!</definedName>
    <definedName name="_Mar04">#REF!</definedName>
    <definedName name="_Mar05">#REF!</definedName>
    <definedName name="_Mar06">#REF!</definedName>
    <definedName name="_Mar08">#REF!</definedName>
    <definedName name="_Mar09">#REF!</definedName>
    <definedName name="_Mar11">#REF!</definedName>
    <definedName name="_mar12">#REF!</definedName>
    <definedName name="_mar13">#REF!</definedName>
    <definedName name="_mar14">#REF!</definedName>
    <definedName name="_mar15">#REF!</definedName>
    <definedName name="_may02">#REF!</definedName>
    <definedName name="_May03">#REF!</definedName>
    <definedName name="_May04">#REF!</definedName>
    <definedName name="_May05">#REF!</definedName>
    <definedName name="_May06">#REF!</definedName>
    <definedName name="_May08">#REF!</definedName>
    <definedName name="_May09">#REF!</definedName>
    <definedName name="_May11">#REF!</definedName>
    <definedName name="_may12">#REF!</definedName>
    <definedName name="_may13">#REF!</definedName>
    <definedName name="_may14">#REF!</definedName>
    <definedName name="_may15">#REF!</definedName>
    <definedName name="_Mobile1">#REF!</definedName>
    <definedName name="_Mobile2">#REF!</definedName>
    <definedName name="_MOST">#REF!</definedName>
    <definedName name="_MTD2007">#REF!</definedName>
    <definedName name="_nov01">#REF!</definedName>
    <definedName name="_nov02">#REF!</definedName>
    <definedName name="_Nov03">#REF!</definedName>
    <definedName name="_Nov04">#REF!</definedName>
    <definedName name="_Nov05">#REF!</definedName>
    <definedName name="_Nov07">#REF!</definedName>
    <definedName name="_Nov08">#REF!</definedName>
    <definedName name="_Nov10">#REF!</definedName>
    <definedName name="_nov11">#REF!</definedName>
    <definedName name="_nov12">#REF!</definedName>
    <definedName name="_nov13">#REF!</definedName>
    <definedName name="_nov14">#REF!</definedName>
    <definedName name="_oct01">#REF!</definedName>
    <definedName name="_oct02">#REF!</definedName>
    <definedName name="_Oct03">#REF!</definedName>
    <definedName name="_Oct04">#REF!</definedName>
    <definedName name="_Oct05">#REF!</definedName>
    <definedName name="_Oct07">#REF!</definedName>
    <definedName name="_Oct08">#REF!</definedName>
    <definedName name="_Oct10">#REF!</definedName>
    <definedName name="_oct11">#REF!</definedName>
    <definedName name="_oct12">#REF!</definedName>
    <definedName name="_oct13">#REF!</definedName>
    <definedName name="_oct14">#REF!</definedName>
    <definedName name="_odc14">#REF!</definedName>
    <definedName name="_Order1" hidden="1">255</definedName>
    <definedName name="_Order2" hidden="1">255</definedName>
    <definedName name="_sep02" localSheetId="3">#REF!</definedName>
    <definedName name="_sep02">#REF!</definedName>
    <definedName name="_Sep03" localSheetId="3">#REF!</definedName>
    <definedName name="_Sep03">#REF!</definedName>
    <definedName name="_Sep04" localSheetId="3">#REF!</definedName>
    <definedName name="_Sep04">#REF!</definedName>
    <definedName name="_Sep05">#REF!</definedName>
    <definedName name="_Sep06">#REF!</definedName>
    <definedName name="_Sep07">#REF!</definedName>
    <definedName name="_Sep08">#REF!</definedName>
    <definedName name="_Sep09">#REF!</definedName>
    <definedName name="_Sep11">#REF!</definedName>
    <definedName name="_sep12">#REF!</definedName>
    <definedName name="_sep13">#REF!</definedName>
    <definedName name="_sep14">#REF!</definedName>
    <definedName name="_sep15">#REF!</definedName>
    <definedName name="_Sort" hidden="1">#REF!</definedName>
    <definedName name="_State1">#REF!</definedName>
    <definedName name="_State2">#REF!</definedName>
    <definedName name="_State3">#REF!</definedName>
    <definedName name="_State4">#REF!</definedName>
    <definedName name="_State5">#REF!</definedName>
    <definedName name="_YR1">#REF!</definedName>
    <definedName name="_yr11">#REF!</definedName>
    <definedName name="_yr12">#REF!</definedName>
    <definedName name="_yr13">#REF!</definedName>
    <definedName name="_yr14">#REF!</definedName>
    <definedName name="_yr15">#REF!</definedName>
    <definedName name="_YR2">#REF!</definedName>
    <definedName name="_yr4">#REF!</definedName>
    <definedName name="_yr5">#REF!</definedName>
    <definedName name="_yr6">#REF!</definedName>
    <definedName name="_yr7">#REF!</definedName>
    <definedName name="_yr8">#REF!</definedName>
    <definedName name="A_List_Airfare_PD">#REF!</definedName>
    <definedName name="A_Outcome_1">#REF!</definedName>
    <definedName name="A_Outcome_2">#REF!</definedName>
    <definedName name="A_Outcome_3">#REF!</definedName>
    <definedName name="A_Outcome_4">#REF!</definedName>
    <definedName name="A_Outcome_5">#REF!</definedName>
    <definedName name="A_Outcome_6">#REF!</definedName>
    <definedName name="A_Outcome_7">#REF!</definedName>
    <definedName name="A_PM">#REF!</definedName>
    <definedName name="A_WP_Totals">#REF!</definedName>
    <definedName name="A1AB00CHS97XXY1">#REF!</definedName>
    <definedName name="A1AB01CHS60EXA4">#REF!</definedName>
    <definedName name="A1HT03XXX97XXY1">#REF!</definedName>
    <definedName name="ABRA_DATA" localSheetId="3">[2]ABRADATA!$A$3:$AT$1721</definedName>
    <definedName name="ABRA_DATA">[3]ABRADATA!$A$3:$AT$1710</definedName>
    <definedName name="Abuja_list" localSheetId="3">#REF!</definedName>
    <definedName name="Abuja_list">#REF!</definedName>
    <definedName name="account">[4]lists!$C$3:$C$4</definedName>
    <definedName name="Accounts">[5]Accounts!$A$4:$A$721</definedName>
    <definedName name="Acct_Lookup" localSheetId="3">#REF!</definedName>
    <definedName name="Acct_Lookup">#REF!</definedName>
    <definedName name="Acct_Lookup_2" localSheetId="3">#REF!</definedName>
    <definedName name="Acct_Lookup_2">#REF!</definedName>
    <definedName name="Acct_lookup_3">'[6]Linked_data (2)'!$C$2:$D$20</definedName>
    <definedName name="Acct_lookup2">[6]Linked_data!$C$2:$D$14</definedName>
    <definedName name="Act_Accrual_Codes">[7]Vlookup!$A$2:$A$63</definedName>
    <definedName name="act5DollarLC" localSheetId="3">#REF!</definedName>
    <definedName name="act5DollarLC">#REF!</definedName>
    <definedName name="activity">[8]Linked_data!$B$46:$AP$92</definedName>
    <definedName name="Activity_LocalFX">'Activities Budgeting'!$G$36</definedName>
    <definedName name="Activity_Subtotal">'Activities Budgeting'!$H$36</definedName>
    <definedName name="Activitylist" localSheetId="3">#REF!</definedName>
    <definedName name="Activitylist">#REF!</definedName>
    <definedName name="Activitylistrevised" localSheetId="3">#REF!</definedName>
    <definedName name="Activitylistrevised">#REF!</definedName>
    <definedName name="adminfee" localSheetId="3">#REF!</definedName>
    <definedName name="adminfee">#REF!</definedName>
    <definedName name="adminfee1">#REF!</definedName>
    <definedName name="AgreeContractType">#REF!</definedName>
    <definedName name="Agreement_Contract_Type">#REF!</definedName>
    <definedName name="agreements">#REF!</definedName>
    <definedName name="aidmax">#REF!</definedName>
    <definedName name="airfreight">#REF!</definedName>
    <definedName name="Akros_act10dangerpay.intlstaff1">#REF!</definedName>
    <definedName name="Akros_act10dangerpay.intlstaff2">#REF!</definedName>
    <definedName name="Akros_act10dangerpay.intlstaff3">#REF!</definedName>
    <definedName name="Akros_act10dangerpay.researcher">#REF!</definedName>
    <definedName name="Akros_act10dangerpay_intlstaff4">#REF!</definedName>
    <definedName name="Akros_act10eduallowance.instaff1">#REF!</definedName>
    <definedName name="Akros_act10eduallowance.intlstaff2">#REF!</definedName>
    <definedName name="Akros_act10eduallowance.intlstaff3">#REF!</definedName>
    <definedName name="Akros_act10eduallowance.intlstaff4">#REF!</definedName>
    <definedName name="Akros_act10eduallowance.researcher">#REF!</definedName>
    <definedName name="Akros_act10localfringe">#REF!</definedName>
    <definedName name="Akros_act10localinflation_yr2">#REF!</definedName>
    <definedName name="Akros_act10postallowance">#REF!</definedName>
    <definedName name="Akros_act10postallowance.intlstaff2">#REF!</definedName>
    <definedName name="Akros_act10postallowance.intlstaff3">#REF!</definedName>
    <definedName name="Akros_act10postallowance.intlstaff4">#REF!</definedName>
    <definedName name="Akros_act10postallowance.researcher">#REF!</definedName>
    <definedName name="Akros_act10postdifferential">#REF!</definedName>
    <definedName name="Akros_act10postdifferential.intlstaff2">#REF!</definedName>
    <definedName name="Akros_act10postdifferential.intlstaff3">#REF!</definedName>
    <definedName name="Akros_act10postdifferential.intlstaff4">#REF!</definedName>
    <definedName name="Akros_act10postdifferential.researcher">#REF!</definedName>
    <definedName name="Akros_act11dangerpay.intlstaff1">#REF!</definedName>
    <definedName name="Akros_act11dangerpay.intlstaff2">#REF!</definedName>
    <definedName name="Akros_act11dangerpay.intlstaff3">#REF!</definedName>
    <definedName name="Akros_act11dangerpay.researcher">#REF!</definedName>
    <definedName name="Akros_act11dangerpay_intlstaff4">#REF!</definedName>
    <definedName name="Akros_act11eduallowance.instaff1">#REF!</definedName>
    <definedName name="Akros_act11eduallowance.intlstaff2">#REF!</definedName>
    <definedName name="Akros_act11eduallowance.intlstaff3">#REF!</definedName>
    <definedName name="Akros_act11eduallowance.intlstaff4">#REF!</definedName>
    <definedName name="Akros_act11eduallowance.researcher">#REF!</definedName>
    <definedName name="Akros_act11localfringe">#REF!</definedName>
    <definedName name="Akros_act11localinflation_yr2">#REF!</definedName>
    <definedName name="Akros_act11postallowance">#REF!</definedName>
    <definedName name="Akros_act11postallowance.intlstaff2">#REF!</definedName>
    <definedName name="Akros_act11postallowance.intlstaff3">#REF!</definedName>
    <definedName name="Akros_act11postallowance.intlstaff4">#REF!</definedName>
    <definedName name="Akros_act11postallowance.researcher">#REF!</definedName>
    <definedName name="Akros_act11postdifferential">#REF!</definedName>
    <definedName name="Akros_act11postdifferential.intlstaff2">#REF!</definedName>
    <definedName name="Akros_act11postdifferential.intlstaff3">#REF!</definedName>
    <definedName name="Akros_act11postdifferential.intlstaff4">#REF!</definedName>
    <definedName name="Akros_act11postdifferential.researcher">#REF!</definedName>
    <definedName name="Akros_act12dangerpay">#REF!</definedName>
    <definedName name="Akros_act12dangerpay.intlstaff2">#REF!</definedName>
    <definedName name="Akros_act12dangerpay.intlstaff3">#REF!</definedName>
    <definedName name="Akros_act12dangerpay.researcher">#REF!</definedName>
    <definedName name="Akros_act12dangerpay_intlstaff4">#REF!</definedName>
    <definedName name="Akros_act12eduallowance">#REF!</definedName>
    <definedName name="Akros_act12eduallowance.intlstaff2">#REF!</definedName>
    <definedName name="Akros_act12eduallowance.intlstaff3">#REF!</definedName>
    <definedName name="Akros_act12eduallowance.intlstaff4">#REF!</definedName>
    <definedName name="Akros_act12eduallowance.researcher">#REF!</definedName>
    <definedName name="Akros_act12localfringe">#REF!</definedName>
    <definedName name="Akros_act12localinflation_yr2">#REF!</definedName>
    <definedName name="Akros_act12postallowance">#REF!</definedName>
    <definedName name="Akros_act12postallowance.intlstaff2">#REF!</definedName>
    <definedName name="Akros_act12postallowance.intlstaff3">#REF!</definedName>
    <definedName name="Akros_act12postallowance.intlstaff4">#REF!</definedName>
    <definedName name="Akros_act12postallowance.researcher">#REF!</definedName>
    <definedName name="Akros_act12postdifferential">#REF!</definedName>
    <definedName name="Akros_act12postdifferential.intlstaff2">#REF!</definedName>
    <definedName name="Akros_act12postdifferential.intlstaff3">#REF!</definedName>
    <definedName name="Akros_act12postdifferential.intlstaff4">#REF!</definedName>
    <definedName name="Akros_act12postdifferential.researcher">#REF!</definedName>
    <definedName name="Akros_act13dangerpay">#REF!</definedName>
    <definedName name="Akros_act13dangerpay.intlstaff2">#REF!</definedName>
    <definedName name="Akros_act13dangerpay.intlstaff3">#REF!</definedName>
    <definedName name="Akros_act13dangerpay.researcher">#REF!</definedName>
    <definedName name="Akros_act13dangerpay_intlstaff4">#REF!</definedName>
    <definedName name="Akros_act13eduallowance">#REF!</definedName>
    <definedName name="Akros_act13eduallowance.intlstaff2">#REF!</definedName>
    <definedName name="Akros_act13eduallowance.intlstaff3">#REF!</definedName>
    <definedName name="Akros_act13eduallowance.intlstaff4">#REF!</definedName>
    <definedName name="Akros_act13eduallowance.researcher">#REF!</definedName>
    <definedName name="Akros_act13localfringe">#REF!</definedName>
    <definedName name="Akros_act13localinflation_yr2">#REF!</definedName>
    <definedName name="Akros_act13postallowance">#REF!</definedName>
    <definedName name="Akros_act13postallowance.intlstaff2">#REF!</definedName>
    <definedName name="Akros_act13postallowance.intlstaff3">#REF!</definedName>
    <definedName name="Akros_act13postallowance.intlstaff4">#REF!</definedName>
    <definedName name="Akros_act13postallowance.researcher">#REF!</definedName>
    <definedName name="Akros_act13postdifferential">#REF!</definedName>
    <definedName name="Akros_act13postdifferential.intlstaff2">#REF!</definedName>
    <definedName name="Akros_act13postdifferential.intlstaff3">#REF!</definedName>
    <definedName name="Akros_act13postdifferential.intlstaff4">#REF!</definedName>
    <definedName name="Akros_act13postdifferential.researcher">#REF!</definedName>
    <definedName name="Akros_act14dangerpay">#REF!</definedName>
    <definedName name="Akros_act14dangerpay.intlstaff2">#REF!</definedName>
    <definedName name="Akros_act14dangerpay.intlstaff3">#REF!</definedName>
    <definedName name="Akros_act14dangerpay.researcher">#REF!</definedName>
    <definedName name="Akros_act14dangerpay_intlstaff4">#REF!</definedName>
    <definedName name="Akros_act14eduallowance">#REF!</definedName>
    <definedName name="Akros_act14eduallowance.intlstaff2">#REF!</definedName>
    <definedName name="Akros_act14eduallowance.intlstaff3">#REF!</definedName>
    <definedName name="Akros_act14eduallowance.intlstaff4">#REF!</definedName>
    <definedName name="Akros_act14eduallowance.researcher">#REF!</definedName>
    <definedName name="Akros_act14localfringe">#REF!</definedName>
    <definedName name="Akros_act14localinflation_yr2">#REF!</definedName>
    <definedName name="Akros_act14postallowance">#REF!</definedName>
    <definedName name="Akros_act14postallowance.intlstaff2">#REF!</definedName>
    <definedName name="Akros_act14postallowance.intlstaff3">#REF!</definedName>
    <definedName name="Akros_act14postallowance.intlstaff4">#REF!</definedName>
    <definedName name="Akros_act14postallowance.researcher">#REF!</definedName>
    <definedName name="Akros_act14postdifferential">#REF!</definedName>
    <definedName name="Akros_act14postdifferential.intlstaff2">#REF!</definedName>
    <definedName name="Akros_act14postdifferential.intlstaff3">#REF!</definedName>
    <definedName name="Akros_act14postdifferential.intlstaff4">#REF!</definedName>
    <definedName name="Akros_act14postdifferential.researcher">#REF!</definedName>
    <definedName name="Akros_act15dangerpay">#REF!</definedName>
    <definedName name="Akros_act15dangerpay.intlstaff2">#REF!</definedName>
    <definedName name="Akros_act15dangerpay.intlstaff3">#REF!</definedName>
    <definedName name="Akros_act15dangerpay.researcher">#REF!</definedName>
    <definedName name="Akros_act15dangerpay_intlstaff4">#REF!</definedName>
    <definedName name="Akros_act15eduallowance">#REF!</definedName>
    <definedName name="Akros_act15eduallowance.intlstaff2">#REF!</definedName>
    <definedName name="Akros_act15eduallowance.intlstaff3">#REF!</definedName>
    <definedName name="Akros_act15eduallowance.intlstaff4">#REF!</definedName>
    <definedName name="Akros_act15eduallowance.researcher">#REF!</definedName>
    <definedName name="Akros_act15localfringe">#REF!</definedName>
    <definedName name="Akros_act15localinflation_yr2">#REF!</definedName>
    <definedName name="Akros_act15postallowance">#REF!</definedName>
    <definedName name="Akros_act15postallowance.intlstaff2">#REF!</definedName>
    <definedName name="Akros_act15postallowance.intlstaff3">#REF!</definedName>
    <definedName name="Akros_act15postallowance.intlstaff4">#REF!</definedName>
    <definedName name="Akros_act15postallowance.researcher">#REF!</definedName>
    <definedName name="Akros_act15postdifferential">#REF!</definedName>
    <definedName name="Akros_act15postdifferential.intlstaff2">#REF!</definedName>
    <definedName name="Akros_act15postdifferential.intlstaff3">#REF!</definedName>
    <definedName name="Akros_act15postdifferential.intlstaff4">#REF!</definedName>
    <definedName name="Akros_act15postdifferential.researcher">#REF!</definedName>
    <definedName name="Akros_act16dangerpay">#REF!</definedName>
    <definedName name="Akros_act16dangerpay.intlstaff2">#REF!</definedName>
    <definedName name="Akros_act16dangerpay.intlstaff3">#REF!</definedName>
    <definedName name="Akros_act16dangerpay.researcher">#REF!</definedName>
    <definedName name="Akros_act16dangerpay_intlstaff4">#REF!</definedName>
    <definedName name="Akros_act16eduallowance">#REF!</definedName>
    <definedName name="Akros_act16eduallowance.intlstaff2">#REF!</definedName>
    <definedName name="Akros_act16eduallowance.intlstaff3">#REF!</definedName>
    <definedName name="Akros_act16eduallowance.intlstaff4">#REF!</definedName>
    <definedName name="Akros_act16eduallowance.researcher">#REF!</definedName>
    <definedName name="Akros_act16localfringe">#REF!</definedName>
    <definedName name="Akros_act16localinflation_yr2">#REF!</definedName>
    <definedName name="Akros_act16postallowance">#REF!</definedName>
    <definedName name="Akros_act16postallowance.intlstaff2">#REF!</definedName>
    <definedName name="Akros_act16postallowance.intlstaff3">#REF!</definedName>
    <definedName name="Akros_act16postallowance.intlstaff4">#REF!</definedName>
    <definedName name="Akros_act16postallowance.researcher">#REF!</definedName>
    <definedName name="Akros_act16postdifferential">#REF!</definedName>
    <definedName name="Akros_act16postdifferential.intlstaff2">#REF!</definedName>
    <definedName name="Akros_act16postdifferential.intlstaff3">#REF!</definedName>
    <definedName name="Akros_act16postdifferential.intlstaff4">#REF!</definedName>
    <definedName name="Akros_act16postdifferential.researcher">#REF!</definedName>
    <definedName name="Akros_act17dangerpay">#REF!</definedName>
    <definedName name="Akros_act17dangerpay.intlstaff2">#REF!</definedName>
    <definedName name="Akros_act17dangerpay.intlstaff3">#REF!</definedName>
    <definedName name="Akros_act17dangerpay.researcher">#REF!</definedName>
    <definedName name="Akros_act17dangerpay_intlstaff4">#REF!</definedName>
    <definedName name="Akros_act17eduallowance">#REF!</definedName>
    <definedName name="Akros_act17eduallowance.intlstaff2">#REF!</definedName>
    <definedName name="Akros_act17eduallowance.intlstaff3">#REF!</definedName>
    <definedName name="Akros_act17eduallowance.intlstaff4">#REF!</definedName>
    <definedName name="Akros_act17eduallowance.researcher">#REF!</definedName>
    <definedName name="Akros_act17localfringe">#REF!</definedName>
    <definedName name="Akros_act17localinflation_yr2">#REF!</definedName>
    <definedName name="Akros_act17postallowance">#REF!</definedName>
    <definedName name="Akros_act17postallowance.intlstaff2">#REF!</definedName>
    <definedName name="Akros_act17postallowance.intlstaff3">#REF!</definedName>
    <definedName name="Akros_act17postallowance.intlstaff4">#REF!</definedName>
    <definedName name="Akros_act17postallowance.researcher">#REF!</definedName>
    <definedName name="Akros_act17postdifferential">#REF!</definedName>
    <definedName name="Akros_act17postdifferential.intlstaff2">#REF!</definedName>
    <definedName name="Akros_act17postdifferential.intlstaff3">#REF!</definedName>
    <definedName name="Akros_act17postdifferential.intlstaff4">#REF!</definedName>
    <definedName name="Akros_act17postdifferential.researcher">#REF!</definedName>
    <definedName name="Akros_act18dangerpay">#REF!</definedName>
    <definedName name="Akros_act18dangerpay.intlstaff2">#REF!</definedName>
    <definedName name="Akros_act18dangerpay.intlstaff3">#REF!</definedName>
    <definedName name="Akros_act18dangerpay.intlstaff4">#REF!</definedName>
    <definedName name="Akros_act18dangerpay.researcher">#REF!</definedName>
    <definedName name="Akros_act18dangerpay_intlstaff4">#REF!</definedName>
    <definedName name="Akros_act18eduallowance">#REF!</definedName>
    <definedName name="Akros_act18eduallowance.intlstaff2">#REF!</definedName>
    <definedName name="Akros_act18eduallowance.intlstaff3">#REF!</definedName>
    <definedName name="Akros_act18eduallowance.intlstaff4">#REF!</definedName>
    <definedName name="Akros_act18eduallowance.researcher">#REF!</definedName>
    <definedName name="Akros_act18localfringe">#REF!</definedName>
    <definedName name="Akros_act18localinflation_yr2">#REF!</definedName>
    <definedName name="Akros_act18postallowance">#REF!</definedName>
    <definedName name="Akros_act18postallowance.intlstaff2">#REF!</definedName>
    <definedName name="Akros_act18postallowance.intlstaff3">#REF!</definedName>
    <definedName name="Akros_act18postallowance.intlstaff4">#REF!</definedName>
    <definedName name="Akros_act18postallowance.researcher">#REF!</definedName>
    <definedName name="Akros_act18postdifferential">#REF!</definedName>
    <definedName name="Akros_act18postdifferential.intlstaff2">#REF!</definedName>
    <definedName name="Akros_act18postdifferential.intlstaff3">#REF!</definedName>
    <definedName name="Akros_act18postdifferential.intlstaff4">#REF!</definedName>
    <definedName name="Akros_act18postdifferential.researcher">#REF!</definedName>
    <definedName name="Akros_act2dangerpay">#REF!</definedName>
    <definedName name="Akros_act2dangerpay.intlstaff2">#REF!</definedName>
    <definedName name="Akros_act2dangerpay.intlstaff3">#REF!</definedName>
    <definedName name="Akros_act2dangerpay.researcher">#REF!</definedName>
    <definedName name="Akros_act2dangerpay_intlstaff4">#REF!</definedName>
    <definedName name="Akros_act2eduallowance">#REF!</definedName>
    <definedName name="Akros_act2eduallowance.intlstaff2">#REF!</definedName>
    <definedName name="Akros_act2eduallowance.intlstaff3">#REF!</definedName>
    <definedName name="Akros_act2eduallowance.intlstaff4">#REF!</definedName>
    <definedName name="Akros_act2eduallowance.researcher">#REF!</definedName>
    <definedName name="Akros_act2localfringe">#REF!</definedName>
    <definedName name="Akros_act2localinflation_yr2">#REF!</definedName>
    <definedName name="Akros_act2postallowance">#REF!</definedName>
    <definedName name="Akros_act2postallowance.intlstaff2">#REF!</definedName>
    <definedName name="Akros_act2postallowance.intlstaff3">#REF!</definedName>
    <definedName name="Akros_act2postallowance.intlstaff4">#REF!</definedName>
    <definedName name="Akros_act2postallowance.researcher">#REF!</definedName>
    <definedName name="Akros_act2postdifferential">#REF!</definedName>
    <definedName name="Akros_act2postdifferential.intlstaff2">#REF!</definedName>
    <definedName name="Akros_act2postdifferential.intlstaff3">#REF!</definedName>
    <definedName name="Akros_act2postdifferential.intlstaff4">#REF!</definedName>
    <definedName name="Akros_act2postdifferential.researcher">#REF!</definedName>
    <definedName name="Akros_act3dangerpay">#REF!</definedName>
    <definedName name="Akros_act3dangerpay.intlstaff2">#REF!</definedName>
    <definedName name="Akros_act3dangerpay.intlstaff3">#REF!</definedName>
    <definedName name="Akros_act3dangerpay.researcher">#REF!</definedName>
    <definedName name="Akros_act3dangerpay_intlstaff4">#REF!</definedName>
    <definedName name="Akros_act3eduallowance">#REF!</definedName>
    <definedName name="Akros_act3eduallowance.intlstaff2">#REF!</definedName>
    <definedName name="Akros_act3eduallowance.intlstaff3">#REF!</definedName>
    <definedName name="Akros_act3eduallowance.intlstaff4">#REF!</definedName>
    <definedName name="Akros_act3eduallowance.researcher">#REF!</definedName>
    <definedName name="Akros_act3localfringe">#REF!</definedName>
    <definedName name="Akros_act3localinflation_yr2">#REF!</definedName>
    <definedName name="Akros_act3postallowance">#REF!</definedName>
    <definedName name="Akros_act3postallowance.intlstaff2">#REF!</definedName>
    <definedName name="Akros_act3postallowance.intlstaff3">#REF!</definedName>
    <definedName name="Akros_act3postallowance.intlstaff4">#REF!</definedName>
    <definedName name="Akros_act3postallowance.researcher">#REF!</definedName>
    <definedName name="Akros_act3postdifferential">#REF!</definedName>
    <definedName name="Akros_act3postdifferential.intlstaff2">#REF!</definedName>
    <definedName name="Akros_act3postdifferential.intlstaff3">#REF!</definedName>
    <definedName name="Akros_act3postdifferential.intlstaff4">#REF!</definedName>
    <definedName name="Akros_act3postdifferential.researcher">#REF!</definedName>
    <definedName name="Akros_act4dangerpay">#REF!</definedName>
    <definedName name="Akros_act4dangerpay.intlstaff2">#REF!</definedName>
    <definedName name="Akros_act4dangerpay.intlstaff3">#REF!</definedName>
    <definedName name="Akros_act4dangerpay.researcher">#REF!</definedName>
    <definedName name="Akros_act4dangerpay_intlstaff4">#REF!</definedName>
    <definedName name="Akros_act4eduallowance">#REF!</definedName>
    <definedName name="Akros_act4eduallowance.intlstaff2">#REF!</definedName>
    <definedName name="Akros_act4eduallowance.intlstaff3">#REF!</definedName>
    <definedName name="Akros_act4eduallowance.intlstaff4">#REF!</definedName>
    <definedName name="Akros_act4eduallowance.researcher">#REF!</definedName>
    <definedName name="Akros_act4localfringe">#REF!</definedName>
    <definedName name="Akros_act4localinflation_yr2">#REF!</definedName>
    <definedName name="Akros_act4postallowance">#REF!</definedName>
    <definedName name="Akros_act4postallowance.intlstaff2">#REF!</definedName>
    <definedName name="Akros_act4postallowance.intlstaff3">#REF!</definedName>
    <definedName name="Akros_act4postallowance.intlstaff4">#REF!</definedName>
    <definedName name="Akros_act4postallowance.researcher">#REF!</definedName>
    <definedName name="Akros_act4postdifferential">#REF!</definedName>
    <definedName name="Akros_act4postdifferential.intlstaff2">#REF!</definedName>
    <definedName name="Akros_act4postdifferential.intlstaff3">#REF!</definedName>
    <definedName name="Akros_act4postdifferential.intlstaff4">#REF!</definedName>
    <definedName name="Akros_act4postdifferential.researcher">#REF!</definedName>
    <definedName name="Akros_act5dangerpay">#REF!</definedName>
    <definedName name="Akros_act5dangerpay.intlstaff2">#REF!</definedName>
    <definedName name="Akros_act5dangerpay.intlstaff3">#REF!</definedName>
    <definedName name="Akros_act5dangerpay.researcher">#REF!</definedName>
    <definedName name="Akros_act5dangerpay_intlstaff4">#REF!</definedName>
    <definedName name="Akros_act5eduallowance">#REF!</definedName>
    <definedName name="Akros_act5eduallowance.intlstaff2">#REF!</definedName>
    <definedName name="Akros_act5eduallowance.intlstaff3">#REF!</definedName>
    <definedName name="Akros_act5eduallowance.intlstaff4">#REF!</definedName>
    <definedName name="Akros_act5eduallowance.researcher">#REF!</definedName>
    <definedName name="Akros_act5localfringe">#REF!</definedName>
    <definedName name="Akros_act5localinflation_yr2">#REF!</definedName>
    <definedName name="Akros_act5postallowance">#REF!</definedName>
    <definedName name="Akros_act5postallowance.intlstaff2">#REF!</definedName>
    <definedName name="Akros_act5postallowance.intlstaff3">#REF!</definedName>
    <definedName name="Akros_act5postallowance.intlstaff4">#REF!</definedName>
    <definedName name="Akros_act5postallowance.researcher">#REF!</definedName>
    <definedName name="Akros_act5postdifferential">#REF!</definedName>
    <definedName name="Akros_act5postdifferential.intlstaff2">#REF!</definedName>
    <definedName name="Akros_act5postdifferential.intlstaff3">#REF!</definedName>
    <definedName name="Akros_act5postdifferential.intlstaff4">#REF!</definedName>
    <definedName name="Akros_act5postdifferential.researcher">#REF!</definedName>
    <definedName name="Akros_act6dangerpay">#REF!</definedName>
    <definedName name="Akros_act6dangerpay.intlstaff2">#REF!</definedName>
    <definedName name="Akros_act6dangerpay.intlstaff3">#REF!</definedName>
    <definedName name="Akros_act6dangerpay.researcher">#REF!</definedName>
    <definedName name="Akros_act6dangerpay_intlstaff4">#REF!</definedName>
    <definedName name="Akros_act6eduallowance">#REF!</definedName>
    <definedName name="Akros_act6eduallowance.intlstaff2">#REF!</definedName>
    <definedName name="Akros_act6eduallowance.intlstaff3">#REF!</definedName>
    <definedName name="Akros_act6eduallowance.intlstaff4">#REF!</definedName>
    <definedName name="Akros_act6eduallowance.researcher">#REF!</definedName>
    <definedName name="Akros_act6localfringe">#REF!</definedName>
    <definedName name="Akros_act6localinflation_yr2">#REF!</definedName>
    <definedName name="Akros_act6postallowance">#REF!</definedName>
    <definedName name="Akros_act6postallowance.intlstaff2">#REF!</definedName>
    <definedName name="Akros_act6postallowance.intlstaff3">#REF!</definedName>
    <definedName name="Akros_act6postallowance.intlstaff4">#REF!</definedName>
    <definedName name="Akros_act6postallowance.researcher">#REF!</definedName>
    <definedName name="Akros_act6postdifferential">#REF!</definedName>
    <definedName name="Akros_act6postdifferential.intlstaff2">#REF!</definedName>
    <definedName name="Akros_act6postdifferential.intlstaff3">#REF!</definedName>
    <definedName name="Akros_act6postdifferential.intlstaff4">#REF!</definedName>
    <definedName name="Akros_act6postdifferential.researcher">#REF!</definedName>
    <definedName name="Akros_act7dangerpay">#REF!</definedName>
    <definedName name="Akros_act7dangerpay.intlstaff2">#REF!</definedName>
    <definedName name="Akros_act7dangerpay.intlstaff3">#REF!</definedName>
    <definedName name="Akros_act7dangerpay.researcher">#REF!</definedName>
    <definedName name="Akros_act7dangerpay_intlstaff4">#REF!</definedName>
    <definedName name="Akros_act7eduallowance">#REF!</definedName>
    <definedName name="Akros_act7eduallowance.intlstaff2">#REF!</definedName>
    <definedName name="Akros_act7eduallowance.intlstaff3">#REF!</definedName>
    <definedName name="Akros_act7eduallowance.intlstaff4">#REF!</definedName>
    <definedName name="Akros_act7eduallowance.researcher">#REF!</definedName>
    <definedName name="Akros_act7localfringe">#REF!</definedName>
    <definedName name="Akros_act7localinflation_yr2">#REF!</definedName>
    <definedName name="Akros_act7postallowance">#REF!</definedName>
    <definedName name="Akros_act7postallowance.intlstaff2">#REF!</definedName>
    <definedName name="Akros_act7postallowance.intlstaff3">#REF!</definedName>
    <definedName name="Akros_act7postallowance.intlstaff4">#REF!</definedName>
    <definedName name="Akros_act7postallowance.researcher">#REF!</definedName>
    <definedName name="Akros_act7postdifferential">#REF!</definedName>
    <definedName name="Akros_act7postdifferential.intlstaff2">#REF!</definedName>
    <definedName name="Akros_act7postdifferential.intlstaff3">#REF!</definedName>
    <definedName name="Akros_act7postdifferential.intlstaff4">#REF!</definedName>
    <definedName name="Akros_act7postdifferential.researcher">#REF!</definedName>
    <definedName name="Akros_act8dangerpay">#REF!</definedName>
    <definedName name="Akros_act8dangerpay.intlstaff2">#REF!</definedName>
    <definedName name="Akros_act8dangerpay.intlstaff3">#REF!</definedName>
    <definedName name="Akros_act8dangerpay.intlstaff4">#REF!</definedName>
    <definedName name="Akros_act8dangerpay.researcher">#REF!</definedName>
    <definedName name="Akros_act8eduallowance">#REF!</definedName>
    <definedName name="Akros_act8eduallowance.intlstaff2">#REF!</definedName>
    <definedName name="Akros_act8eduallowance.intlstaff3">#REF!</definedName>
    <definedName name="Akros_act8eduallowance.intlstaff4">#REF!</definedName>
    <definedName name="Akros_act8eduallowance.researcher">#REF!</definedName>
    <definedName name="Akros_act8localfringe">#REF!</definedName>
    <definedName name="Akros_act8localinflation_yr2">#REF!</definedName>
    <definedName name="Akros_act8postallowance">#REF!</definedName>
    <definedName name="Akros_act8postallowance.intlstaff2">#REF!</definedName>
    <definedName name="Akros_act8postallowance.intlstaff3">#REF!</definedName>
    <definedName name="Akros_act8postallowance.intlstaff4">#REF!</definedName>
    <definedName name="Akros_act8postallowance.researcher">#REF!</definedName>
    <definedName name="Akros_act8postdifferential">#REF!</definedName>
    <definedName name="Akros_act8postdifferential.intlstaff2">#REF!</definedName>
    <definedName name="Akros_act8postdifferential.intlstaff3">#REF!</definedName>
    <definedName name="Akros_act8postdifferential.intlstaff4">#REF!</definedName>
    <definedName name="Akros_act8postdifferential.researcher">#REF!</definedName>
    <definedName name="Akros_act9dangerpay">#REF!</definedName>
    <definedName name="Akros_act9dangerpay.intlstaff2">#REF!</definedName>
    <definedName name="Akros_act9dangerpay.intlstaff3">#REF!</definedName>
    <definedName name="Akros_act9dangerpay.researcher">#REF!</definedName>
    <definedName name="Akros_act9dangerpay_intlstaff4">#REF!</definedName>
    <definedName name="Akros_act9eduallowance">#REF!</definedName>
    <definedName name="Akros_act9eduallowance.intlstaff2">#REF!</definedName>
    <definedName name="Akros_act9eduallowance.intlstaff3">#REF!</definedName>
    <definedName name="Akros_act9eduallowance.intlstaff4">#REF!</definedName>
    <definedName name="Akros_act9eduallowance.researcher">#REF!</definedName>
    <definedName name="Akros_act9localfringe">#REF!</definedName>
    <definedName name="Akros_act9localinflation_yr2">#REF!</definedName>
    <definedName name="Akros_act9postallowance">#REF!</definedName>
    <definedName name="Akros_act9postallowance.intlstaff2">#REF!</definedName>
    <definedName name="Akros_act9postallowance.intlstaff3">#REF!</definedName>
    <definedName name="Akros_act9postallowance.intlstaff4">#REF!</definedName>
    <definedName name="Akros_act9postallowance.researcher">#REF!</definedName>
    <definedName name="Akros_act9postdifferential">#REF!</definedName>
    <definedName name="Akros_act9postdifferential.intlstaff2">#REF!</definedName>
    <definedName name="Akros_act9postdifferential.intlstaff3">#REF!</definedName>
    <definedName name="Akros_act9postdifferential.intlstaff4">#REF!</definedName>
    <definedName name="Akros_act9postdifferential.researcher">#REF!</definedName>
    <definedName name="Akros_dangerpay">#REF!</definedName>
    <definedName name="Akros_dangerpay.intlstaff2">#REF!</definedName>
    <definedName name="Akros_dangerpay.intlstaff3">#REF!</definedName>
    <definedName name="Akros_dangerpay.researcher">#REF!</definedName>
    <definedName name="Akros_dangerpay_intlstaff4">#REF!</definedName>
    <definedName name="Akros_dba.intlstaff">#REF!</definedName>
    <definedName name="Akros_eduallowance">#REF!</definedName>
    <definedName name="Akros_eduallowance.intlstaff2">#REF!</definedName>
    <definedName name="Akros_eduallowance.intlstaff3">#REF!</definedName>
    <definedName name="Akros_eduallowance.intlstaff4">#REF!</definedName>
    <definedName name="Akros_eduallowance.researcher">#REF!</definedName>
    <definedName name="Akros_Fee">#REF!</definedName>
    <definedName name="Akros_ForeignTransferAllowance">#REF!</definedName>
    <definedName name="Akros_GandA">#REF!</definedName>
    <definedName name="Akros_intlfringe">#REF!</definedName>
    <definedName name="Akros_localfringe">#REF!</definedName>
    <definedName name="Akros_localinflation_yr2">#REF!</definedName>
    <definedName name="Akros_medevac">#REF!</definedName>
    <definedName name="Akros_Other_Indirect_Cost">#REF!</definedName>
    <definedName name="Akros_Overhead">#REF!</definedName>
    <definedName name="Akros_postallowance">#REF!</definedName>
    <definedName name="Akros_postallowance.intlstaff2">#REF!</definedName>
    <definedName name="Akros_postallowance.intlstaff3">#REF!</definedName>
    <definedName name="Akros_postallowance.intlstaff4">#REF!</definedName>
    <definedName name="Akros_postallowance.researcher">#REF!</definedName>
    <definedName name="Akros_postdifferential">#REF!</definedName>
    <definedName name="Akros_postdifferential.intlstaff2">#REF!</definedName>
    <definedName name="Akros_postdifferential.intlstaff3">#REF!</definedName>
    <definedName name="Akros_postdifferential.intlstaff4">#REF!</definedName>
    <definedName name="Akros_postdifferential.researcher">#REF!</definedName>
    <definedName name="Akros_usinflation_yr2">#REF!</definedName>
    <definedName name="ALL_PERSONELL_TOTALS" localSheetId="3">[2]CONTROL!$X$110:$X$125,[2]CONTROL!$X$46:$X$108,[2]CONTROL!$X$39:$X$44,[2]CONTROL!$X$22:$X$37</definedName>
    <definedName name="ALL_PERSONELL_TOTALS">[3]CONTROL!$X$110:$X$125,[3]CONTROL!$X$46:$X$108,[3]CONTROL!$X$39:$X$44,[3]CONTROL!$X$22:$X$37</definedName>
    <definedName name="Allow_Parms" localSheetId="3">#REF!</definedName>
    <definedName name="Allow_Parms">#REF!</definedName>
    <definedName name="Allowances_City" localSheetId="3">#REF!</definedName>
    <definedName name="Allowances_City">#REF!</definedName>
    <definedName name="Allowances_Table" localSheetId="3">#REF!</definedName>
    <definedName name="Allowances_Table">#REF!</definedName>
    <definedName name="AllowanceType">#REF!</definedName>
    <definedName name="apr">#REF!</definedName>
    <definedName name="april">#REF!</definedName>
    <definedName name="asdfasdfa">[9]Linked_data!$F$2</definedName>
    <definedName name="ASSUMP" localSheetId="3">#REF!</definedName>
    <definedName name="ASSUMP">#REF!</definedName>
    <definedName name="ASSUMPTION" localSheetId="3">#REF!</definedName>
    <definedName name="ASSUMPTION">#REF!</definedName>
    <definedName name="ASSUMPTIONS" localSheetId="3">#REF!</definedName>
    <definedName name="ASSUMPTIONS">#REF!</definedName>
    <definedName name="aug">#REF!</definedName>
    <definedName name="august">#REF!</definedName>
    <definedName name="AWARD_FEE">[10]INFO!$G$44</definedName>
    <definedName name="B_Cost_Share" localSheetId="3">#REF!</definedName>
    <definedName name="B_Cost_Share">#REF!</definedName>
    <definedName name="B_List_Airfare_PD" localSheetId="3">#REF!</definedName>
    <definedName name="B_List_Airfare_PD">#REF!</definedName>
    <definedName name="B_List_Other_Expense" localSheetId="3">#REF!</definedName>
    <definedName name="B_List_Other_Expense">#REF!</definedName>
    <definedName name="B_List_Staff">#REF!</definedName>
    <definedName name="B_Mgt_Support">#REF!</definedName>
    <definedName name="B_Outcome_1">#REF!</definedName>
    <definedName name="B_Outcome_2">#REF!</definedName>
    <definedName name="B_Outcome_3">#REF!</definedName>
    <definedName name="B_Outcome_4">#REF!</definedName>
    <definedName name="B_WP_Totals">#REF!</definedName>
    <definedName name="BID_P3_GrandTotal">'[11]2019 Travel &amp; OPC Calcs'!#REF!</definedName>
    <definedName name="binary">[12]lists!$C$4:$C$6</definedName>
    <definedName name="Blank_Column" localSheetId="3">#REF!</definedName>
    <definedName name="Blank_Column">#REF!</definedName>
    <definedName name="Bos_Kabul_OW" localSheetId="3">#REF!</definedName>
    <definedName name="Bos_Kabul_OW">#REF!</definedName>
    <definedName name="budget" localSheetId="3">#REF!</definedName>
    <definedName name="budget">#REF!</definedName>
    <definedName name="budget_revision">'[13]General Information'!$E$59</definedName>
    <definedName name="BudgetLineNumbers">#REF!:INDEX(#REF!,COUNT(#REF!,"?*"))</definedName>
    <definedName name="Budgettype">[14]Sheet2!$E$1:$E$3</definedName>
    <definedName name="buds" localSheetId="3">#REF!</definedName>
    <definedName name="buds">#REF!</definedName>
    <definedName name="BUP_Table_G" localSheetId="3">#REF!</definedName>
    <definedName name="BUP_Table_G">#REF!</definedName>
    <definedName name="BUP_Table_T" localSheetId="3">#REF!</definedName>
    <definedName name="BUP_Table_T">#REF!</definedName>
    <definedName name="BUP_TabName_G">#REF!</definedName>
    <definedName name="BUP_TabName_T">#REF!</definedName>
    <definedName name="BWP">[10]RATES!#REF!</definedName>
    <definedName name="C_Outcome_1" localSheetId="3">#REF!</definedName>
    <definedName name="C_Outcome_1">#REF!</definedName>
    <definedName name="C_Outcome_2" localSheetId="3">#REF!</definedName>
    <definedName name="C_Outcome_2">#REF!</definedName>
    <definedName name="C_Outcome_3" localSheetId="3">#REF!</definedName>
    <definedName name="C_Outcome_3">#REF!</definedName>
    <definedName name="C_Outcome_4">#REF!</definedName>
    <definedName name="C_WP_Totals">#REF!</definedName>
    <definedName name="Categories">#REF!</definedName>
    <definedName name="CCY3_">#REF!</definedName>
    <definedName name="CCYR2">#REF!</definedName>
    <definedName name="CDRlevel">#REF!</definedName>
    <definedName name="CDRnames">#REF!</definedName>
    <definedName name="CDRtable">#REF!</definedName>
    <definedName name="Cert_Trainer">#REF!</definedName>
    <definedName name="Checklist">#REF!</definedName>
    <definedName name="CHF" localSheetId="3">[2]FX_RATES!$D$23</definedName>
    <definedName name="CHF">[3]FX_RATES!$D$23</definedName>
    <definedName name="CHWs">'[15]MACEPAWorkPlanYR1-5'!$F$5:$F$78</definedName>
    <definedName name="ci" localSheetId="3">#REF!</definedName>
    <definedName name="ci">#REF!</definedName>
    <definedName name="Clin_Opt_1" localSheetId="3">#REF!</definedName>
    <definedName name="Clin_Opt_1">#REF!</definedName>
    <definedName name="Clin_Opt_2" localSheetId="3">#REF!</definedName>
    <definedName name="Clin_Opt_2">#REF!</definedName>
    <definedName name="Clin_Opt_3">#REF!</definedName>
    <definedName name="Clin_Opt_4">#REF!</definedName>
    <definedName name="clin_pctBlank">#REF!</definedName>
    <definedName name="Clin_Percent">#REF!</definedName>
    <definedName name="Clin_Subrow">#REF!</definedName>
    <definedName name="Clin_Sum">#REF!</definedName>
    <definedName name="Clin_Totals">#REF!</definedName>
    <definedName name="Clin_Year_2">#REF!</definedName>
    <definedName name="Clin_Year_3">#REF!</definedName>
    <definedName name="Clin_Year_4">#REF!</definedName>
    <definedName name="Clin_Year_5">#REF!</definedName>
    <definedName name="Clins">#REF!</definedName>
    <definedName name="ClinSalSub">#REF!</definedName>
    <definedName name="CNY" localSheetId="3">[2]FX_RATES!$D$6</definedName>
    <definedName name="CNY">[3]FX_RATES!$D$6</definedName>
    <definedName name="cofunding_by_category">'[13]General Information'!$E$55</definedName>
    <definedName name="cola" localSheetId="3">#REF!</definedName>
    <definedName name="cola">#REF!</definedName>
    <definedName name="cola_LPS" localSheetId="3">#REF!</definedName>
    <definedName name="cola_LPS">#REF!</definedName>
    <definedName name="cola_LSS" localSheetId="3">#REF!</definedName>
    <definedName name="cola_LSS">#REF!</definedName>
    <definedName name="Column1">#REF!</definedName>
    <definedName name="Commitment">#REF!</definedName>
    <definedName name="commitments">#REF!</definedName>
    <definedName name="ConLPS_oh">#REF!</definedName>
    <definedName name="ConsInc">#REF!</definedName>
    <definedName name="Consultants" localSheetId="3">[2]CONTROL!$C$161</definedName>
    <definedName name="Consultants">[3]CONTROL!$C$168</definedName>
    <definedName name="consumables" localSheetId="3">#REF!</definedName>
    <definedName name="consumables">#REF!</definedName>
    <definedName name="ContractService" localSheetId="3">[16]CONTROL!#REF!</definedName>
    <definedName name="ContractService">[16]CONTROL!#REF!</definedName>
    <definedName name="contractstatus" localSheetId="3">#REF!</definedName>
    <definedName name="contractstatus">#REF!</definedName>
    <definedName name="COPYING" localSheetId="3">[2]RATES!$E$19</definedName>
    <definedName name="COPYING">[3]RATES!$E$19</definedName>
    <definedName name="Cost_Share" localSheetId="3">#REF!</definedName>
    <definedName name="Cost_Share">#REF!</definedName>
    <definedName name="costshare" localSheetId="3">#REF!</definedName>
    <definedName name="costshare">#REF!</definedName>
    <definedName name="Country" localSheetId="3">#REF!</definedName>
    <definedName name="Country">#REF!</definedName>
    <definedName name="cp1y">#REF!</definedName>
    <definedName name="cp3y">#REF!</definedName>
    <definedName name="cp4y">#REF!</definedName>
    <definedName name="cp5y">#REF!</definedName>
    <definedName name="_xlnm.Criteria">#REF!</definedName>
    <definedName name="CST_Max" localSheetId="2">'[17]Proj. HQ - Field Funds'!$AC$4</definedName>
    <definedName name="CST_Max" localSheetId="1">'Budget Detail'!$X$4</definedName>
    <definedName name="CST_Max" localSheetId="3">'[18]Proj. HQ - Field Funds'!$AC$4</definedName>
    <definedName name="CST_Max" localSheetId="0">'[17]Proj. HQ - Field Funds'!$AC$4</definedName>
    <definedName name="CST_Max" localSheetId="4">'[19]Proj. HQ - Field Funds'!$AC$4</definedName>
    <definedName name="CST_Max">#REF!</definedName>
    <definedName name="Currency" localSheetId="3">#REF!</definedName>
    <definedName name="Currency">#REF!</definedName>
    <definedName name="CURRENT" localSheetId="3">#REF!</definedName>
    <definedName name="CURRENT">#REF!</definedName>
    <definedName name="CurrentData">#REF!</definedName>
    <definedName name="d">#REF!</definedName>
    <definedName name="D_List_Airfare_PD">#REF!</definedName>
    <definedName name="D_Outcome_1">#REF!</definedName>
    <definedName name="D_Outcome_2">#REF!</definedName>
    <definedName name="D_Outcome_3">#REF!</definedName>
    <definedName name="D_Outcome_4">#REF!</definedName>
    <definedName name="D_WP_Totals">#REF!</definedName>
    <definedName name="dallarnew">#REF!</definedName>
    <definedName name="dangerpay">#REF!</definedName>
    <definedName name="dangerpay.intlstaff1">'[20]PSI Range Page'!$A$49</definedName>
    <definedName name="dangerpay.intlstaff2" localSheetId="3">#REF!</definedName>
    <definedName name="dangerpay.intlstaff2">#REF!</definedName>
    <definedName name="dangerpay.intlstaff3" localSheetId="3">#REF!</definedName>
    <definedName name="dangerpay.intlstaff3">#REF!</definedName>
    <definedName name="dangerpay.intlstaff4" localSheetId="3">#REF!</definedName>
    <definedName name="dangerpay.intlstaff4">#REF!</definedName>
    <definedName name="dangerpay.researcher">#REF!</definedName>
    <definedName name="_xlnm.Database">#REF!</definedName>
    <definedName name="DataQER2">'[21]Quarterly expense report APA 2'!$A$1:$Z$1983</definedName>
    <definedName name="DataQER3">'[21]Quarterly expense report APA 3'!$1:$1048576</definedName>
    <definedName name="DataRange" localSheetId="3">#REF!</definedName>
    <definedName name="DataRange">#REF!</definedName>
    <definedName name="Days" localSheetId="3">#REF!</definedName>
    <definedName name="Days">#REF!</definedName>
    <definedName name="DBA" localSheetId="3">[2]RATES!$E$15</definedName>
    <definedName name="DBA">[3]RATES!$E$15</definedName>
    <definedName name="dba.intlstaff">'[20]PSI Range Page'!$A$7</definedName>
    <definedName name="DBAclin" localSheetId="3">#REF!</definedName>
    <definedName name="DBAclin">#REF!</definedName>
    <definedName name="Dec" localSheetId="3">#REF!</definedName>
    <definedName name="Dec">#REF!</definedName>
    <definedName name="DETAIL" localSheetId="3">#REF!</definedName>
    <definedName name="DETAIL">#REF!</definedName>
    <definedName name="detail03">#REF!</definedName>
    <definedName name="DETAIL2">#REF!</definedName>
    <definedName name="detailact1">'[22]Import Act 1'!$B$18:$N$70</definedName>
    <definedName name="detailact2">'[22]Import Act 2'!$B$71:$BP$120</definedName>
    <definedName name="detailact3">'[22]Import Act 3'!$B$25:$U$74</definedName>
    <definedName name="detailmgmt">'[22]Import Pgm Mgmt'!$B$12:$H$61</definedName>
    <definedName name="DHHS_Max" localSheetId="3">[2]RATES!$E$16</definedName>
    <definedName name="DHHS_Max">[3]RATES!$E$16</definedName>
    <definedName name="DIRECT_CHARGE_TABLE">#REF!</definedName>
    <definedName name="Documentation_Attached" localSheetId="3">#REF!</definedName>
    <definedName name="Documentation_Attached">#REF!</definedName>
    <definedName name="DollarLC" localSheetId="3">#REF!</definedName>
    <definedName name="DollarLC">#REF!</definedName>
    <definedName name="dollarlcR">#REF!</definedName>
    <definedName name="Dom_Travel">#REF!</definedName>
    <definedName name="Donor">#REF!</definedName>
    <definedName name="DoolarLC">#REF!</definedName>
    <definedName name="E_Outcome_1">#REF!</definedName>
    <definedName name="E_Outcome_2">#REF!</definedName>
    <definedName name="E_Outcome_3">#REF!</definedName>
    <definedName name="E_Outcome_4">#REF!</definedName>
    <definedName name="E_WP_Totals">#REF!</definedName>
    <definedName name="echelon">#REF!</definedName>
    <definedName name="eduallowance">#REF!</definedName>
    <definedName name="eduallowance.intlstaff1">'[20]PSI Range Page'!$A$54</definedName>
    <definedName name="eduallowance.intlstaff2" localSheetId="3">#REF!</definedName>
    <definedName name="eduallowance.intlstaff2">#REF!</definedName>
    <definedName name="eduallowance.intlstaff3" localSheetId="3">#REF!</definedName>
    <definedName name="eduallowance.intlstaff3">#REF!</definedName>
    <definedName name="eduallowance.intlstaff4" localSheetId="3">#REF!</definedName>
    <definedName name="eduallowance.intlstaff4">#REF!</definedName>
    <definedName name="eduallowance.researcher">#REF!</definedName>
    <definedName name="END_ContractService">[16]CONTROL!#REF!</definedName>
    <definedName name="end_date">'[13]General Information'!$C$24</definedName>
    <definedName name="end_period_1">'[13]General Information'!$C$32</definedName>
    <definedName name="end_period_10">'[13]General Information'!$L$32</definedName>
    <definedName name="end_period_2">'[13]General Information'!$D$32</definedName>
    <definedName name="end_period_3">'[13]General Information'!$E$32</definedName>
    <definedName name="end_period_4">'[13]General Information'!$F$32</definedName>
    <definedName name="end_period_5">'[13]General Information'!$G$32</definedName>
    <definedName name="end_period_6">'[13]General Information'!$H$32</definedName>
    <definedName name="end_period_7">'[13]General Information'!$I$32</definedName>
    <definedName name="end_period_8">'[13]General Information'!$J$32</definedName>
    <definedName name="end_period_9">'[13]General Information'!$K$32</definedName>
    <definedName name="ES_6" localSheetId="3">[2]RATES!$E$17</definedName>
    <definedName name="ES_6">[3]RATES!$E$17</definedName>
    <definedName name="EUR" localSheetId="3">[2]FX_RATES!$D$8</definedName>
    <definedName name="EUR">[3]FX_RATES!$D$8</definedName>
    <definedName name="eurodollar" localSheetId="3">#REF!</definedName>
    <definedName name="eurodollar">#REF!</definedName>
    <definedName name="eurolc" localSheetId="3">#REF!</definedName>
    <definedName name="eurolc">#REF!</definedName>
    <definedName name="ExactAddinConnection" hidden="1">"902"</definedName>
    <definedName name="ExactAddinConnection.902" hidden="1">"EXACT01\\EXACT;902;halm;1"</definedName>
    <definedName name="EXCHANGE_RATES" localSheetId="3">[2]FX_RATES!$C$2:$D$38</definedName>
    <definedName name="EXCHANGE_RATES">[3]FX_RATES!$C$2:$D$38</definedName>
    <definedName name="exchrate" localSheetId="3">#REF!</definedName>
    <definedName name="exchrate">#REF!</definedName>
    <definedName name="EXFR" localSheetId="3">#REF!</definedName>
    <definedName name="EXFR">#REF!</definedName>
    <definedName name="exp" localSheetId="3">#REF!</definedName>
    <definedName name="exp">#REF!</definedName>
    <definedName name="Expat_Parms">#REF!</definedName>
    <definedName name="Expats">#REF!</definedName>
    <definedName name="expend">#REF!</definedName>
    <definedName name="Expendata">#REF!</definedName>
    <definedName name="EXPLAIN">#REF!</definedName>
    <definedName name="ExpMenuStart">#REF!</definedName>
    <definedName name="_xlnm.Extract">#REF!</definedName>
    <definedName name="FACILITIES">[23]RATES!$E$12</definedName>
    <definedName name="FACILITIES_DATA_TABLE">#REF!</definedName>
    <definedName name="FACILITIES_TOTAL" localSheetId="3">[2]CONTROL!$U$551:$U$585,[2]CONTROL!$L$551:$L$585,[2]CONTROL!$O$551:$O$585,[2]CONTROL!$R$551:$R$585,[2]CONTROL!$U$551:$U$585</definedName>
    <definedName name="FACILITIES_TOTAL">[3]CONTROL!$U$564:$U$598,[3]CONTROL!$L$564:$L$598,[3]CONTROL!$O$564:$O$598,[3]CONTROL!$R$564:$R$598,[3]CONTROL!$U$564:$U$598</definedName>
    <definedName name="FACILITY_NONUS_STAFF_COST" localSheetId="3">[2]CONTROL!$AG$551,[2]CONTROL!$AI$551,[2]CONTROL!$AK$551,[2]CONTROL!$AM$551,[2]CONTROL!$AO$551</definedName>
    <definedName name="FACILITY_NONUS_STAFF_COST">[3]CONTROL!$AG$564,[3]CONTROL!$AI$564,[3]CONTROL!$AK$564,[3]CONTROL!$AM$564,[3]CONTROL!$AO$564</definedName>
    <definedName name="FACILITY_US_STAFF_COST" localSheetId="3">[2]CONTROL!$AF$551:$AF$585,[2]CONTROL!$AH$551:$AH$585,[2]CONTROL!$AJ$551:$AJ$585,[2]CONTROL!$AL$551:$AL$585,[2]CONTROL!$AN$551:$AN$585</definedName>
    <definedName name="FACILITY_US_STAFF_COST">[3]CONTROL!$AF$564:$AF$598,[3]CONTROL!$AI$564:$AI$598,[3]CONTROL!$AL$564:$AL$598,[3]CONTROL!$AO$564:$AO$598,[3]CONTROL!$AR$564:$AR$598</definedName>
    <definedName name="FACILITY_US_STAFF_UNIT">[3]CONTROL!$AG$564:$AG$598,[3]CONTROL!$AJ$564:$AJ$598,[3]CONTROL!$AM$564:$AM$598,[3]CONTROL!$AP$564:$AP$598,[3]CONTROL!$AS$564:$AS$598</definedName>
    <definedName name="falg" localSheetId="3" hidden="1">{"Yr1",#N/A,FALSE,"Budget Detail";"Yr2",#N/A,FALSE,"Budget Detail";"Yr3",#N/A,FALSE,"Budget Detail";"Yr4",#N/A,FALSE,"Budget Detail";"Yr5",#N/A,FALSE,"Budget Detail";"Total",#N/A,FALSE,"Budget Detail"}</definedName>
    <definedName name="falg" hidden="1">{"Yr1",#N/A,FALSE,"Budget Detail";"Yr2",#N/A,FALSE,"Budget Detail";"Yr3",#N/A,FALSE,"Budget Detail";"Yr4",#N/A,FALSE,"Budget Detail";"Yr5",#N/A,FALSE,"Budget Detail";"Total",#N/A,FALSE,"Budget Detail"}</definedName>
    <definedName name="fcfa" localSheetId="3">#REF!</definedName>
    <definedName name="fcfa">#REF!</definedName>
    <definedName name="Feb" localSheetId="3">#REF!</definedName>
    <definedName name="Feb">#REF!</definedName>
    <definedName name="Fee" localSheetId="3">#REF!</definedName>
    <definedName name="Fee">#REF!</definedName>
    <definedName name="FILENAME" localSheetId="3">[2]INFO!$F$4</definedName>
    <definedName name="FILENAME">[3]INFO!$F$4</definedName>
    <definedName name="FIXED_FEE">[10]INFO!$E$44</definedName>
    <definedName name="flag" localSheetId="3" hidden="1">{"Yr1",#N/A,FALSE,"Budget Detail";"Yr2",#N/A,FALSE,"Budget Detail";"Yr3",#N/A,FALSE,"Budget Detail";"Yr4",#N/A,FALSE,"Budget Detail";"Yr5",#N/A,FALSE,"Budget Detail";"Total",#N/A,FALSE,"Budget Detail"}</definedName>
    <definedName name="flag" hidden="1">{"Yr1",#N/A,FALSE,"Budget Detail";"Yr2",#N/A,FALSE,"Budget Detail";"Yr3",#N/A,FALSE,"Budget Detail";"Yr4",#N/A,FALSE,"Budget Detail";"Yr5",#N/A,FALSE,"Budget Detail";"Total",#N/A,FALSE,"Budget Detail"}</definedName>
    <definedName name="FO_comm" localSheetId="3">#REF!</definedName>
    <definedName name="FO_comm">#REF!</definedName>
    <definedName name="FO_Copying" localSheetId="3">#REF!</definedName>
    <definedName name="FO_Copying">#REF!</definedName>
    <definedName name="FO_postage" localSheetId="3">#REF!</definedName>
    <definedName name="FO_postage">#REF!</definedName>
    <definedName name="FO_rent">#REF!</definedName>
    <definedName name="FO_supplies">#REF!</definedName>
    <definedName name="FOOH">#REF!</definedName>
    <definedName name="ForeignTransferAllowance">#REF!</definedName>
    <definedName name="FORM">#REF!</definedName>
    <definedName name="FORMULA_KILLZONE_9_DV">[3]CONTROL!$F$510:$H$599,[3]CONTROL!$J$510:$K$599,[3]CONTROL!$M$510:$N$599,[3]CONTROL!$P$510:$Q$599,[3]CONTROL!$S$510:$T$599,[3]CONTROL!$V$510:$W$599</definedName>
    <definedName name="FRINGE" localSheetId="3">[2]RATES!$E$12</definedName>
    <definedName name="FRINGE">[3]RATES!$E$12</definedName>
    <definedName name="FRINGE_AMOUNTS" localSheetId="3">[2]CONTROL!$I$136,[2]CONTROL!$L$136,[2]CONTROL!$O$136,[2]CONTROL!$R$136,[2]CONTROL!$U$136</definedName>
    <definedName name="FRINGE_AMOUNTS">[3]CONTROL!$I$136,[3]CONTROL!$L$136,[3]CONTROL!$O$136,[3]CONTROL!$R$136,[3]CONTROL!$U$136</definedName>
    <definedName name="Fringe_US" localSheetId="3">#REF!</definedName>
    <definedName name="Fringe_US">#REF!</definedName>
    <definedName name="Fringe_US_MCDI" localSheetId="3">#REF!</definedName>
    <definedName name="Fringe_US_MCDI">#REF!</definedName>
    <definedName name="Full_time_number_of_days" localSheetId="3">[2]RATES!$E$8</definedName>
    <definedName name="Full_time_number_of_days">[3]RATES!$E$8</definedName>
    <definedName name="FUNDER">[10]INFO!$D$18</definedName>
    <definedName name="Funding2" localSheetId="3">[24]Config!#REF!</definedName>
    <definedName name="Funding2">[24]Config!#REF!</definedName>
    <definedName name="FWCI" localSheetId="3">#REF!</definedName>
    <definedName name="FWCI">#REF!</definedName>
    <definedName name="FWCIclin" localSheetId="3">#REF!</definedName>
    <definedName name="FWCIclin">#REF!</definedName>
    <definedName name="FX_AMOUNT" localSheetId="3">[2]FX_RATES!$A$2:$D$39</definedName>
    <definedName name="FX_AMOUNT">[3]FX_RATES!$A$2:$D$39</definedName>
    <definedName name="FX_COUNTRY" localSheetId="3">[2]FX_RATES!$A$2:$A$29</definedName>
    <definedName name="FX_COUNTRY">[3]FX_RATES!$A$2:$A$29</definedName>
    <definedName name="FXR" localSheetId="3">#REF!</definedName>
    <definedName name="FXR">#REF!</definedName>
    <definedName name="FXRs" localSheetId="3">#REF!</definedName>
    <definedName name="FXRs">#REF!</definedName>
    <definedName name="g" localSheetId="3">#REF!</definedName>
    <definedName name="g">#REF!</definedName>
    <definedName name="G_A">#REF!</definedName>
    <definedName name="gaincr">#REF!</definedName>
    <definedName name="GandA">#REF!</definedName>
    <definedName name="GATES_ALLOCATION" localSheetId="3">[2]CONTROL!$AG$22:$AG$125,[2]CONTROL!$AJ$22:$AJ$125,[2]CONTROL!$AM$22:$AM$125,[2]CONTROL!$AP$22:$AP$125,[2]CONTROL!$AS$22:$AS$125</definedName>
    <definedName name="GATES_ALLOCATION">[3]CONTROL!$AG$22:$AG$125,[3]CONTROL!$AJ$22:$AJ$125,[3]CONTROL!$AM$22:$AM$125,[3]CONTROL!$AP$22:$AP$125,[3]CONTROL!$AS$22:$AS$125</definedName>
    <definedName name="GATES_CAPITAL_EQUIP" localSheetId="3">[2]CONTROL!$AF$390:$AF$405,[2]CONTROL!$AI$390:$AI$405,[2]CONTROL!$AL$390:$AL$405,[2]CONTROL!$AO$390:$AO$405,[2]CONTROL!$AR$390:$AR$405</definedName>
    <definedName name="GATES_CAPITAL_EQUIP">[3]CONTROL!$AF$397:$AF$412,[3]CONTROL!$AI$397:$AI$412,[3]CONTROL!$AL$397:$AL$412,[3]CONTROL!$AO$397:$AO$412,[3]CONTROL!$AR$397:$AR$412</definedName>
    <definedName name="GATES_CAPITAL_EQUIP_UNITS" localSheetId="3">[2]CONTROL!$AG$390:$AG$405,[2]CONTROL!$AJ$390:$AJ$405,[2]CONTROL!$AM$390:$AM$405,[2]CONTROL!$AP$390:$AP$405,[2]CONTROL!$AS$390:$AS$405</definedName>
    <definedName name="GATES_CAPITAL_EQUIP_UNITS">[3]CONTROL!$AG$397:$AG$412,[3]CONTROL!$AJ$397:$AJ$412,[3]CONTROL!$AM$397:$AM$412,[3]CONTROL!$AP$397:$AP$412,[3]CONTROL!$AS$397:$AS$412</definedName>
    <definedName name="GATES_CONSULTANTS" localSheetId="3">[2]CONTROL!$AF$162:$AF$187,[2]CONTROL!$AI$162:$AI$187,[2]CONTROL!$AL$162:$AL$187,[2]CONTROL!$AO$162:$AO$187,[2]CONTROL!$AR$162:$AR$187</definedName>
    <definedName name="GATES_CONSULTANTS">[3]CONTROL!$AF$169:$AF$194,[3]CONTROL!$AI$169:$AI$194,[3]CONTROL!$AL$169:$AL$194,[3]CONTROL!$AO$169:$AO$194,[3]CONTROL!$AR$169:$AR$194</definedName>
    <definedName name="GATES_CONSULTANTS_UNITS" localSheetId="3">[2]CONTROL!$AG$162:$AG$187,[2]CONTROL!$AJ$162:$AJ$187,[2]CONTROL!$AM$162:$AM$187,[2]CONTROL!$AP$162:$AP$187,[2]CONTROL!$AS$162:$AS$187</definedName>
    <definedName name="GATES_CONSULTANTS_UNITS">[3]CONTROL!$AG$169:$AG$194,[3]CONTROL!$AJ$169:$AJ$194,[3]CONTROL!$AM$169:$AM$194,[3]CONTROL!$AP$169:$AP$194,[3]CONTROL!$AS$169:$AS$194</definedName>
    <definedName name="GATES_EX_PERSONNEL" localSheetId="3">[2]CONTROL!$AF$137:$AF$139,[2]CONTROL!$AI$137:$AI$139,[2]CONTROL!$AL$137:$AL$139,[2]CONTROL!$AO$137:$AO$139,[2]CONTROL!$AR$137:$AR$139</definedName>
    <definedName name="GATES_EX_PERSONNEL">[3]CONTROL!$AF$137:$AF$139,[3]CONTROL!$AI$137:$AI$139,[3]CONTROL!$AL$137:$AL$139,[3]CONTROL!$AO$137:$AO$139,[3]CONTROL!$AR$137:$AR$139</definedName>
    <definedName name="GATES_EX_PERSONNEL_ALLO" localSheetId="3">[2]CONTROL!$AG$137:$AG$139,[2]CONTROL!$AJ$137:$AJ$139,[2]CONTROL!$AM$137:$AM$139,[2]CONTROL!$AP$137:$AP$139,[2]CONTROL!$AS$137:$AS$139</definedName>
    <definedName name="GATES_EX_PERSONNEL_ALLO">[3]CONTROL!$AG$137:$AG$139,[3]CONTROL!$AJ$137:$AJ$139,[3]CONTROL!$AM$137:$AM$139,[3]CONTROL!$AP$137:$AP$139,[3]CONTROL!$AS$137:$AS$139</definedName>
    <definedName name="GATES_INCOUNTRY_TRAVEL" localSheetId="3">[2]CONTROL!$AF$278:$AF$308,[2]CONTROL!$AI$278:$AI$308,[2]CONTROL!$AL$278:$AL$308,[2]CONTROL!$AO$278:$AO$308,[2]CONTROL!$AR$278:$AR$308</definedName>
    <definedName name="GATES_INCOUNTRY_TRAVEL">[3]CONTROL!$AF$285:$AF$315,[3]CONTROL!$AI$285:$AI$315,[3]CONTROL!$AL$285:$AL$315,[3]CONTROL!$AO$285:$AO$315,[3]CONTROL!$AR$285:$AR$315</definedName>
    <definedName name="GATES_INCOUNTRY_UNITS" localSheetId="3">[2]CONTROL!$AG$278:$AG$308,[2]CONTROL!$AJ$278:$AJ$308,[2]CONTROL!$AM$278:$AM$308,[2]CONTROL!$AP$278:$AP$308,[2]CONTROL!$AS$278:$AS$308</definedName>
    <definedName name="GATES_INCOUNTRY_UNITS">[3]CONTROL!$AG$285:$AG$315,[3]CONTROL!$AJ$285:$AJ$315,[3]CONTROL!$AM$285:$AM$315,[3]CONTROL!$AP$285:$AP$315,[3]CONTROL!$AS$285:$AS$315</definedName>
    <definedName name="GATES_INTERNATL_TRAVEL" localSheetId="3">[2]CONTROL!$AF$193:$AF$229,[2]CONTROL!$AI$193:$AI$229,[2]CONTROL!$AL$193:$AL$229,[2]CONTROL!$AO$193:$AO$229,[2]CONTROL!$AR$193:$AR$229</definedName>
    <definedName name="GATES_INTERNATL_TRAVEL">[3]CONTROL!$AF$200:$AF$236,[3]CONTROL!$AI$200:$AI$236,[3]CONTROL!$AL$200:$AL$236,[3]CONTROL!$AO$200:$AO$236,[3]CONTROL!$AR$200:$AR$236</definedName>
    <definedName name="GATES_INTERNATL_UNITS" localSheetId="3">[2]CONTROL!$AG$193:$AG$230,[2]CONTROL!$AJ$193:$AJ$230,[2]CONTROL!$AM$193:$AM$230,[2]CONTROL!$AP$193:$AP$230,[2]CONTROL!$AS$193:$AS$230</definedName>
    <definedName name="GATES_INTERNATL_UNITS">[3]CONTROL!$AG$200:$AG$237,[3]CONTROL!$AJ$200:$AJ$237,[3]CONTROL!$AM$200:$AM$237,[3]CONTROL!$AP$200:$AP$237,[3]CONTROL!$AS$200:$AS$237</definedName>
    <definedName name="GATES_SALARY_1" localSheetId="3">[2]CONTROL!$AF$22:$AF$37,[2]CONTROL!$AF$46:$AF$108,[2]CONTROL!$AI$22:$AI$37,[2]CONTROL!$AI$46:$AI$108,[2]CONTROL!$AL$22:$AL$37,[2]CONTROL!$AL$46:$AL$108,[2]CONTROL!$AO$22:$AO$37,[2]CONTROL!$AO$46:$AO$108,[2]CONTROL!$AR$22:$AR$37,[2]CONTROL!$AR$46:$AR$108</definedName>
    <definedName name="GATES_SALARY_1">[3]CONTROL!$AF$22:$AF$37,[3]CONTROL!$AF$46:$AF$108,[3]CONTROL!$AI$22:$AI$37,[3]CONTROL!$AI$46:$AI$108,[3]CONTROL!$AL$22:$AL$37,[3]CONTROL!$AL$46:$AL$108,[3]CONTROL!$AO$22:$AO$37,[3]CONTROL!$AO$46:$AO$108,[3]CONTROL!$AR$22:$AR$37,[3]CONTROL!$AR$46:$AR$108</definedName>
    <definedName name="GATES_SALARY_2" localSheetId="3">[2]CONTROL!$AF$39:$AF$44,[2]CONTROL!$AF$110:$AF$125,[2]CONTROL!$AI$39:$AI$44,[2]CONTROL!$AI$110:$AI$125,[2]CONTROL!$AL$39:$AL$44,[2]CONTROL!$AL$110:$AL$125,[2]CONTROL!$AO$39:$AO$44,[2]CONTROL!$AO$110:$AO$125,[2]CONTROL!$AR$39:$AR$44,[2]CONTROL!$AR$110:$AR$125</definedName>
    <definedName name="GATES_SALARY_2">[3]CONTROL!$AF$39:$AF$44,[3]CONTROL!$AF$110:$AF$125,[3]CONTROL!$AI$39:$AI$44,[3]CONTROL!$AI$110:$AI$125,[3]CONTROL!$AL$39:$AL$44,[3]CONTROL!$AL$110:$AL$125,[3]CONTROL!$AO$39:$AO$44,[3]CONTROL!$AO$110:$AO$125,[3]CONTROL!$AR$39:$AR$44,[3]CONTROL!$AR$110:$AR$125</definedName>
    <definedName name="GAVI_ACCOUNTS_PAYABLE">[3]CONTROL!$AA$497:$AA$497,[3]CONTROL!$AD$497:$AD$497,[3]CONTROL!$AG$497:$AG$497,[3]CONTROL!$AJ$497:$AJ$497,[3]CONTROL!$AM$497:$AM$497</definedName>
    <definedName name="GAVI_ALLOWABLE_TOTAL" localSheetId="3">[2]CONTROL!$X$132,[2]CONTROL!$X$188,[2]CONTROL!$X$141,[2]CONTROL!$X$406,[2]CONTROL!$X$427,[2]CONTROL!$X$446,[2]CONTROL!$X$465,[2]CONTROL!$X$587</definedName>
    <definedName name="GAVI_ALLOWABLE_TOTAL">[3]CONTROL!$X$132,[3]CONTROL!$X$195,[3]CONTROL!$X$141,[3]CONTROL!$X$413,[3]CONTROL!$X$434,[3]CONTROL!$X$453,[3]CONTROL!$X$472,[3]CONTROL!$X$600</definedName>
    <definedName name="GAVI_AVG_DAILY_RATES" localSheetId="3">[2]CONTROL!$AA$22:$AA$37,[2]CONTROL!$AA$46:$AA$108</definedName>
    <definedName name="GAVI_AVG_DAILY_RATES">[3]CONTROL!$AA$22:$AA$37,[3]CONTROL!$AA$46:$AA$108</definedName>
    <definedName name="GAVI_AVG_DAILY_RATES_2" localSheetId="3">[2]CONTROL!$AA$39:$AA$44,[2]CONTROL!$AA$110:$AA$125</definedName>
    <definedName name="GAVI_AVG_DAILY_RATES_2">[3]CONTROL!$AA$39:$AA$44,[3]CONTROL!$AA$110:$AA$125</definedName>
    <definedName name="GAVI_CONSULT_UNITS" localSheetId="3">[2]CONTROL!$AB$162:$AB$187,[2]CONTROL!$AE$162:$AE$187,[2]CONTROL!$AH$162:$AH$187,[2]CONTROL!$AK$162:$AK$187,[2]CONTROL!$AN$162:$AN$187</definedName>
    <definedName name="GAVI_CONSULT_UNITS">[3]CONTROL!$AB$169:$AB$194,[3]CONTROL!$AE$169:$AE$194,[3]CONTROL!$AH$169:$AH$194,[3]CONTROL!$AK$169:$AK$194,[3]CONTROL!$AN$169:$AN$194</definedName>
    <definedName name="GAVI_CONSULTANTS" localSheetId="3">[2]CONTROL!$AA$162:$AA$187,[2]CONTROL!$AD$162:$AD$187,[2]CONTROL!$AG$162:$AG$187,[2]CONTROL!$AJ$162:$AJ$187,[2]CONTROL!$AM$162:$AM$187</definedName>
    <definedName name="GAVI_CONSULTANTS">[3]CONTROL!$AA$169:$AA$194,[3]CONTROL!$AD$169:$AD$194,[3]CONTROL!$AG$169:$AG$194,[3]CONTROL!$AJ$169:$AJ$194,[3]CONTROL!$AM$169:$AM$194</definedName>
    <definedName name="GAVI_EQ_COST" localSheetId="3">[2]CONTROL!$AA$390:$AA$404,[2]CONTROL!$AD$390:$AD$404,[2]CONTROL!$AG$390:$AG$404,[2]CONTROL!$AJ$390:$AJ$404,[2]CONTROL!$AM$390:$AM$404</definedName>
    <definedName name="GAVI_EQ_COST">[3]CONTROL!$AA$397:$AA$411,[3]CONTROL!$AD$397:$AD$411,[3]CONTROL!$AG$397:$AG$411,[3]CONTROL!$AJ$397:$AJ$411,[3]CONTROL!$AM$397:$AM$411</definedName>
    <definedName name="GAVI_EQ_UNITS" localSheetId="3">[2]CONTROL!$AB$390:$AB$404,[2]CONTROL!$AE$390:$AE$404,[2]CONTROL!$AH$391:$AH$404,[2]CONTROL!$AH$390,[2]CONTROL!$AK$390:$AK$404,[2]CONTROL!$AN$390:$AN$404</definedName>
    <definedName name="GAVI_EQ_UNITS">[3]CONTROL!$AB$397:$AB$411,[3]CONTROL!$AE$397:$AE$411,[3]CONTROL!$AH$398:$AH$411,[3]CONTROL!$AH$397,[3]CONTROL!$AK$397:$AK$411,[3]CONTROL!$AN$397:$AN$411</definedName>
    <definedName name="GAVI_EXPAT_COST" localSheetId="3">[2]CONTROL!$AA$470:$AA$485,[2]CONTROL!$AD$470:$AD$485,[2]CONTROL!$AG$470:$AG$485,[2]CONTROL!$AJ$470:$AJ$485,[2]CONTROL!$AM$470:$AM$485</definedName>
    <definedName name="GAVI_EXPAT_COST">[3]CONTROL!$AA$477:$AA$492,[3]CONTROL!$AD$477:$AD$492,[3]CONTROL!$AG$477:$AG$492,[3]CONTROL!$AJ$477:$AJ$492,[3]CONTROL!$AM$477:$AM$492</definedName>
    <definedName name="GAVI_INT_TRAVEL_COSTS" localSheetId="3">[2]CONTROL!$AA$193:$AA$229,[2]CONTROL!$AD$193:$AD$229,[2]CONTROL!$AG$193:$AG$229,[2]CONTROL!$AJ$193:$AJ$229,[2]CONTROL!$AM$193:$AM$229</definedName>
    <definedName name="GAVI_INT_TRAVEL_COSTS">[3]CONTROL!$AA$200:$AA$236,[3]CONTROL!$AD$200:$AD$236,[3]CONTROL!$AG$200:$AG$236,[3]CONTROL!$AJ$200:$AJ$236,[3]CONTROL!$AM$200:$AM$236</definedName>
    <definedName name="GAVI_INT_TRAVEL_UNITS" localSheetId="3">[2]CONTROL!$AB$193:$AB$229,[2]CONTROL!$AE$193:$AE$229,[2]CONTROL!$AH$193:$AH$229,[2]CONTROL!$AK$193:$AK$229,[2]CONTROL!$AN$193:$AN$229</definedName>
    <definedName name="GAVI_INT_TRAVEL_UNITS">[3]CONTROL!$AB$200:$AB$236,[3]CONTROL!$AE$200:$AE$236,[3]CONTROL!$AH$200:$AH$236,[3]CONTROL!$AK$200:$AK$236,[3]CONTROL!$AN$200:$AN$236</definedName>
    <definedName name="GAVI_OGC">[3]CONTROL!$AA$498:$AA$498,[3]CONTROL!$AD$498:$AD$498,[3]CONTROL!$AG$498:$AG$498,[3]CONTROL!$AJ$498:$AJ$498,[3]CONTROL!$AM$498:$AM$498</definedName>
    <definedName name="GAVI_OPC_COST" localSheetId="3">[2]CONTROL!$AA$547:$AA$550,[2]CONTROL!$AD$547:$AD$550,[2]CONTROL!$AG$548:$AG$550,[2]CONTROL!$AG$547,[2]CONTROL!$AJ$547:$AJ$550,[2]CONTROL!$AM$547:$AM$550</definedName>
    <definedName name="GAVI_OPC_COST">[3]CONTROL!$AA$560:$AA$563,[3]CONTROL!$AD$560:$AD$563,[3]CONTROL!$AG$561:$AG$563,[3]CONTROL!$AG$560,[3]CONTROL!$AJ$560:$AJ$563,[3]CONTROL!$AM$560:$AM$563</definedName>
    <definedName name="GAVI_PART_COST" localSheetId="3">[2]CONTROL!$AA$430:$AA$444,[2]CONTROL!$AD$430:$AD$444,[2]CONTROL!$AG$430:$AG$444,[2]CONTROL!$AJ$430:$AJ$444,[2]CONTROL!$AM$430:$AM$444</definedName>
    <definedName name="GAVI_PART_COST">[3]CONTROL!$AA$437:$AA$451,[3]CONTROL!$AD$437:$AD$451,[3]CONTROL!$AG$437:$AG$451,[3]CONTROL!$AJ$437:$AJ$451,[3]CONTROL!$AM$437:$AM$451</definedName>
    <definedName name="GAVI_PART_UNIT" localSheetId="3">[2]CONTROL!$AB$430:$AB$444,[2]CONTROL!$AE$430:$AE$444,[2]CONTROL!$AH$430:$AH$444,[2]CONTROL!$AK$430:$AK$444,[2]CONTROL!$AN$430:$AN$444</definedName>
    <definedName name="GAVI_PART_UNIT">[3]CONTROL!$AB$437:$AB$451,[3]CONTROL!$AE$437:$AE$451,[3]CONTROL!$AH$437:$AH$451,[3]CONTROL!$AK$437:$AK$451,[3]CONTROL!$AN$437:$AN$451</definedName>
    <definedName name="GAVI_PRINT_COST" localSheetId="3">[2]CONTROL!$AA$449:$AA$463,[2]CONTROL!$AD$449:$AD$463,[2]CONTROL!$AG$449:$AG$463,[2]CONTROL!$AJ$449:$AJ$463,[2]CONTROL!$AM$449:$AM$463</definedName>
    <definedName name="GAVI_PRINT_COST">[3]CONTROL!$AA$456:$AA$470,[3]CONTROL!$AD$456:$AD$470,[3]CONTROL!$AG$456:$AG$470,[3]CONTROL!$AJ$456:$AJ$470,[3]CONTROL!$AM$456:$AM$470</definedName>
    <definedName name="GAVI_SERVICE_COSTS" localSheetId="3">[2]CONTROL!$AA$487:$AA$546,[2]CONTROL!$AD$487:$AD$546,[2]CONTROL!$AG$487:$AG$546,[2]CONTROL!$AJ$487:$AJ$546,[2]CONTROL!$AM$487:$AM$546</definedName>
    <definedName name="GAVI_SERVICE_COSTS">[3]CONTROL!$AA$494:$AA$559,[3]CONTROL!$AD$494:$AD$559,[3]CONTROL!$AG$494:$AG$559,[3]CONTROL!$AJ$494:$AJ$559,[3]CONTROL!$AM$494:$AM$559</definedName>
    <definedName name="GAVI_SERVICE_UNITS" localSheetId="3">[2]CONTROL!$AB$486:$AB$546,[2]CONTROL!$AE$486:$AE$546,[2]CONTROL!$AH$486:$AH$546,[2]CONTROL!$AK$486:$AK$546,[2]CONTROL!$AN$486:$AN$546</definedName>
    <definedName name="GAVI_SERVICE_UNITS">[3]CONTROL!$AB$493:$AB$559,[3]CONTROL!$AE$493:$AE$559,[3]CONTROL!$AH$493:$AH$559,[3]CONTROL!$AK$493:$AK$559,[3]CONTROL!$AN$493:$AN$559</definedName>
    <definedName name="GAVI_SUBS" localSheetId="3">[2]CONTROL!$AA$350:$AA$364,[2]CONTROL!$AA$370:$AA$384,[2]CONTROL!$AD$350:$AD$364,[2]CONTROL!$AD$370:$AD$384,[2]CONTROL!$AG$350:$AG$364,[2]CONTROL!$AG$370:$AG$384,[2]CONTROL!$AJ$350:$AJ$364,[2]CONTROL!$AJ$370:$AJ$384,[2]CONTROL!$AM$350:$AM$364,[2]CONTROL!$AM$370:$AM$384</definedName>
    <definedName name="GAVI_SUBS">[3]CONTROL!$AA$357:$AA$371,[3]CONTROL!$AA$377:$AA$391,[3]CONTROL!$AD$357:$AD$371,[3]CONTROL!$AD$377:$AD$391,[3]CONTROL!$AG$357:$AG$371,[3]CONTROL!$AG$377:$AG$391,[3]CONTROL!$AJ$357:$AJ$371,[3]CONTROL!$AJ$377:$AJ$391,[3]CONTROL!$AM$357:$AM$371,[3]CONTROL!$AM$377:$AM$391</definedName>
    <definedName name="GAVI_TRAVEL_COSTS" localSheetId="3">[2]CONTROL!$AA$278:$AA$307,[2]CONTROL!$AD$278:$AD$307,[2]CONTROL!$AG$278:$AG$307,[2]CONTROL!$AJ$278:$AJ$307,[2]CONTROL!$AM$278:$AM$307</definedName>
    <definedName name="GAVI_TRAVEL_COSTS">[3]CONTROL!$AA$285:$AA$314,[3]CONTROL!$AD$285:$AD$314,[3]CONTROL!$AG$285:$AG$314,[3]CONTROL!$AJ$285:$AJ$314,[3]CONTROL!$AM$285:$AM$314</definedName>
    <definedName name="GAVI_TRAVEL_UNITS" localSheetId="3">[2]CONTROL!$AB$278:$AB$307,[2]CONTROL!$AE$278:$AE$307,[2]CONTROL!$AH$278:$AH$307,[2]CONTROL!$AK$278:$AK$307,[2]CONTROL!$AN$278:$AN$307</definedName>
    <definedName name="GAVI_TRAVEL_UNITS">[3]CONTROL!$AB$285:$AB$314,[3]CONTROL!$AE$285:$AE$314,[3]CONTROL!$AH$285:$AH$314,[3]CONTROL!$AK$285:$AK$314,[3]CONTROL!$AN$285:$AN$314</definedName>
    <definedName name="GAVI_WORKSHOP_COST" localSheetId="3">[2]CONTROL!$AA$410:$AA$425,[2]CONTROL!$AD$410:$AD$425,[2]CONTROL!$AG$410:$AG$425,[2]CONTROL!$AJ$410:$AJ$425,[2]CONTROL!$AM$410:$AM$425</definedName>
    <definedName name="GAVI_WORKSHOP_COST">[3]CONTROL!$AA$417:$AA$432,[3]CONTROL!$AD$417:$AD$432,[3]CONTROL!$AG$417:$AG$432,[3]CONTROL!$AJ$417:$AJ$432,[3]CONTROL!$AM$417:$AM$432</definedName>
    <definedName name="GAVI_WORKSHOP_UNIT" localSheetId="3">[2]CONTROL!$AB$410:$AB$425,[2]CONTROL!$AE$410:$AE$425,[2]CONTROL!$AH$410:$AH$425,[2]CONTROL!$AK$411,[2]CONTROL!$AK$410:$AK$425,[2]CONTROL!$AN$410:$AN$425</definedName>
    <definedName name="GAVI_WORKSHOP_UNIT">[3]CONTROL!$AB$417:$AB$432,[3]CONTROL!$AE$417:$AE$432,[3]CONTROL!$AH$417:$AH$432,[3]CONTROL!$AK$418,[3]CONTROL!$AK$417:$AK$432,[3]CONTROL!$AN$417:$AN$432</definedName>
    <definedName name="GBP" localSheetId="3">[2]FX_RATES!$D$4</definedName>
    <definedName name="GBP">[3]FX_RATES!$D$4</definedName>
    <definedName name="GHC">[10]RATES!#REF!</definedName>
    <definedName name="grade" localSheetId="3">#REF!</definedName>
    <definedName name="grade">#REF!</definedName>
    <definedName name="Grants" localSheetId="3">#REF!</definedName>
    <definedName name="Grants">#REF!</definedName>
    <definedName name="HanoiProjOff" localSheetId="3">[25]MER!#REF!</definedName>
    <definedName name="HanoiProjOff">[25]MER!#REF!</definedName>
    <definedName name="HeaderRange" localSheetId="3">#REF!</definedName>
    <definedName name="HeaderRange">#REF!</definedName>
    <definedName name="HOOH" localSheetId="3">#REF!</definedName>
    <definedName name="HOOH">#REF!</definedName>
    <definedName name="HQFEE" localSheetId="3">#REF!</definedName>
    <definedName name="HQFEE">#REF!</definedName>
    <definedName name="HQLocal">#REF!</definedName>
    <definedName name="HQStaff">#REF!</definedName>
    <definedName name="HSV">#REF!</definedName>
    <definedName name="ICR_admin">#REF!</definedName>
    <definedName name="ICR_procurement">#REF!</definedName>
    <definedName name="ICR_sub">#REF!</definedName>
    <definedName name="IDC_primary">'[13]General Information'!$E$45</definedName>
    <definedName name="IDC_sub">'[13]General Information'!$E$46</definedName>
    <definedName name="incCS" localSheetId="3">#REF!</definedName>
    <definedName name="incCS">#REF!</definedName>
    <definedName name="incFee" localSheetId="3">#REF!</definedName>
    <definedName name="incFee">#REF!</definedName>
    <definedName name="IndiaFSN" localSheetId="3">#REF!</definedName>
    <definedName name="IndiaFSN">#REF!</definedName>
    <definedName name="IndiaRate">#REF!</definedName>
    <definedName name="INDRATE" localSheetId="3">[2]CONTROL!$F$592:$F$592</definedName>
    <definedName name="INDRATE">[3]CONTROL!$F$605:$F$605</definedName>
    <definedName name="INF" localSheetId="3">#REF!</definedName>
    <definedName name="INF">#REF!</definedName>
    <definedName name="infl" localSheetId="3">#REF!</definedName>
    <definedName name="infl">#REF!</definedName>
    <definedName name="infla" localSheetId="3">#REF!</definedName>
    <definedName name="infla">#REF!</definedName>
    <definedName name="Inflacion">#REF!</definedName>
    <definedName name="inflainfla">#REF!</definedName>
    <definedName name="Inflation">#REF!</definedName>
    <definedName name="INR" localSheetId="3">[2]FX_RATES!$D$10</definedName>
    <definedName name="INR">[3]FX_RATES!$D$10</definedName>
    <definedName name="Insert_the_name_of_your_organization" localSheetId="3">#REF!</definedName>
    <definedName name="Insert_the_name_of_your_organization">#REF!</definedName>
    <definedName name="Internal" localSheetId="3">#REF!</definedName>
    <definedName name="Internal">#REF!</definedName>
    <definedName name="intlfringe" localSheetId="3">#REF!</definedName>
    <definedName name="intlfringe">#REF!</definedName>
    <definedName name="INVOICE">#REF!</definedName>
    <definedName name="iptd4">#REF!</definedName>
    <definedName name="IRC_Unrestricted">"'Summary'!rngLastPredefinedSource"</definedName>
    <definedName name="ITD" localSheetId="3">#REF!</definedName>
    <definedName name="ITD">#REF!</definedName>
    <definedName name="Jan" localSheetId="3">#REF!</definedName>
    <definedName name="Jan">#REF!</definedName>
    <definedName name="JFO" localSheetId="3">#REF!</definedName>
    <definedName name="JFO">#REF!</definedName>
    <definedName name="Jhp_act10dangerpay.intlstaff1">#REF!</definedName>
    <definedName name="Jhp_act10dangerpay.intlstaff2">#REF!</definedName>
    <definedName name="Jhp_act10dangerpay.intlstaff3">#REF!</definedName>
    <definedName name="Jhp_act10dangerpay.intlstaff4">#REF!</definedName>
    <definedName name="Jhp_act10dangerpay.researcher">#REF!</definedName>
    <definedName name="Jhp_act10eduallowance.instaff1">#REF!</definedName>
    <definedName name="Jhp_act10eduallowance.intlstaff2">#REF!</definedName>
    <definedName name="Jhp_act10eduallowance.intlstaff3">#REF!</definedName>
    <definedName name="Jhp_act10eduallowance.intlstaff4">#REF!</definedName>
    <definedName name="Jhp_act10eduallowance.researcher">#REF!</definedName>
    <definedName name="Jhp_act10localfringe">#REF!</definedName>
    <definedName name="Jhp_act10localinflation_yr2">#REF!</definedName>
    <definedName name="Jhp_act10postallowance">#REF!</definedName>
    <definedName name="Jhp_act10postallowance.intlstaff2">#REF!</definedName>
    <definedName name="Jhp_act10postallowance.intlstaff3">#REF!</definedName>
    <definedName name="Jhp_act10postallowance.intlstaff4">#REF!</definedName>
    <definedName name="Jhp_act10postallowance.researcher">#REF!</definedName>
    <definedName name="Jhp_act10postdifferential">#REF!</definedName>
    <definedName name="Jhp_act10postdifferential.intlstaff2">#REF!</definedName>
    <definedName name="Jhp_act10postdifferential.intlstaff3">#REF!</definedName>
    <definedName name="Jhp_act10postdifferential.intlstaff4">#REF!</definedName>
    <definedName name="Jhp_act10postdifferential.researcher">#REF!</definedName>
    <definedName name="Jhp_act11dangerpay.intlstaff1">#REF!</definedName>
    <definedName name="Jhp_act11dangerpay.intlstaff2">#REF!</definedName>
    <definedName name="Jhp_act11dangerpay.intlstaff3">#REF!</definedName>
    <definedName name="Jhp_act11dangerpay.intlstaff4">#REF!</definedName>
    <definedName name="Jhp_act11dangerpay.researcher">#REF!</definedName>
    <definedName name="Jhp_act11eduallowance.instaff1">#REF!</definedName>
    <definedName name="Jhp_act11eduallowance.intlstaff2">#REF!</definedName>
    <definedName name="Jhp_act11eduallowance.intlstaff3">#REF!</definedName>
    <definedName name="Jhp_act11eduallowance.intlstaff4">#REF!</definedName>
    <definedName name="Jhp_act11eduallowance.researcher">#REF!</definedName>
    <definedName name="Jhp_act11localfringe">#REF!</definedName>
    <definedName name="Jhp_act11localinflation_yr2">#REF!</definedName>
    <definedName name="Jhp_act11postallowance">#REF!</definedName>
    <definedName name="Jhp_act11postallowance.intlstaff2">#REF!</definedName>
    <definedName name="Jhp_act11postallowance.intlstaff3">#REF!</definedName>
    <definedName name="Jhp_act11postallowance.intlstaff4">#REF!</definedName>
    <definedName name="Jhp_act11postallowance.researcher">#REF!</definedName>
    <definedName name="Jhp_act11postdifferential">#REF!</definedName>
    <definedName name="Jhp_act11postdifferential.intlstaff2">#REF!</definedName>
    <definedName name="Jhp_act11postdifferential.intlstaff3">#REF!</definedName>
    <definedName name="Jhp_act11postdifferential.intlstaff4">#REF!</definedName>
    <definedName name="Jhp_act11postdifferential.researcher">#REF!</definedName>
    <definedName name="Jhp_act12dangerpay">#REF!</definedName>
    <definedName name="Jhp_act12dangerpay.intlstaff2">#REF!</definedName>
    <definedName name="Jhp_act12dangerpay.intlstaff3">#REF!</definedName>
    <definedName name="Jhp_act12dangerpay.intlstaff4">#REF!</definedName>
    <definedName name="Jhp_act12dangerpay.researcher">#REF!</definedName>
    <definedName name="Jhp_act12eduallowance">#REF!</definedName>
    <definedName name="Jhp_act12eduallowance.intlstaff2">#REF!</definedName>
    <definedName name="Jhp_act12eduallowance.intlstaff3">#REF!</definedName>
    <definedName name="Jhp_act12eduallowance.intlstaff4">#REF!</definedName>
    <definedName name="Jhp_act12eduallowance.researcher">#REF!</definedName>
    <definedName name="Jhp_act12localfringe">#REF!</definedName>
    <definedName name="Jhp_act12localinflation_yr2">#REF!</definedName>
    <definedName name="Jhp_act12postallowance">#REF!</definedName>
    <definedName name="Jhp_act12postallowance.intlstaff2">#REF!</definedName>
    <definedName name="Jhp_act12postallowance.intlstaff3">#REF!</definedName>
    <definedName name="Jhp_act12postallowance.intlstaff4">#REF!</definedName>
    <definedName name="Jhp_act12postallowance.researcher">#REF!</definedName>
    <definedName name="Jhp_act12postdifferential">#REF!</definedName>
    <definedName name="Jhp_act12postdifferential.intlstaff2">#REF!</definedName>
    <definedName name="Jhp_act12postdifferential.intlstaff3">#REF!</definedName>
    <definedName name="Jhp_act12postdifferential.intlstaff4">#REF!</definedName>
    <definedName name="Jhp_act12postdifferential.researcher">#REF!</definedName>
    <definedName name="Jhp_act13dangerpay">#REF!</definedName>
    <definedName name="Jhp_act13dangerpay.intlstaff2">#REF!</definedName>
    <definedName name="Jhp_act13dangerpay.intlstaff3">#REF!</definedName>
    <definedName name="Jhp_act13dangerpay.intlstaff4">#REF!</definedName>
    <definedName name="Jhp_act13dangerpay.researcher">#REF!</definedName>
    <definedName name="Jhp_act13eduallowance">#REF!</definedName>
    <definedName name="Jhp_act13eduallowance.intlstaff2">#REF!</definedName>
    <definedName name="Jhp_act13eduallowance.intlstaff3">#REF!</definedName>
    <definedName name="Jhp_act13eduallowance.intlstaff4">#REF!</definedName>
    <definedName name="Jhp_act13eduallowance.researcher">#REF!</definedName>
    <definedName name="Jhp_act13localfringe">#REF!</definedName>
    <definedName name="Jhp_act13localinflation_yr2">#REF!</definedName>
    <definedName name="Jhp_act13postallowance">#REF!</definedName>
    <definedName name="Jhp_act13postallowance.intlstaff2">#REF!</definedName>
    <definedName name="Jhp_act13postallowance.intlstaff3">#REF!</definedName>
    <definedName name="Jhp_act13postallowance.intlstaff4">#REF!</definedName>
    <definedName name="Jhp_act13postallowance.researcher">#REF!</definedName>
    <definedName name="Jhp_act13postdifferential">#REF!</definedName>
    <definedName name="Jhp_act13postdifferential.intlstaff2">#REF!</definedName>
    <definedName name="Jhp_act13postdifferential.intlstaff3">#REF!</definedName>
    <definedName name="Jhp_act13postdifferential.intlstaff4">#REF!</definedName>
    <definedName name="Jhp_act13postdifferential.researcher">#REF!</definedName>
    <definedName name="Jhp_act14dangerpay">#REF!</definedName>
    <definedName name="Jhp_act14dangerpay.intlstaff2">#REF!</definedName>
    <definedName name="Jhp_act14dangerpay.intlstaff3">#REF!</definedName>
    <definedName name="Jhp_act14dangerpay.intlstaff4">#REF!</definedName>
    <definedName name="Jhp_act14dangerpay.researcher">#REF!</definedName>
    <definedName name="Jhp_act14eduallowance">#REF!</definedName>
    <definedName name="Jhp_act14eduallowance.intlstaff2">#REF!</definedName>
    <definedName name="Jhp_act14eduallowance.intlstaff3">#REF!</definedName>
    <definedName name="Jhp_act14eduallowance.intlstaff4">#REF!</definedName>
    <definedName name="Jhp_act14eduallowance.researcher">#REF!</definedName>
    <definedName name="Jhp_act14localfringe">#REF!</definedName>
    <definedName name="Jhp_act14localinflation_yr2">#REF!</definedName>
    <definedName name="Jhp_act14postallowance">#REF!</definedName>
    <definedName name="Jhp_act14postallowance.intlstaff2">#REF!</definedName>
    <definedName name="Jhp_act14postallowance.intlstaff3">#REF!</definedName>
    <definedName name="Jhp_act14postallowance.intlstaff4">#REF!</definedName>
    <definedName name="Jhp_act14postallowance.researcher">#REF!</definedName>
    <definedName name="Jhp_act14postdifferential">#REF!</definedName>
    <definedName name="Jhp_act14postdifferential.intlstaff2">#REF!</definedName>
    <definedName name="Jhp_act14postdifferential.intlstaff3">#REF!</definedName>
    <definedName name="Jhp_act14postdifferential.intlstaff4">#REF!</definedName>
    <definedName name="Jhp_act14postdifferential.researcher">#REF!</definedName>
    <definedName name="Jhp_act15dangerpay">#REF!</definedName>
    <definedName name="Jhp_act15dangerpay.intlstaff2">#REF!</definedName>
    <definedName name="Jhp_act15dangerpay.intlstaff3">#REF!</definedName>
    <definedName name="Jhp_act15dangerpay.intlstaff4">#REF!</definedName>
    <definedName name="Jhp_act15dangerpay.researcher">#REF!</definedName>
    <definedName name="Jhp_act15eduallowance">#REF!</definedName>
    <definedName name="Jhp_act15eduallowance.intlstaff2">#REF!</definedName>
    <definedName name="Jhp_act15eduallowance.intlstaff3">#REF!</definedName>
    <definedName name="Jhp_act15eduallowance.intlstaff4">#REF!</definedName>
    <definedName name="Jhp_act15eduallowance.researcher">#REF!</definedName>
    <definedName name="Jhp_act15localfringe">#REF!</definedName>
    <definedName name="Jhp_act15localinflation_yr2">#REF!</definedName>
    <definedName name="Jhp_act15postallowance">#REF!</definedName>
    <definedName name="Jhp_act15postallowance.intlstaff2">#REF!</definedName>
    <definedName name="Jhp_act15postallowance.intlstaff3">#REF!</definedName>
    <definedName name="Jhp_act15postallowance.intlstaff4">#REF!</definedName>
    <definedName name="Jhp_act15postallowance.researcher">#REF!</definedName>
    <definedName name="Jhp_act15postdifferential">#REF!</definedName>
    <definedName name="Jhp_act15postdifferential.intlstaff2">#REF!</definedName>
    <definedName name="Jhp_act15postdifferential.intlstaff3">#REF!</definedName>
    <definedName name="Jhp_act15postdifferential.intlstaff4">#REF!</definedName>
    <definedName name="Jhp_act15postdifferential.researcher">#REF!</definedName>
    <definedName name="Jhp_act16dangerpay">#REF!</definedName>
    <definedName name="Jhp_act16dangerpay.intlstaff2">#REF!</definedName>
    <definedName name="Jhp_act16dangerpay.intlstaff3">#REF!</definedName>
    <definedName name="Jhp_act16dangerpay.intlstaff4">#REF!</definedName>
    <definedName name="Jhp_act16dangerpay.researcher">#REF!</definedName>
    <definedName name="Jhp_act16eduallowance">#REF!</definedName>
    <definedName name="Jhp_act16eduallowance.intlstaff2">#REF!</definedName>
    <definedName name="Jhp_act16eduallowance.intlstaff3">#REF!</definedName>
    <definedName name="Jhp_act16eduallowance.intlstaff4">#REF!</definedName>
    <definedName name="Jhp_act16eduallowance.researcher">#REF!</definedName>
    <definedName name="Jhp_act16localfringe">#REF!</definedName>
    <definedName name="Jhp_act16localinflation_yr2">#REF!</definedName>
    <definedName name="Jhp_act16postallowance">#REF!</definedName>
    <definedName name="Jhp_act16postallowance.intlstaff2">#REF!</definedName>
    <definedName name="Jhp_act16postallowance.intlstaff3">#REF!</definedName>
    <definedName name="Jhp_act16postallowance.intlstaff4">#REF!</definedName>
    <definedName name="Jhp_act16postallowance.researcher">#REF!</definedName>
    <definedName name="Jhp_act16postdifferential">#REF!</definedName>
    <definedName name="Jhp_act16postdifferential.intlstaff2">#REF!</definedName>
    <definedName name="Jhp_act16postdifferential.intlstaff3">#REF!</definedName>
    <definedName name="Jhp_act16postdifferential.intlstaff4">#REF!</definedName>
    <definedName name="Jhp_act16postdifferential.researcher">#REF!</definedName>
    <definedName name="Jhp_act17dangerpay">#REF!</definedName>
    <definedName name="Jhp_act17dangerpay.intlstaff2">#REF!</definedName>
    <definedName name="Jhp_act17dangerpay.intlstaff3">#REF!</definedName>
    <definedName name="Jhp_act17dangerpay.intlstaff4">#REF!</definedName>
    <definedName name="Jhp_act17dangerpay.researcher">#REF!</definedName>
    <definedName name="Jhp_act17eduallowance">#REF!</definedName>
    <definedName name="Jhp_act17eduallowance.intlstaff2">#REF!</definedName>
    <definedName name="Jhp_act17eduallowance.intlstaff3">#REF!</definedName>
    <definedName name="Jhp_act17eduallowance.intlstaff4">#REF!</definedName>
    <definedName name="Jhp_act17eduallowance.researcher">#REF!</definedName>
    <definedName name="Jhp_act17localfringe">#REF!</definedName>
    <definedName name="Jhp_act17localinflation_yr2">#REF!</definedName>
    <definedName name="Jhp_act17postallowance">#REF!</definedName>
    <definedName name="Jhp_act17postallowance.intlstaff2">#REF!</definedName>
    <definedName name="Jhp_act17postallowance.intlstaff3">#REF!</definedName>
    <definedName name="Jhp_act17postallowance.intlstaff4">#REF!</definedName>
    <definedName name="Jhp_act17postallowance.researcher">#REF!</definedName>
    <definedName name="Jhp_act17postdifferential">#REF!</definedName>
    <definedName name="Jhp_act17postdifferential.intlstaff2">#REF!</definedName>
    <definedName name="Jhp_act17postdifferential.intlstaff3">#REF!</definedName>
    <definedName name="Jhp_act17postdifferential.intlstaff4">#REF!</definedName>
    <definedName name="Jhp_act17postdifferential.researcher">#REF!</definedName>
    <definedName name="Jhp_act18dangerpay">'[20]Jhpiego Range Page'!$A$429</definedName>
    <definedName name="Jhp_act18dangerpay.intlstaff2">'[20]Jhpiego Range Page'!$A$430</definedName>
    <definedName name="Jhp_act18dangerpay.intlstaff3">'[20]Jhpiego Range Page'!$A$431</definedName>
    <definedName name="Jhp_act18dangerpay.intlstaff4">'[20]Jhpiego Range Page'!$A$432</definedName>
    <definedName name="Jhp_act18dangerpay.researcher">'[20]Jhpiego Range Page'!$A$433</definedName>
    <definedName name="Jhp_act18eduallowance">'[20]Jhpiego Range Page'!$A$434</definedName>
    <definedName name="Jhp_act18eduallowance.intlstaff2">'[20]Jhpiego Range Page'!$A$435</definedName>
    <definedName name="Jhp_act18eduallowance.intlstaff3">'[20]Jhpiego Range Page'!$A$436</definedName>
    <definedName name="Jhp_act18eduallowance.intlstaff4">'[20]Jhpiego Range Page'!$A$437</definedName>
    <definedName name="Jhp_act18eduallowance.researcher">'[20]Jhpiego Range Page'!$A$438</definedName>
    <definedName name="Jhp_act18localfringe">'[20]Jhpiego Range Page'!$A$418</definedName>
    <definedName name="Jhp_act18localinflation_yr2" localSheetId="3">#REF!</definedName>
    <definedName name="Jhp_act18localinflation_yr2">#REF!</definedName>
    <definedName name="Jhp_act18postallowance">'[20]Jhpiego Range Page'!$A$419</definedName>
    <definedName name="Jhp_act18postallowance.intlstaff2">'[20]Jhpiego Range Page'!$A$420</definedName>
    <definedName name="Jhp_act18postallowance.intlstaff3">'[20]Jhpiego Range Page'!$A$421</definedName>
    <definedName name="Jhp_act18postallowance.intlstaff4">'[20]Jhpiego Range Page'!$A$422</definedName>
    <definedName name="Jhp_act18postallowance.researcher">'[20]Jhpiego Range Page'!$A$423</definedName>
    <definedName name="Jhp_act18postdifferential">'[20]Jhpiego Range Page'!$A$424</definedName>
    <definedName name="Jhp_act18postdifferential.intlstaff2">'[20]Jhpiego Range Page'!$A$425</definedName>
    <definedName name="Jhp_act18postdifferential.intlstaff3">'[20]Jhpiego Range Page'!$A$426</definedName>
    <definedName name="Jhp_act18postdifferential.intlstaff4">'[20]Jhpiego Range Page'!$A$427</definedName>
    <definedName name="Jhp_act18postdifferential.researcher">'[20]Jhpiego Range Page'!$A$428</definedName>
    <definedName name="Jhp_act2dangerpay" localSheetId="3">#REF!</definedName>
    <definedName name="Jhp_act2dangerpay">#REF!</definedName>
    <definedName name="Jhp_act2dangerpay.intlstaff2" localSheetId="3">#REF!</definedName>
    <definedName name="Jhp_act2dangerpay.intlstaff2">#REF!</definedName>
    <definedName name="Jhp_act2dangerpay.intlstaff3" localSheetId="3">#REF!</definedName>
    <definedName name="Jhp_act2dangerpay.intlstaff3">#REF!</definedName>
    <definedName name="Jhp_act2dangerpay.researcher">#REF!</definedName>
    <definedName name="Jhp_act2dangerpay_intlstaff4">#REF!</definedName>
    <definedName name="Jhp_act2eduallowance">#REF!</definedName>
    <definedName name="Jhp_act2eduallowance.intlstaff2">#REF!</definedName>
    <definedName name="Jhp_act2eduallowance.intlstaff3">#REF!</definedName>
    <definedName name="Jhp_act2eduallowance.intlstaff4">#REF!</definedName>
    <definedName name="Jhp_act2eduallowance.researcher">#REF!</definedName>
    <definedName name="Jhp_act2localfringe">#REF!</definedName>
    <definedName name="Jhp_act2localinflation_yr2">#REF!</definedName>
    <definedName name="Jhp_act2postallowance">#REF!</definedName>
    <definedName name="Jhp_act2postallowance.intlstaff2">#REF!</definedName>
    <definedName name="Jhp_act2postallowance.intlstaff3">#REF!</definedName>
    <definedName name="Jhp_act2postallowance.intlstaff4">#REF!</definedName>
    <definedName name="Jhp_act2postallowance.researcher">#REF!</definedName>
    <definedName name="Jhp_act2postdifferential">#REF!</definedName>
    <definedName name="Jhp_act2postdifferential.intlstaff2">#REF!</definedName>
    <definedName name="Jhp_act2postdifferential.intlstaff3">#REF!</definedName>
    <definedName name="Jhp_act2postdifferential.intlstaff4">#REF!</definedName>
    <definedName name="Jhp_act2postdifferential.researcher">#REF!</definedName>
    <definedName name="Jhp_act3dangerpay">#REF!</definedName>
    <definedName name="Jhp_act3dangerpay.intlstaff2">#REF!</definedName>
    <definedName name="Jhp_act3dangerpay.intlstaff3">#REF!</definedName>
    <definedName name="Jhp_act3dangerpay.intlstaff4">#REF!</definedName>
    <definedName name="Jhp_act3dangerpay.researcher">#REF!</definedName>
    <definedName name="Jhp_act3eduallowance">#REF!</definedName>
    <definedName name="Jhp_act3eduallowance.intlstaff2">#REF!</definedName>
    <definedName name="Jhp_act3eduallowance.intlstaff3">#REF!</definedName>
    <definedName name="Jhp_act3eduallowance.intlstaff4">#REF!</definedName>
    <definedName name="Jhp_act3eduallowance.researcher">#REF!</definedName>
    <definedName name="Jhp_act3localfringe">#REF!</definedName>
    <definedName name="Jhp_act3localinflation_yr2">#REF!</definedName>
    <definedName name="Jhp_act3postallowance">#REF!</definedName>
    <definedName name="Jhp_act3postallowance.intlstaff2">#REF!</definedName>
    <definedName name="Jhp_act3postallowance.intlstaff3">#REF!</definedName>
    <definedName name="Jhp_act3postallowance.intlstaff4">#REF!</definedName>
    <definedName name="Jhp_act3postallowance.researcher">#REF!</definedName>
    <definedName name="Jhp_act3postdifferential">#REF!</definedName>
    <definedName name="Jhp_act3postdifferential.intlstaff2">#REF!</definedName>
    <definedName name="Jhp_act3postdifferential.intlstaff3">#REF!</definedName>
    <definedName name="Jhp_act3postdifferential.intlstaff4">#REF!</definedName>
    <definedName name="Jhp_act3postdifferential.researcher">#REF!</definedName>
    <definedName name="Jhp_act4dangerpay">#REF!</definedName>
    <definedName name="Jhp_act4dangerpay.intlstaff2">#REF!</definedName>
    <definedName name="Jhp_act4dangerpay.intlstaff3">#REF!</definedName>
    <definedName name="Jhp_act4dangerpay.researcher">#REF!</definedName>
    <definedName name="Jhp_act4dangerpay_intlstaff4">#REF!</definedName>
    <definedName name="Jhp_act4eduallowance">#REF!</definedName>
    <definedName name="Jhp_act4eduallowance.intlstaff2">#REF!</definedName>
    <definedName name="Jhp_act4eduallowance.intlstaff3">#REF!</definedName>
    <definedName name="Jhp_act4eduallowance.intlstaff4">#REF!</definedName>
    <definedName name="Jhp_act4eduallowance.researcher">#REF!</definedName>
    <definedName name="Jhp_act4localfringe">#REF!</definedName>
    <definedName name="Jhp_act4localinflation_yr2">#REF!</definedName>
    <definedName name="Jhp_act4postallowance">#REF!</definedName>
    <definedName name="Jhp_act4postallowance.intlstaff2">#REF!</definedName>
    <definedName name="Jhp_act4postallowance.intlstaff3">#REF!</definedName>
    <definedName name="Jhp_act4postallowance.intlstaff4">#REF!</definedName>
    <definedName name="Jhp_act4postallowance.researcher">#REF!</definedName>
    <definedName name="Jhp_act4postdifferential">#REF!</definedName>
    <definedName name="Jhp_act4postdifferential.intlstaff2">#REF!</definedName>
    <definedName name="Jhp_act4postdifferential.intlstaff3">#REF!</definedName>
    <definedName name="Jhp_act4postdifferential.intlstaff4">#REF!</definedName>
    <definedName name="Jhp_act4postdifferential.researcher">#REF!</definedName>
    <definedName name="Jhp_act5dangerpay">#REF!</definedName>
    <definedName name="Jhp_act5dangerpay.intlstaff2">#REF!</definedName>
    <definedName name="Jhp_act5dangerpay.intlstaff3">#REF!</definedName>
    <definedName name="Jhp_act5dangerpay.intlstaff4">#REF!</definedName>
    <definedName name="Jhp_act5dangerpay.researcher">#REF!</definedName>
    <definedName name="Jhp_act5eduallowance">#REF!</definedName>
    <definedName name="Jhp_act5eduallowance.intlstaff2">#REF!</definedName>
    <definedName name="Jhp_act5eduallowance.intlstaff3">#REF!</definedName>
    <definedName name="Jhp_act5eduallowance.intlstaff4">#REF!</definedName>
    <definedName name="Jhp_act5eduallowance.researcher">#REF!</definedName>
    <definedName name="Jhp_act5localfringe">#REF!</definedName>
    <definedName name="Jhp_act5localinflation_yr2">#REF!</definedName>
    <definedName name="Jhp_act5postallowance">#REF!</definedName>
    <definedName name="Jhp_act5postallowance.intlstaff2">#REF!</definedName>
    <definedName name="Jhp_act5postallowance.intlstaff3">#REF!</definedName>
    <definedName name="Jhp_act5postallowance.intlstaff4">#REF!</definedName>
    <definedName name="Jhp_act5postallowance.researcher">#REF!</definedName>
    <definedName name="Jhp_act5postdifferential">#REF!</definedName>
    <definedName name="Jhp_act5postdifferential.intlstaff2">#REF!</definedName>
    <definedName name="Jhp_act5postdifferential.intlstaff3">#REF!</definedName>
    <definedName name="Jhp_act5postdifferential.intlstaff4">#REF!</definedName>
    <definedName name="Jhp_act5postdifferential.researcher">#REF!</definedName>
    <definedName name="Jhp_act6dangerpay">#REF!</definedName>
    <definedName name="Jhp_act6dangerpay.intlstaff2">#REF!</definedName>
    <definedName name="Jhp_act6dangerpay.intlstaff3">#REF!</definedName>
    <definedName name="Jhp_act6dangerpay.intlstaff4">#REF!</definedName>
    <definedName name="Jhp_act6dangerpay.researcher">#REF!</definedName>
    <definedName name="Jhp_act6eduallowance">#REF!</definedName>
    <definedName name="Jhp_act6eduallowance.intlstaff2">#REF!</definedName>
    <definedName name="Jhp_act6eduallowance.intlstaff3">#REF!</definedName>
    <definedName name="Jhp_act6eduallowance.intlstaff4">#REF!</definedName>
    <definedName name="Jhp_act6eduallowance.researcher">#REF!</definedName>
    <definedName name="Jhp_act6localfringe">#REF!</definedName>
    <definedName name="Jhp_act6localinflation_yr2">#REF!</definedName>
    <definedName name="Jhp_act6postallowance">#REF!</definedName>
    <definedName name="Jhp_act6postallowance.intlstaff2">#REF!</definedName>
    <definedName name="Jhp_act6postallowance.intlstaff3">#REF!</definedName>
    <definedName name="Jhp_act6postallowance.intlstaff4">#REF!</definedName>
    <definedName name="Jhp_act6postallowance.researcher">#REF!</definedName>
    <definedName name="Jhp_act6postdifferential">#REF!</definedName>
    <definedName name="Jhp_act6postdifferential.intlstaff2">#REF!</definedName>
    <definedName name="Jhp_act6postdifferential.intlstaff3">#REF!</definedName>
    <definedName name="Jhp_act6postdifferential.intlstaff4">#REF!</definedName>
    <definedName name="Jhp_act6postdifferential.researcher">#REF!</definedName>
    <definedName name="Jhp_act7dangerpay">#REF!</definedName>
    <definedName name="Jhp_act7dangerpay.intlstaff2">#REF!</definedName>
    <definedName name="Jhp_act7dangerpay.intlstaff3">#REF!</definedName>
    <definedName name="Jhp_act7dangerpay.intlstaff4">#REF!</definedName>
    <definedName name="Jhp_act7dangerpay.researcher">#REF!</definedName>
    <definedName name="Jhp_act7eduallowance">#REF!</definedName>
    <definedName name="Jhp_act7eduallowance.intlstaff2">#REF!</definedName>
    <definedName name="Jhp_act7eduallowance.intlstaff3">#REF!</definedName>
    <definedName name="Jhp_act7eduallowance.intlstaff4">#REF!</definedName>
    <definedName name="Jhp_act7eduallowance.researcher">#REF!</definedName>
    <definedName name="Jhp_act7localfringe">#REF!</definedName>
    <definedName name="Jhp_act7localinflation_yr2">#REF!</definedName>
    <definedName name="Jhp_act7postallowance">#REF!</definedName>
    <definedName name="Jhp_act7postallowance.intlstaff2">#REF!</definedName>
    <definedName name="Jhp_act7postallowance.intlstaff3">#REF!</definedName>
    <definedName name="Jhp_act7postallowance.intlstaff4">#REF!</definedName>
    <definedName name="Jhp_act7postallowance.researcher">#REF!</definedName>
    <definedName name="Jhp_act7postdifferential">#REF!</definedName>
    <definedName name="Jhp_act7postdifferential.intlstaff2">#REF!</definedName>
    <definedName name="Jhp_act7postdifferential.intlstaff3">#REF!</definedName>
    <definedName name="Jhp_act7postdifferential.intlstaff4">#REF!</definedName>
    <definedName name="Jhp_act7postdifferential.researcher">#REF!</definedName>
    <definedName name="Jhp_act8dangerpay">#REF!</definedName>
    <definedName name="Jhp_act8dangerpay.intlstaff2">#REF!</definedName>
    <definedName name="Jhp_act8dangerpay.intlstaff3">#REF!</definedName>
    <definedName name="Jhp_act8dangerpay.intlstaff4">#REF!</definedName>
    <definedName name="Jhp_act8dangerpay.researcher">#REF!</definedName>
    <definedName name="Jhp_act8eduallowance">#REF!</definedName>
    <definedName name="Jhp_act8eduallowance.intlstaff2">#REF!</definedName>
    <definedName name="Jhp_act8eduallowance.intlstaff3">#REF!</definedName>
    <definedName name="Jhp_act8eduallowance.intlstaff4">#REF!</definedName>
    <definedName name="Jhp_act8eduallowance.researcher">#REF!</definedName>
    <definedName name="Jhp_act8localfringe">#REF!</definedName>
    <definedName name="Jhp_act8localinflation_yr2">#REF!</definedName>
    <definedName name="Jhp_act8postallowance">#REF!</definedName>
    <definedName name="Jhp_act8postallowance.intlstaff2">#REF!</definedName>
    <definedName name="Jhp_act8postallowance.intlstaff3">#REF!</definedName>
    <definedName name="Jhp_act8postallowance.intlstaff4">#REF!</definedName>
    <definedName name="Jhp_act8postallowance.researcher">#REF!</definedName>
    <definedName name="Jhp_act8postdifferential">#REF!</definedName>
    <definedName name="Jhp_act8postdifferential.intlstaff2">#REF!</definedName>
    <definedName name="Jhp_act8postdifferential.intlstaff3">#REF!</definedName>
    <definedName name="Jhp_act8postdifferential.intlstaff4">#REF!</definedName>
    <definedName name="Jhp_act8postdifferential.researcher">#REF!</definedName>
    <definedName name="Jhp_act9dangerpay">#REF!</definedName>
    <definedName name="Jhp_act9dangerpay.intlstaff2">#REF!</definedName>
    <definedName name="Jhp_act9dangerpay.intlstaff3">#REF!</definedName>
    <definedName name="Jhp_act9dangerpay.intlstaff4">#REF!</definedName>
    <definedName name="Jhp_act9dangerpay.researcher">#REF!</definedName>
    <definedName name="Jhp_act9eduallowance">#REF!</definedName>
    <definedName name="Jhp_act9eduallowance.intlstaff2">#REF!</definedName>
    <definedName name="Jhp_act9eduallowance.intlstaff3">#REF!</definedName>
    <definedName name="Jhp_act9eduallowance.intlstaff4">#REF!</definedName>
    <definedName name="Jhp_act9eduallowance.researcher">#REF!</definedName>
    <definedName name="Jhp_act9localfringe">#REF!</definedName>
    <definedName name="Jhp_act9localinflation_yr2">#REF!</definedName>
    <definedName name="Jhp_act9postallowance">#REF!</definedName>
    <definedName name="Jhp_act9postallowance.intlstaff2">#REF!</definedName>
    <definedName name="Jhp_act9postallowance.intlstaff3">#REF!</definedName>
    <definedName name="Jhp_act9postallowance.intlstaff4">#REF!</definedName>
    <definedName name="Jhp_act9postallowance.researcher">#REF!</definedName>
    <definedName name="Jhp_act9postdifferential">#REF!</definedName>
    <definedName name="Jhp_act9postdifferential.intlstaff2">#REF!</definedName>
    <definedName name="Jhp_act9postdifferential.intlstaff3">#REF!</definedName>
    <definedName name="Jhp_act9postdifferential.intlstaff4">#REF!</definedName>
    <definedName name="Jhp_act9postdifferential.researcher">#REF!</definedName>
    <definedName name="Jhp_dangerpay">#REF!</definedName>
    <definedName name="Jhp_dangerpay.intlstaff2">#REF!</definedName>
    <definedName name="Jhp_dangerpay.intlstaff3">#REF!</definedName>
    <definedName name="Jhp_dangerpay.researcher">#REF!</definedName>
    <definedName name="Jhp_dangerpay_intlstaff4">#REF!</definedName>
    <definedName name="Jhp_dba.intlstaff">'[20]Jhpiego Range Page'!$A$16</definedName>
    <definedName name="Jhp_eduallowance" localSheetId="3">#REF!</definedName>
    <definedName name="Jhp_eduallowance">#REF!</definedName>
    <definedName name="Jhp_eduallowance.intlstaff2" localSheetId="3">#REF!</definedName>
    <definedName name="Jhp_eduallowance.intlstaff2">#REF!</definedName>
    <definedName name="Jhp_eduallowance.intlstaff3" localSheetId="3">#REF!</definedName>
    <definedName name="Jhp_eduallowance.intlstaff3">#REF!</definedName>
    <definedName name="Jhp_eduallowance.intlstaff4">#REF!</definedName>
    <definedName name="Jhp_eduallowance.researcher">#REF!</definedName>
    <definedName name="Jhp_Fee">'[20]Jhpiego Range Page'!$A$19</definedName>
    <definedName name="Jhp_ForeignTransferAllowance">'[20]Jhpiego Range Page'!$A$18</definedName>
    <definedName name="Jhp_GandA">'[20]Jhpiego Range Page'!$A$12</definedName>
    <definedName name="Jhp_intlfringe">'[20]Jhpiego Range Page'!$A$14</definedName>
    <definedName name="Jhp_localfringe" localSheetId="3">#REF!</definedName>
    <definedName name="Jhp_localfringe">#REF!</definedName>
    <definedName name="Jhp_localinflation_yr2" localSheetId="3">#REF!</definedName>
    <definedName name="Jhp_localinflation_yr2">#REF!</definedName>
    <definedName name="Jhp_medevac">'[20]Jhpiego Range Page'!$A$17</definedName>
    <definedName name="Jhp_Other_Indirect_Cost">'[20]Jhpiego Range Page'!$A$13</definedName>
    <definedName name="Jhp_Overhead">'[20]Jhpiego Range Page'!$A$11</definedName>
    <definedName name="Jhp_postallowance" localSheetId="3">#REF!</definedName>
    <definedName name="Jhp_postallowance">#REF!</definedName>
    <definedName name="Jhp_postallowance.intlstaff2" localSheetId="3">#REF!</definedName>
    <definedName name="Jhp_postallowance.intlstaff2">#REF!</definedName>
    <definedName name="Jhp_postallowance.intlstaff3" localSheetId="3">#REF!</definedName>
    <definedName name="Jhp_postallowance.intlstaff3">#REF!</definedName>
    <definedName name="Jhp_postallowance.intlstaff4">#REF!</definedName>
    <definedName name="Jhp_postallowance.researcher">#REF!</definedName>
    <definedName name="Jhp_postdifferential">#REF!</definedName>
    <definedName name="Jhp_postdifferential.intlstaff2">#REF!</definedName>
    <definedName name="Jhp_postdifferential.intlstaff3">#REF!</definedName>
    <definedName name="Jhp_postdifferential.intlstaff4">#REF!</definedName>
    <definedName name="Jhp_postdifferential.researcher">#REF!</definedName>
    <definedName name="Jhp_usinflation_yr2">#REF!</definedName>
    <definedName name="jul">#REF!</definedName>
    <definedName name="july">#REF!</definedName>
    <definedName name="July02">#REF!</definedName>
    <definedName name="jun">#REF!</definedName>
    <definedName name="june">#REF!</definedName>
    <definedName name="june02">#REF!</definedName>
    <definedName name="Kabul_Bos_RT">#REF!</definedName>
    <definedName name="KES">[26]FX_RATES!$D$12</definedName>
    <definedName name="kigali_staff" localSheetId="3">#REF!</definedName>
    <definedName name="kigali_staff">#REF!</definedName>
    <definedName name="LambarenePerDiem" localSheetId="3">#REF!</definedName>
    <definedName name="LambarenePerDiem">#REF!</definedName>
    <definedName name="LEAVE" localSheetId="3">[2]RATES!$E$11</definedName>
    <definedName name="LEAVE">[3]RATES!$E$11</definedName>
    <definedName name="LFR" localSheetId="3">#REF!</definedName>
    <definedName name="LFR">#REF!</definedName>
    <definedName name="LHP_high_Botswana" localSheetId="3">#REF!</definedName>
    <definedName name="LHP_high_Botswana">#REF!</definedName>
    <definedName name="LHP_high_Burkina_Faso" localSheetId="3">#REF!</definedName>
    <definedName name="LHP_high_Burkina_Faso">#REF!</definedName>
    <definedName name="LHP_high_Burma">#REF!</definedName>
    <definedName name="LHP_high_Cote_d_Ivoire">#REF!</definedName>
    <definedName name="LHP_high_Democratic_Republic_of_Congo">#REF!</definedName>
    <definedName name="LHP_high_Ethiopia">#REF!</definedName>
    <definedName name="LHP_high_Ghana">#REF!</definedName>
    <definedName name="LHP_high_Guatemala">#REF!</definedName>
    <definedName name="LHP_high_Haiti">#REF!</definedName>
    <definedName name="LHP_high_Kenya">#REF!</definedName>
    <definedName name="LHP_high_Madagascar">#REF!</definedName>
    <definedName name="LHP_high_Mozambique">#REF!</definedName>
    <definedName name="LHP_high_Nigeria">#REF!</definedName>
    <definedName name="LHP_high_Rwanda">#REF!</definedName>
    <definedName name="LHP_high_South_Africa">#REF!</definedName>
    <definedName name="LHP_high_Tanzania">#REF!</definedName>
    <definedName name="LHP_high_Thailand">#REF!</definedName>
    <definedName name="LHP_high_Uganda">#REF!</definedName>
    <definedName name="LHP_high_Zambia">#REF!</definedName>
    <definedName name="LHP_high_Zimbabwe">#REF!</definedName>
    <definedName name="LHP_Medium_Botswana">#REF!</definedName>
    <definedName name="LHP_Medium_Burkina_Faso">#REF!</definedName>
    <definedName name="LHP_Medium_Burma">#REF!</definedName>
    <definedName name="LHP_Medium_Cote_d_Ivoire">#REF!</definedName>
    <definedName name="LHP_Medium_Democratic_Republic_of_Congo">#REF!</definedName>
    <definedName name="LHP_Medium_Ethiopia">#REF!</definedName>
    <definedName name="LHP_Medium_Ghana">#REF!</definedName>
    <definedName name="LHP_Medium_Guatemala">#REF!</definedName>
    <definedName name="LHP_Medium_Haiti">#REF!</definedName>
    <definedName name="LHP_Medium_Kenya">#REF!</definedName>
    <definedName name="LHP_Medium_Madagascar">#REF!</definedName>
    <definedName name="LHP_Medium_Mozambique">#REF!</definedName>
    <definedName name="LHP_Medium_Nigeria">#REF!</definedName>
    <definedName name="LHP_Medium_Rwanda">#REF!</definedName>
    <definedName name="LHP_Medium_South_Africa">#REF!</definedName>
    <definedName name="LHP_Medium_Tanzania">#REF!</definedName>
    <definedName name="LHP_Medium_Thailand">#REF!</definedName>
    <definedName name="LHP_Medium_Uganda">#REF!</definedName>
    <definedName name="LHP_Medium_Zambia">#REF!</definedName>
    <definedName name="LHP_Medium_Zimbabwe">#REF!</definedName>
    <definedName name="Line_Item">'[11]2019 Travel &amp; OPC Calcs'!$H$8:$H$370</definedName>
    <definedName name="Lineitems">[27]Lists!$C$2:$C$37</definedName>
    <definedName name="Linked_data" localSheetId="3">#REF!</definedName>
    <definedName name="Linked_data">#REF!</definedName>
    <definedName name="List_Activities" localSheetId="3">#REF!</definedName>
    <definedName name="List_Activities">#REF!</definedName>
    <definedName name="List_Airfare_PD" localSheetId="3">#REF!</definedName>
    <definedName name="List_Airfare_PD">#REF!</definedName>
    <definedName name="List_Other_Expense">#REF!</definedName>
    <definedName name="List_Staff">#REF!</definedName>
    <definedName name="List_Travel">#REF!</definedName>
    <definedName name="listBudgetItems">#REF!</definedName>
    <definedName name="listCurrency">'[28]6.D Drop-down lists'!$C$1:$C$2</definedName>
    <definedName name="listPartner">'[29]5.D Drop-down lists'!$B$1:$B$7</definedName>
    <definedName name="listPlannedCompletion">'[29]5.D Drop-down lists'!$C$1:$C$20</definedName>
    <definedName name="listUnit" localSheetId="3">#REF!</definedName>
    <definedName name="listUnit">#REF!</definedName>
    <definedName name="LL" localSheetId="3">#REF!</definedName>
    <definedName name="LL">#REF!</definedName>
    <definedName name="loa" localSheetId="3">#REF!</definedName>
    <definedName name="loa">#REF!</definedName>
    <definedName name="Local_Inflation">#REF!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SalInc" localSheetId="3">#REF!</definedName>
    <definedName name="Local_SalInc">#REF!</definedName>
    <definedName name="LocalCurrency" localSheetId="3">#REF!</definedName>
    <definedName name="LocalCurrency">#REF!</definedName>
    <definedName name="localfringe" localSheetId="3">#REF!</definedName>
    <definedName name="localfringe">#REF!</definedName>
    <definedName name="localinflation_yr2">#REF!</definedName>
    <definedName name="localinflation_yr3">#REF!</definedName>
    <definedName name="localinflation_yr4">#REF!</definedName>
    <definedName name="localinflation_yr5">#REF!</definedName>
    <definedName name="Location">#REF!</definedName>
    <definedName name="locinf">#REF!</definedName>
    <definedName name="Locinf_Ghana">#REF!</definedName>
    <definedName name="Locinf_India">#REF!</definedName>
    <definedName name="Locinf_Kenya">#REF!</definedName>
    <definedName name="Locinf_South_Africa">#REF!</definedName>
    <definedName name="LOE">#REF!</definedName>
    <definedName name="lp2y">#REF!</definedName>
    <definedName name="lp3y">#REF!</definedName>
    <definedName name="lp4y">#REF!</definedName>
    <definedName name="lp5y">#REF!</definedName>
    <definedName name="LPSSalinc">#REF!</definedName>
    <definedName name="LQA">#REF!</definedName>
    <definedName name="LSSalinc">#REF!</definedName>
    <definedName name="LTTA_Allowances" localSheetId="3">#REF!,#REF!,#REF!,#REF!,#REF!</definedName>
    <definedName name="LTTA_Allowances">#REF!,#REF!,#REF!,#REF!,#REF!</definedName>
    <definedName name="LTTA_COLA" localSheetId="3">#REF!</definedName>
    <definedName name="LTTA_COLA">#REF!</definedName>
    <definedName name="LTTA_Danger" localSheetId="3">#REF!</definedName>
    <definedName name="LTTA_Danger">#REF!</definedName>
    <definedName name="LTTA_EdTravel" localSheetId="3">#REF!</definedName>
    <definedName name="LTTA_EdTravel">#REF!</definedName>
    <definedName name="LTTA_Education">#REF!</definedName>
    <definedName name="LTTA_LQA">#REF!</definedName>
    <definedName name="LTTA_Parm1">#REF!</definedName>
    <definedName name="LTTA_Parm2">#REF!</definedName>
    <definedName name="LTTA_PostDiff">#REF!</definedName>
    <definedName name="LTTA_Shipment">#REF!</definedName>
    <definedName name="LTTA_SMA">#REF!</definedName>
    <definedName name="LTTA_Storage">#REF!</definedName>
    <definedName name="LTTA_TQSA">#REF!</definedName>
    <definedName name="Luxor">#REF!</definedName>
    <definedName name="m">[30]INFO!#REF!</definedName>
    <definedName name="ma" localSheetId="3">#REF!</definedName>
    <definedName name="ma">#REF!</definedName>
    <definedName name="MAIN" localSheetId="3">#REF!</definedName>
    <definedName name="MAIN">#REF!</definedName>
    <definedName name="MALARIA" localSheetId="3" hidden="1">{"Yr1",#N/A,FALSE,"Budget Detail";"Yr2",#N/A,FALSE,"Budget Detail";"Yr3",#N/A,FALSE,"Budget Detail";"Yr4",#N/A,FALSE,"Budget Detail";"Yr5",#N/A,FALSE,"Budget Detail";"Total",#N/A,FALSE,"Budget Detail"}</definedName>
    <definedName name="MALARIA" hidden="1">{"Yr1",#N/A,FALSE,"Budget Detail";"Yr2",#N/A,FALSE,"Budget Detail";"Yr3",#N/A,FALSE,"Budget Detail";"Yr4",#N/A,FALSE,"Budget Detail";"Yr5",#N/A,FALSE,"Budget Detail";"Total",#N/A,FALSE,"Budget Detail"}</definedName>
    <definedName name="MALDIVES" localSheetId="3">[2]PERDIEM!$B$676:'[2]PERDIEM'!$B$677</definedName>
    <definedName name="MALDIVES">[3]PERDIEM!$B$677:'[3]PERDIEM'!$B$678</definedName>
    <definedName name="mar" localSheetId="3">#REF!</definedName>
    <definedName name="mar">#REF!</definedName>
    <definedName name="mas" localSheetId="3">#REF!</definedName>
    <definedName name="mas">#REF!</definedName>
    <definedName name="may" localSheetId="3">#REF!</definedName>
    <definedName name="may">#REF!</definedName>
    <definedName name="MCDI_act10dangerpay.intlstaff2">#REF!</definedName>
    <definedName name="MCDI_act10dangerpay.intlstaff3">#REF!</definedName>
    <definedName name="MCDI_act10dangerpay.intlstaff4">#REF!</definedName>
    <definedName name="MCDI_act10dangerpay.researcher">#REF!</definedName>
    <definedName name="MCDI_act10eduallowance.intlstaff2">#REF!</definedName>
    <definedName name="MCDI_act10eduallowance.intlstaff3">#REF!</definedName>
    <definedName name="MCDI_act10eduallowance.intlstaff4">#REF!</definedName>
    <definedName name="MCDI_act10eduallowance.researcher">#REF!</definedName>
    <definedName name="MCDI_act10localfringe">#REF!</definedName>
    <definedName name="MCDI_act10localinflation_yr2">#REF!</definedName>
    <definedName name="MCDI_act10postallowance.intlstaff1">#REF!</definedName>
    <definedName name="MCDI_act10postallowance.intlstaff2">#REF!</definedName>
    <definedName name="MCDI_act10postallowance.intlstaff3">#REF!</definedName>
    <definedName name="MCDI_act10postallowance.intlstaff4">#REF!</definedName>
    <definedName name="MCDI_act10postallowance.researcher">#REF!</definedName>
    <definedName name="MCDI_act10postdifferential.intlstaff1">#REF!</definedName>
    <definedName name="MCDI_act10postdifferential.intlstaff2">#REF!</definedName>
    <definedName name="MCDI_act10postdifferential.intlstaff3">#REF!</definedName>
    <definedName name="MCDI_act10postdifferential.intlstaff4">#REF!</definedName>
    <definedName name="MCDI_act10postdifferential.researcher">#REF!</definedName>
    <definedName name="MCDI_act11dangerpay.intlstaff2">#REF!</definedName>
    <definedName name="MCDI_act11dangerpay.intlstaff3">#REF!</definedName>
    <definedName name="MCDI_act11dangerpay.intlstaff4">#REF!</definedName>
    <definedName name="MCDI_act11dangerpay.researcher">#REF!</definedName>
    <definedName name="MCDI_act11eduallowance.intlstaff2">#REF!</definedName>
    <definedName name="MCDI_act11eduallowance.intlstaff3">#REF!</definedName>
    <definedName name="MCDI_act11eduallowance.intlstaff4">#REF!</definedName>
    <definedName name="MCDI_act11eduallowance.researcher">#REF!</definedName>
    <definedName name="MCDI_act11localfringe">#REF!</definedName>
    <definedName name="MCDI_act11localinflation_yr2">#REF!</definedName>
    <definedName name="MCDI_act11postallowance.intlstaff1">#REF!</definedName>
    <definedName name="MCDI_act11postallowance.intlstaff2">#REF!</definedName>
    <definedName name="MCDI_act11postallowance.intlstaff3">#REF!</definedName>
    <definedName name="MCDI_act11postallowance.intlstaff4">#REF!</definedName>
    <definedName name="MCDI_act11postallowance.researcher">#REF!</definedName>
    <definedName name="MCDI_act11postdifferential.intlstaff1">#REF!</definedName>
    <definedName name="MCDI_act11postdifferential.intlstaff2">#REF!</definedName>
    <definedName name="MCDI_act11postdifferential.intlstaff3">#REF!</definedName>
    <definedName name="MCDI_act11postdifferential.intlstaff4">#REF!</definedName>
    <definedName name="MCDI_act11postdifferential.researcher">#REF!</definedName>
    <definedName name="MCDI_act12dangerpay.intlstaff2">#REF!</definedName>
    <definedName name="MCDI_act12dangerpay.intlstaff3">#REF!</definedName>
    <definedName name="MCDI_act12dangerpay.intlstaff4">#REF!</definedName>
    <definedName name="MCDI_act12dangerpay.researcher">#REF!</definedName>
    <definedName name="MCDI_act12eduallowance.intlstaff2">#REF!</definedName>
    <definedName name="MCDI_act12eduallowance.intlstaff3">#REF!</definedName>
    <definedName name="MCDI_act12eduallowance.intlstaff4">#REF!</definedName>
    <definedName name="MCDI_act12eduallowance.researcher">#REF!</definedName>
    <definedName name="MCDI_act12localfringe">#REF!</definedName>
    <definedName name="MCDI_act12localinflation_yr2">#REF!</definedName>
    <definedName name="MCDI_act12postallowance.intlstaff1">#REF!</definedName>
    <definedName name="MCDI_act12postallowance.intlstaff2">#REF!</definedName>
    <definedName name="MCDI_act12postallowance.intlstaff3">#REF!</definedName>
    <definedName name="MCDI_act12postallowance.intlstaff4">#REF!</definedName>
    <definedName name="MCDI_act12postallowance.researcher">#REF!</definedName>
    <definedName name="MCDI_act12postdifferential.intlstaff1">#REF!</definedName>
    <definedName name="MCDI_act12postdifferential.intlstaff2">#REF!</definedName>
    <definedName name="MCDI_act12postdifferential.intlstaff3">#REF!</definedName>
    <definedName name="MCDI_act12postdifferential.intlstaff4">#REF!</definedName>
    <definedName name="MCDI_act12postdifferential.researcher">#REF!</definedName>
    <definedName name="MCDI_act13dangerpay.intlstaff2">#REF!</definedName>
    <definedName name="MCDI_act13dangerpay.intlstaff3">#REF!</definedName>
    <definedName name="MCDI_act13dangerpay.intlstaff4">#REF!</definedName>
    <definedName name="MCDI_act13dangerpay.researcher">#REF!</definedName>
    <definedName name="MCDI_act13eduallowance.intlstaff2">#REF!</definedName>
    <definedName name="MCDI_act13eduallowance.intlstaff3">#REF!</definedName>
    <definedName name="MCDI_act13eduallowance.intlstaff4">#REF!</definedName>
    <definedName name="MCDI_act13eduallowance.researcher">#REF!</definedName>
    <definedName name="MCDI_act13localfringe">#REF!</definedName>
    <definedName name="MCDI_act13localinflation_yr2">#REF!</definedName>
    <definedName name="MCDI_act13postallowance">#REF!</definedName>
    <definedName name="MCDI_act13postallowance.intlstaff2">#REF!</definedName>
    <definedName name="MCDI_act13postallowance.intlstaff3">#REF!</definedName>
    <definedName name="MCDI_act13postallowance.intlstaff4">#REF!</definedName>
    <definedName name="MCDI_act13postallowance.researcher">#REF!</definedName>
    <definedName name="MCDI_act13postdifferential">#REF!</definedName>
    <definedName name="MCDI_act13postdifferential.intlstaff2">#REF!</definedName>
    <definedName name="MCDI_act13postdifferential.intlstaff3">#REF!</definedName>
    <definedName name="MCDI_act13postdifferential.intlstaff4">#REF!</definedName>
    <definedName name="MCDI_act13postdifferential.researcher">#REF!</definedName>
    <definedName name="MCDI_act14dangerpay.intlstaff2">#REF!</definedName>
    <definedName name="MCDI_act14dangerpay.intlstaff3">#REF!</definedName>
    <definedName name="MCDI_act14dangerpay.intlstaff4">#REF!</definedName>
    <definedName name="MCDI_act14dangerpay.researcher">#REF!</definedName>
    <definedName name="MCDI_act14eduallowance.intlstaff2">#REF!</definedName>
    <definedName name="MCDI_act14eduallowance.intlstaff3">#REF!</definedName>
    <definedName name="MCDI_act14eduallowance.intlstaff4">#REF!</definedName>
    <definedName name="MCDI_act14eduallowance.researcher">#REF!</definedName>
    <definedName name="MCDI_act14localfringe">#REF!</definedName>
    <definedName name="MCDI_act14localinflation_yr2">#REF!</definedName>
    <definedName name="MCDI_act14postallowance">#REF!</definedName>
    <definedName name="MCDI_act14postallowance.intlstaff2">#REF!</definedName>
    <definedName name="MCDI_act14postallowance.intlstaff3">#REF!</definedName>
    <definedName name="MCDI_act14postallowance.intlstaff4">#REF!</definedName>
    <definedName name="MCDI_act14postallowance.researcher">#REF!</definedName>
    <definedName name="MCDI_act14postdifferential">#REF!</definedName>
    <definedName name="MCDI_act14postdifferential.intlstaff2">#REF!</definedName>
    <definedName name="MCDI_act14postdifferential.intlstaff3">#REF!</definedName>
    <definedName name="MCDI_act14postdifferential.intlstaff4">#REF!</definedName>
    <definedName name="MCDI_act14postdifferential.researcher">#REF!</definedName>
    <definedName name="MCDI_act15dangerpay.intlstaff2">#REF!</definedName>
    <definedName name="MCDI_act15dangerpay.intlstaff3">#REF!</definedName>
    <definedName name="MCDI_act15dangerpay.intlstaff4">#REF!</definedName>
    <definedName name="MCDI_act15dangerpay.researcher">#REF!</definedName>
    <definedName name="MCDI_act15eduallowance.intlstaff2">#REF!</definedName>
    <definedName name="MCDI_act15eduallowance.intlstaff3">#REF!</definedName>
    <definedName name="MCDI_act15eduallowance.intlstaff4">#REF!</definedName>
    <definedName name="MCDI_act15eduallowance.researcher">#REF!</definedName>
    <definedName name="MCDI_act15localfringe">#REF!</definedName>
    <definedName name="MCDI_act15localinflation_yr2">#REF!</definedName>
    <definedName name="MCDI_act15postallowance">#REF!</definedName>
    <definedName name="MCDI_act15postallowance.intlstaff2">#REF!</definedName>
    <definedName name="MCDI_act15postallowance.intlstaff3">#REF!</definedName>
    <definedName name="MCDI_act15postallowance.intlstaff4">#REF!</definedName>
    <definedName name="MCDI_act15postallowance.researcher">#REF!</definedName>
    <definedName name="MCDI_act15postdifferential">#REF!</definedName>
    <definedName name="MCDI_act15postdifferential.intlstaff2">#REF!</definedName>
    <definedName name="MCDI_act15postdifferential.intlstaff3">#REF!</definedName>
    <definedName name="MCDI_act15postdifferential.intlstaff4">#REF!</definedName>
    <definedName name="MCDI_act15postdifferential.researcher">#REF!</definedName>
    <definedName name="MCDI_act16dangerpay.intlstaff2">#REF!</definedName>
    <definedName name="MCDI_act16dangerpay.intlstaff3">#REF!</definedName>
    <definedName name="MCDI_act16dangerpay.intlstaff4">#REF!</definedName>
    <definedName name="MCDI_act16dangerpay.researcher">#REF!</definedName>
    <definedName name="MCDI_act16eduallowance.intlstaff2">#REF!</definedName>
    <definedName name="MCDI_act16eduallowance.intlstaff3">#REF!</definedName>
    <definedName name="MCDI_act16eduallowance.intlstaff4">#REF!</definedName>
    <definedName name="MCDI_act16eduallowance.researcher">#REF!</definedName>
    <definedName name="MCDI_act16localfringe">#REF!</definedName>
    <definedName name="MCDI_act16localinflation_yr2">#REF!</definedName>
    <definedName name="MCDI_act16postallowance">#REF!</definedName>
    <definedName name="MCDI_act16postallowance.intlstaff2">#REF!</definedName>
    <definedName name="MCDI_act16postallowance.intlstaff3">#REF!</definedName>
    <definedName name="MCDI_act16postallowance.intlstaff4">#REF!</definedName>
    <definedName name="MCDI_act16postallowance.researcher">#REF!</definedName>
    <definedName name="MCDI_act16postdifferential">#REF!</definedName>
    <definedName name="MCDI_act16postdifferential.intlstaff2">#REF!</definedName>
    <definedName name="MCDI_act16postdifferential.intlstaff3">#REF!</definedName>
    <definedName name="MCDI_act16postdifferential.intlstaff4">#REF!</definedName>
    <definedName name="MCDI_act16postdifferential.researcher">#REF!</definedName>
    <definedName name="MCDI_act17dangerpay.intlstaff2">#REF!</definedName>
    <definedName name="MCDI_act17dangerpay.intlstaff3">#REF!</definedName>
    <definedName name="MCDI_act17dangerpay.intlstaff4">#REF!</definedName>
    <definedName name="MCDI_act17dangerpay.researcher">#REF!</definedName>
    <definedName name="MCDI_act17eduallowance.intlstaff2">#REF!</definedName>
    <definedName name="MCDI_act17eduallowance.intlstaff3">#REF!</definedName>
    <definedName name="MCDI_act17eduallowance.intlstaff4">#REF!</definedName>
    <definedName name="MCDI_act17eduallowance.researcher">#REF!</definedName>
    <definedName name="MCDI_act17localfringe">#REF!</definedName>
    <definedName name="MCDI_act17localinflation_yr2">#REF!</definedName>
    <definedName name="MCDI_act17postallowance">#REF!</definedName>
    <definedName name="MCDI_act17postallowance.intlstaff2">#REF!</definedName>
    <definedName name="MCDI_act17postallowance.intlstaff3">#REF!</definedName>
    <definedName name="MCDI_act17postallowance.intlstaff4">#REF!</definedName>
    <definedName name="MCDI_act17postallowance.researcher">#REF!</definedName>
    <definedName name="MCDI_act17postdifferential">#REF!</definedName>
    <definedName name="MCDI_act17postdifferential.intlstaff2">#REF!</definedName>
    <definedName name="MCDI_act17postdifferential.intlstaff3">#REF!</definedName>
    <definedName name="MCDI_act17postdifferential.intlstaff4">#REF!</definedName>
    <definedName name="MCDI_act17postdifferential.researcher">#REF!</definedName>
    <definedName name="MCDI_act18dangerpay.intlstaff2">#REF!</definedName>
    <definedName name="MCDI_act18dangerpay.intlstaff3">#REF!</definedName>
    <definedName name="MCDI_act18dangerpay.intlstaff4">#REF!</definedName>
    <definedName name="MCDI_act18dangerpay.researcher">#REF!</definedName>
    <definedName name="MCDI_act18eduallowance.intlstaff2">#REF!</definedName>
    <definedName name="MCDI_act18eduallowance.intlstaff3">#REF!</definedName>
    <definedName name="MCDI_act18eduallowance.intlstaff4">#REF!</definedName>
    <definedName name="MCDI_act18eduallowance.researcher">#REF!</definedName>
    <definedName name="MCDI_act18localfringe">#REF!</definedName>
    <definedName name="MCDI_act18localinflation_yr2">#REF!</definedName>
    <definedName name="MCDI_act18postallowance">#REF!</definedName>
    <definedName name="MCDI_act18postallowance.intlstaff2">#REF!</definedName>
    <definedName name="MCDI_act18postallowance.intlstaff3">#REF!</definedName>
    <definedName name="MCDI_act18postallowance.intlstaff4">#REF!</definedName>
    <definedName name="MCDI_act18postallowance.researcher">#REF!</definedName>
    <definedName name="MCDI_act18postdifferential">#REF!</definedName>
    <definedName name="MCDI_act18postdifferential.intlstaff2">#REF!</definedName>
    <definedName name="MCDI_act18postdifferential.intlstaff3">#REF!</definedName>
    <definedName name="MCDI_act18postdifferential.intlstaff4">#REF!</definedName>
    <definedName name="MCDI_act18postdifferential.researcher">#REF!</definedName>
    <definedName name="MCDI_act2dangerpay.intlstaff2">#REF!</definedName>
    <definedName name="MCDI_act2dangerpay.intlstaff3">#REF!</definedName>
    <definedName name="MCDI_act2dangerpay.intlstaff4">#REF!</definedName>
    <definedName name="MCDI_act2dangerpay.researcher">#REF!</definedName>
    <definedName name="MCDI_act2eduallowance.intlstaff2">#REF!</definedName>
    <definedName name="MCDI_act2eduallowance.intlstaff3">#REF!</definedName>
    <definedName name="MCDI_act2eduallowance.intlstaff4">#REF!</definedName>
    <definedName name="MCDI_act2eduallowance.researcher">#REF!</definedName>
    <definedName name="MCDI_act2localfringe">#REF!</definedName>
    <definedName name="MCDI_act2localinflation_yr2">#REF!</definedName>
    <definedName name="MCDI_act2postallowance">#REF!</definedName>
    <definedName name="MCDI_act2postallowance.intlstaff2">#REF!</definedName>
    <definedName name="MCDI_act2postallowance.intlstaff3">#REF!</definedName>
    <definedName name="MCDI_act2postallowance.intlstaff4">#REF!</definedName>
    <definedName name="MCDI_act2postallowance.researcher">#REF!</definedName>
    <definedName name="MCDI_act2postdifferential">#REF!</definedName>
    <definedName name="MCDI_act2postdifferential.intlstaff2">#REF!</definedName>
    <definedName name="MCDI_act2postdifferential.intlstaff3">#REF!</definedName>
    <definedName name="MCDI_act2postdifferential.intlstaff4">#REF!</definedName>
    <definedName name="MCDI_act2postdifferential.researcher">#REF!</definedName>
    <definedName name="MCDI_act3dangerpay.intlstaff2">#REF!</definedName>
    <definedName name="MCDI_act3dangerpay.intlstaff3">#REF!</definedName>
    <definedName name="MCDI_act3dangerpay.intlstaff4">#REF!</definedName>
    <definedName name="MCDI_act3dangerpay.researcher">#REF!</definedName>
    <definedName name="MCDI_act3eduallowance.intlstaff2">#REF!</definedName>
    <definedName name="MCDI_act3eduallowance.intlstaff3">#REF!</definedName>
    <definedName name="MCDI_act3eduallowance.intlstaff4">#REF!</definedName>
    <definedName name="MCDI_act3eduallowance.researcher">#REF!</definedName>
    <definedName name="MCDI_act3localfringe">#REF!</definedName>
    <definedName name="MCDI_act3localinflation_yr2">#REF!</definedName>
    <definedName name="MCDI_act3postallowance">#REF!</definedName>
    <definedName name="MCDI_act3postallowance.intlstaff2">#REF!</definedName>
    <definedName name="MCDI_act3postallowance.intlstaff3">#REF!</definedName>
    <definedName name="MCDI_act3postallowance.intlstaff4">#REF!</definedName>
    <definedName name="MCDI_act3postallowance.researcher">#REF!</definedName>
    <definedName name="MCDI_act3postdifferential">#REF!</definedName>
    <definedName name="MCDI_act3postdifferential.intlstaff2">#REF!</definedName>
    <definedName name="MCDI_act3postdifferential.intlstaff3">#REF!</definedName>
    <definedName name="MCDI_act3postdifferential.intlstaff4">#REF!</definedName>
    <definedName name="MCDI_act3postdifferential.researcher">#REF!</definedName>
    <definedName name="MCDI_act4dangerpay">#REF!</definedName>
    <definedName name="MCDI_act4dangerpay.intlstaff2">#REF!</definedName>
    <definedName name="MCDI_act4dangerpay.intlstaff3">#REF!</definedName>
    <definedName name="MCDI_act4dangerpay.intlstaff4">#REF!</definedName>
    <definedName name="MCDI_act4dangerpay.researcher">#REF!</definedName>
    <definedName name="MCDI_act4eduallowance">#REF!</definedName>
    <definedName name="MCDI_act4eduallowance.intlstaff2">#REF!</definedName>
    <definedName name="MCDI_act4eduallowance.intlstaff3">#REF!</definedName>
    <definedName name="MCDI_act4eduallowance.intlstaff4">#REF!</definedName>
    <definedName name="MCDI_act4eduallowance.researcher">#REF!</definedName>
    <definedName name="MCDI_act4localfringe">#REF!</definedName>
    <definedName name="MCDI_act4localinflation_yr2">#REF!</definedName>
    <definedName name="MCDI_act4postallowance">#REF!</definedName>
    <definedName name="MCDI_act4postallowance.intlstaff2">#REF!</definedName>
    <definedName name="MCDI_act4postallowance.intlstaff3">#REF!</definedName>
    <definedName name="MCDI_act4postallowance.intlstaff4">#REF!</definedName>
    <definedName name="MCDI_act4postallowance.researcher">#REF!</definedName>
    <definedName name="MCDI_act4postdifferential">#REF!</definedName>
    <definedName name="MCDI_act4postdifferential.intlstaff2">#REF!</definedName>
    <definedName name="MCDI_act4postdifferential.intlstaff3">#REF!</definedName>
    <definedName name="MCDI_act4postdifferential.intlstaff4">#REF!</definedName>
    <definedName name="MCDI_act4postdifferential.researcher">#REF!</definedName>
    <definedName name="MCDI_act5dangerpay.intlstaff2">#REF!</definedName>
    <definedName name="MCDI_act5dangerpay.intlstaff3">#REF!</definedName>
    <definedName name="MCDI_act5dangerpay.intlstaff4">#REF!</definedName>
    <definedName name="MCDI_act5dangerpay.researcher">#REF!</definedName>
    <definedName name="MCDI_act5eduallowance.intlstaff2">#REF!</definedName>
    <definedName name="MCDI_act5eduallowance.intlstaff3">#REF!</definedName>
    <definedName name="MCDI_act5eduallowance.intlstaff4">#REF!</definedName>
    <definedName name="MCDI_act5eduallowance.researcher">#REF!</definedName>
    <definedName name="MCDI_act5localfringe">#REF!</definedName>
    <definedName name="MCDI_act5localinflation_yr2">#REF!</definedName>
    <definedName name="MCDI_act5postallowance">#REF!</definedName>
    <definedName name="MCDI_act5postallowance.intlstaff2">#REF!</definedName>
    <definedName name="MCDI_act5postallowance.intlstaff3">#REF!</definedName>
    <definedName name="MCDI_act5postallowance.intlstaff4">#REF!</definedName>
    <definedName name="MCDI_act5postallowance.researcher">#REF!</definedName>
    <definedName name="MCDI_act5postdifferential">#REF!</definedName>
    <definedName name="MCDI_act5postdifferential.intlstaff2">#REF!</definedName>
    <definedName name="MCDI_act5postdifferential.intlstaff3">#REF!</definedName>
    <definedName name="MCDI_act5postdifferential.intlstaff4">#REF!</definedName>
    <definedName name="MCDI_act5postdifferential.researcher">#REF!</definedName>
    <definedName name="MCDI_act6dangerpay.intlstaff2">#REF!</definedName>
    <definedName name="MCDI_act6dangerpay.intlstaff3">#REF!</definedName>
    <definedName name="MCDI_act6dangerpay.intlstaff4">#REF!</definedName>
    <definedName name="MCDI_act6dangerpay.researcher">#REF!</definedName>
    <definedName name="MCDI_act6eduallowance.intlstaff2">#REF!</definedName>
    <definedName name="MCDI_act6eduallowance.intlstaff3">#REF!</definedName>
    <definedName name="MCDI_act6eduallowance.intlstaff4">#REF!</definedName>
    <definedName name="MCDI_act6eduallowance.researcher">#REF!</definedName>
    <definedName name="MCDI_act6localfringe">#REF!</definedName>
    <definedName name="MCDI_act6localinflation_yr2">#REF!</definedName>
    <definedName name="MCDI_act6postallowance">#REF!</definedName>
    <definedName name="MCDI_act6postallowance.intlstaff2">#REF!</definedName>
    <definedName name="MCDI_act6postallowance.intlstaff3">#REF!</definedName>
    <definedName name="MCDI_act6postallowance.intlstaff4">#REF!</definedName>
    <definedName name="MCDI_act6postallowance.researcher">#REF!</definedName>
    <definedName name="MCDI_act6postdifferential">#REF!</definedName>
    <definedName name="MCDI_act6postdifferential.intlstaff2">#REF!</definedName>
    <definedName name="MCDI_act6postdifferential.intlstaff3">#REF!</definedName>
    <definedName name="MCDI_act6postdifferential.intlstaff4">#REF!</definedName>
    <definedName name="MCDI_act6postdifferential.researcher">#REF!</definedName>
    <definedName name="MCDI_act7dangerpay.intlstaff2">#REF!</definedName>
    <definedName name="MCDI_act7dangerpay.intlstaff3">#REF!</definedName>
    <definedName name="MCDI_act7dangerpay.intlstaff4">#REF!</definedName>
    <definedName name="MCDI_act7dangerpay.researcher">#REF!</definedName>
    <definedName name="MCDI_act7eduallowance.intlstaff2">#REF!</definedName>
    <definedName name="MCDI_act7eduallowance.intlstaff3">#REF!</definedName>
    <definedName name="MCDI_act7eduallowance.intlstaff4">#REF!</definedName>
    <definedName name="MCDI_act7eduallowance.researcher">#REF!</definedName>
    <definedName name="MCDI_act7localfringe">#REF!</definedName>
    <definedName name="MCDI_act7localinflation_yr2">#REF!</definedName>
    <definedName name="MCDI_act7postallowance">#REF!</definedName>
    <definedName name="MCDI_act7postallowance.intlstaff2">#REF!</definedName>
    <definedName name="MCDI_act7postallowance.intlstaff3">#REF!</definedName>
    <definedName name="MCDI_act7postallowance.intlstaff4">#REF!</definedName>
    <definedName name="MCDI_act7postallowance.researcher">#REF!</definedName>
    <definedName name="MCDI_act7postdifferential">#REF!</definedName>
    <definedName name="MCDI_act7postdifferential.intlstaff2">#REF!</definedName>
    <definedName name="MCDI_act7postdifferential.intlstaff3">#REF!</definedName>
    <definedName name="MCDI_act7postdifferential.intlstaff4">#REF!</definedName>
    <definedName name="MCDI_act7postdifferential.researcher">#REF!</definedName>
    <definedName name="MCDI_act8dangerpay.intlstaff2">#REF!</definedName>
    <definedName name="MCDI_act8dangerpay.intlstaff3">#REF!</definedName>
    <definedName name="MCDI_act8dangerpay.intlstaff4">#REF!</definedName>
    <definedName name="MCDI_act8dangerpay.researcher">#REF!</definedName>
    <definedName name="MCDI_act8eduallowance.intlstaff2">#REF!</definedName>
    <definedName name="MCDI_act8eduallowance.intlstaff3">#REF!</definedName>
    <definedName name="MCDI_act8eduallowance.intlstaff4">#REF!</definedName>
    <definedName name="MCDI_act8eduallowance.researcher">#REF!</definedName>
    <definedName name="MCDI_act8localfringe">#REF!</definedName>
    <definedName name="MCDI_act8localinflation_yr2">#REF!</definedName>
    <definedName name="MCDI_act8postallowance">#REF!</definedName>
    <definedName name="MCDI_act8postallowance.intlstaff2">#REF!</definedName>
    <definedName name="MCDI_act8postallowance.intlstaff3">#REF!</definedName>
    <definedName name="MCDI_act8postallowance.intlstaff4">#REF!</definedName>
    <definedName name="MCDI_act8postallowance.researcher">#REF!</definedName>
    <definedName name="MCDI_act8postdifferential">#REF!</definedName>
    <definedName name="MCDI_act8postdifferential.intlstaff2">#REF!</definedName>
    <definedName name="MCDI_act8postdifferential.intlstaff3">#REF!</definedName>
    <definedName name="MCDI_act8postdifferential.intlstaff4">#REF!</definedName>
    <definedName name="MCDI_act8postdifferential.researcher">#REF!</definedName>
    <definedName name="MCDI_act9dangerpay.intlstaff2">#REF!</definedName>
    <definedName name="MCDI_act9dangerpay.intlstaff3">#REF!</definedName>
    <definedName name="MCDI_act9dangerpay.intlstaff4">#REF!</definedName>
    <definedName name="MCDI_act9dangerpay.researcher">#REF!</definedName>
    <definedName name="MCDI_act9eduallowance.intlstaff2">#REF!</definedName>
    <definedName name="MCDI_act9eduallowance.intlstaff3">#REF!</definedName>
    <definedName name="MCDI_act9eduallowance.intlstaff4">#REF!</definedName>
    <definedName name="MCDI_act9eduallowance.researcher">#REF!</definedName>
    <definedName name="MCDI_act9localfringe">#REF!</definedName>
    <definedName name="MCDI_act9localinflation_yr2">#REF!</definedName>
    <definedName name="MCDI_act9postallowance">#REF!</definedName>
    <definedName name="MCDI_act9postallowance.intlstaff2">#REF!</definedName>
    <definedName name="MCDI_act9postallowance.intlstaff3">#REF!</definedName>
    <definedName name="MCDI_act9postallowance.intlstaff4">#REF!</definedName>
    <definedName name="MCDI_act9postallowance.researcher">#REF!</definedName>
    <definedName name="MCDI_act9postdifferential">#REF!</definedName>
    <definedName name="MCDI_act9postdifferential.intlstaff2">#REF!</definedName>
    <definedName name="MCDI_act9postdifferential.intlstaff3">#REF!</definedName>
    <definedName name="MCDI_act9postdifferential.intlstaff4">#REF!</definedName>
    <definedName name="MCDI_act9postdifferential.researcher">#REF!</definedName>
    <definedName name="MCDI_dangerpay.intlstaff2">#REF!</definedName>
    <definedName name="MCDI_dangerpay.intlstaff3">#REF!</definedName>
    <definedName name="MCDI_dangerpay.intlstaff4">#REF!</definedName>
    <definedName name="MCDI_dangerpay.researcher">#REF!</definedName>
    <definedName name="MCDI_dba.intlstaff">#REF!</definedName>
    <definedName name="MCDI_eduallowance.intlstaff2">#REF!</definedName>
    <definedName name="MCDI_eduallowance.intlstaff3">#REF!</definedName>
    <definedName name="MCDI_eduallowance.intlstaff4">#REF!</definedName>
    <definedName name="MCDI_eduallowance.researcher">#REF!</definedName>
    <definedName name="MCDI_FEE">#REF!</definedName>
    <definedName name="MCDI_foreigntransferallowance">#REF!</definedName>
    <definedName name="MCDI_GandA">#REF!</definedName>
    <definedName name="MCDI_intlfringe">#REF!</definedName>
    <definedName name="MCDI_localfringe">#REF!</definedName>
    <definedName name="MCDI_localinflation_yr2">#REF!</definedName>
    <definedName name="MCDI_medevac">#REF!</definedName>
    <definedName name="MCDI_Other_Indirect_Cost">#REF!</definedName>
    <definedName name="MCDI_Overhead">#REF!</definedName>
    <definedName name="MCDI_postallowance">#REF!</definedName>
    <definedName name="MCDI_postallowance.intlstaff2">#REF!</definedName>
    <definedName name="MCDI_postallowance.intlstaff3">#REF!</definedName>
    <definedName name="MCDI_postallowance.intlstaff4">#REF!</definedName>
    <definedName name="MCDI_postallowance.researcher">#REF!</definedName>
    <definedName name="MCDI_postdifferential">#REF!</definedName>
    <definedName name="MCDI_postdifferential.intlstaff2">#REF!</definedName>
    <definedName name="MCDI_postdifferential.intlstaff3">#REF!</definedName>
    <definedName name="MCDI_postdifferential.intlstaff4">#REF!</definedName>
    <definedName name="MCDI_postdifferential.researcher">#REF!</definedName>
    <definedName name="MCDI_usinflation_yr2">#REF!</definedName>
    <definedName name="mckpct">#REF!</definedName>
    <definedName name="mcktot">#REF!</definedName>
    <definedName name="MDTPO">#REF!</definedName>
    <definedName name="medevac">#REF!</definedName>
    <definedName name="MER">#REF!</definedName>
    <definedName name="Mgmt">[31]Linked_data!$B$32:$D$90</definedName>
    <definedName name="MLactivitylist" localSheetId="3">#REF!</definedName>
    <definedName name="MLactivitylist">#REF!</definedName>
    <definedName name="MLsubactivitylist" localSheetId="3">#REF!</definedName>
    <definedName name="MLsubactivitylist">#REF!</definedName>
    <definedName name="MMK" localSheetId="3">[2]FX_RATES!$D$35</definedName>
    <definedName name="MMK">[3]FX_RATES!$D$35</definedName>
    <definedName name="Months" localSheetId="3">#REF!</definedName>
    <definedName name="Months">#REF!</definedName>
    <definedName name="mp2y" localSheetId="3">#REF!</definedName>
    <definedName name="mp2y">#REF!</definedName>
    <definedName name="mp3y" localSheetId="3">#REF!</definedName>
    <definedName name="mp3y">#REF!</definedName>
    <definedName name="mp4y">#REF!</definedName>
    <definedName name="mp5y">#REF!</definedName>
    <definedName name="MSH_Opt_1">#REF!</definedName>
    <definedName name="MSH_Opt_2">#REF!</definedName>
    <definedName name="MSH_Opt_3">#REF!</definedName>
    <definedName name="MSH_Opt_4">#REF!</definedName>
    <definedName name="MSH_supplies">#REF!</definedName>
    <definedName name="MSH_Year_2">#REF!</definedName>
    <definedName name="MSH_Year_3">#REF!</definedName>
    <definedName name="MSH_Year_4">#REF!</definedName>
    <definedName name="MSH_Year_5">#REF!</definedName>
    <definedName name="MTD">[32]Linked_data!$B$15:$K$31</definedName>
    <definedName name="MultCountry_Consultants" localSheetId="3">#REF!,#REF!,#REF!</definedName>
    <definedName name="MultCountry_Consultants">#REF!,#REF!,#REF!</definedName>
    <definedName name="MultCountry_HOCTrav" localSheetId="3">#REF!</definedName>
    <definedName name="MultCountry_HOCTrav">#REF!</definedName>
    <definedName name="MultCountry_ICTrav" localSheetId="3">#REF!</definedName>
    <definedName name="MultCountry_ICTrav">#REF!</definedName>
    <definedName name="MultCountry_ICTravel" localSheetId="3">#REF!</definedName>
    <definedName name="MultCountry_ICTravel">#REF!</definedName>
    <definedName name="MultCountry_LocBen">#REF!</definedName>
    <definedName name="MultCountry_Prof">#REF!</definedName>
    <definedName name="MultCountry_STTA" localSheetId="3">#REF!,#REF!</definedName>
    <definedName name="MultCountry_STTA">#REF!,#REF!</definedName>
    <definedName name="MultCountry_STTATrav" localSheetId="3">#REF!</definedName>
    <definedName name="MultCountry_STTATrav">#REF!</definedName>
    <definedName name="MultCountry_Supp" localSheetId="3">#REF!</definedName>
    <definedName name="MultCountry_Supp">#REF!</definedName>
    <definedName name="multiple_funders">'[13]General Information'!$E$53</definedName>
    <definedName name="multiple_outcomes">'[13]General Information'!$E$57</definedName>
    <definedName name="MWK" localSheetId="3">[10]RATES!#REF!</definedName>
    <definedName name="MWK">[10]RATES!#REF!</definedName>
    <definedName name="name" localSheetId="3">#REF!</definedName>
    <definedName name="name">#REF!</definedName>
    <definedName name="Nav_Year_2" localSheetId="3">#REF!</definedName>
    <definedName name="Nav_Year_2">#REF!</definedName>
    <definedName name="Nav_Year_3" localSheetId="3">#REF!</definedName>
    <definedName name="Nav_Year_3">#REF!</definedName>
    <definedName name="Nav_Year_4">#REF!</definedName>
    <definedName name="Nav_Year_5">#REF!</definedName>
    <definedName name="new">#REF!</definedName>
    <definedName name="NEW_PATH_POSITIONS" localSheetId="3">[2]CONTROL!$I$110:$I$126,[2]CONTROL!$L$110:$L$126,[2]CONTROL!$O$110:$O$126,[2]CONTROL!$R$110:$R$126,[2]CONTROL!$U$110:$U$126</definedName>
    <definedName name="NEW_PATH_POSITIONS">[3]CONTROL!$I$110:$I$125,[3]CONTROL!$L$110:$L$125,[3]CONTROL!$O$110:$O$125,[3]CONTROL!$R$110:$R$125,[3]CONTROL!$U$110:$U$125</definedName>
    <definedName name="NEW_SECOND_POSITIONS" localSheetId="3">[2]CONTROL!$I$39:$I$45,[2]CONTROL!$L$39:$L$45,[2]CONTROL!$O$39:$O$45,[2]CONTROL!$R$39:$R$45,[2]CONTROL!$U$39:$U$45</definedName>
    <definedName name="NEW_SECOND_POSITIONS">[3]CONTROL!$I$39:$I$45,[3]CONTROL!$L$39:$L$45,[3]CONTROL!$O$39:$O$45,[3]CONTROL!$R$39:$R$45,[3]CONTROL!$U$39:$U$45</definedName>
    <definedName name="newoffice" localSheetId="3">#REF!</definedName>
    <definedName name="newoffice">#REF!</definedName>
    <definedName name="NewOH" localSheetId="3">#REF!</definedName>
    <definedName name="NewOH">#REF!</definedName>
    <definedName name="ngactivitylist" localSheetId="3">#REF!</definedName>
    <definedName name="ngactivitylist">#REF!</definedName>
    <definedName name="ngsubactivitylist">#REF!</definedName>
    <definedName name="NICRA_sub">#REF!</definedName>
    <definedName name="No">[24]Config!#REF!</definedName>
    <definedName name="NoAddtl.Dim">[24]Config!#REF!</definedName>
    <definedName name="NoDim">[24]Config!#REF!</definedName>
    <definedName name="nov" localSheetId="3">#REF!</definedName>
    <definedName name="nov">#REF!</definedName>
    <definedName name="oct" localSheetId="3">#REF!</definedName>
    <definedName name="oct">#REF!</definedName>
    <definedName name="OfficeLocations" localSheetId="3">#REF!</definedName>
    <definedName name="OfficeLocations">#REF!</definedName>
    <definedName name="OH" localSheetId="3">[2]RATES!$E$14</definedName>
    <definedName name="OH">[3]RATES!$E$14</definedName>
    <definedName name="ohincr" localSheetId="3">#REF!</definedName>
    <definedName name="ohincr">#REF!</definedName>
    <definedName name="Old_list_staff" localSheetId="3">#REF!</definedName>
    <definedName name="Old_list_staff">#REF!</definedName>
    <definedName name="Old_list_travel" localSheetId="3">#REF!</definedName>
    <definedName name="Old_list_travel">#REF!</definedName>
    <definedName name="ONE" localSheetId="3">[33]LABOR!#REF!</definedName>
    <definedName name="ONE">[33]LABOR!#REF!</definedName>
    <definedName name="Opt_1" localSheetId="3">#REF!</definedName>
    <definedName name="Opt_1">#REF!</definedName>
    <definedName name="Opt_2" localSheetId="3">#REF!</definedName>
    <definedName name="Opt_2">#REF!</definedName>
    <definedName name="Opt_3" localSheetId="3">#REF!</definedName>
    <definedName name="Opt_3">#REF!</definedName>
    <definedName name="Opt_4">#REF!</definedName>
    <definedName name="OptYears">#REF!</definedName>
    <definedName name="org_name">'[13]General Information'!$C$14</definedName>
    <definedName name="OSM" localSheetId="3">#REF!</definedName>
    <definedName name="OSM">#REF!</definedName>
    <definedName name="OTHER_2_COSTS" localSheetId="3">[2]CONTROL!$AF$547:$AF$585,[2]CONTROL!$AI$547:$AI$585,[2]CONTROL!$AL$547:$AL$585,[2]CONTROL!$AO$547:$AO$585,[2]CONTROL!$AR$547:$AR$585</definedName>
    <definedName name="OTHER_2_COSTS">[3]CONTROL!$AF$564:$AF$598,[3]CONTROL!$AI$564:$AI$598,[3]CONTROL!$AL$564:$AL$598,[3]CONTROL!$AO$564:$AO$598,[3]CONTROL!$AR$564:$AR$598</definedName>
    <definedName name="OTHER_3_COSTS">[3]CONTROL!$AF$560:$AF$563,[3]CONTROL!$AI$560:$AI$563,[3]CONTROL!$AL$560:$AL$563,[3]CONTROL!$AO$560:$AO$563,[3]CONTROL!$AR$560:$AR$563</definedName>
    <definedName name="OTHER_COSTS" localSheetId="3">[2]CONTROL!$AF$470:$AF$546,[2]CONTROL!$AI$470:$AI$546,[2]CONTROL!$AL$470:$AL$546,[2]CONTROL!$AO$470:$AO$546,[2]CONTROL!$AR$470:$AR$546</definedName>
    <definedName name="OTHER_COSTS">[3]CONTROL!$AF$477:$AF$559,[3]CONTROL!$AI$477:$AI$559,[3]CONTROL!$AL$477:$AL$559,[3]CONTROL!$AO$477:$AO$559,[3]CONTROL!$AR$477:$AR$559</definedName>
    <definedName name="OTHER_UNITS" localSheetId="3">[2]CONTROL!$AG$470:$AG$585,[2]CONTROL!$AJ$470:$AJ$585,[2]CONTROL!$AM$470:$AM$585,[2]CONTROL!$AP$470:$AP$585,[2]CONTROL!$AS$470:$AS$585</definedName>
    <definedName name="OTHER_UNITS">[3]CONTROL!$AG$477:$AG$598,[3]CONTROL!$AJ$477:$AJ$598,[3]CONTROL!$AM$477:$AM$598,[3]CONTROL!$AP$477:$AP$598,[3]CONTROL!$AS$477:$AS$598</definedName>
    <definedName name="OtherProjCosts" localSheetId="3">[2]CONTROL!$C$468</definedName>
    <definedName name="OtherProjCosts">[3]CONTROL!$C$475</definedName>
    <definedName name="Outcome_Output_List">'[13]General Information'!$B$65:INDEX('[13]General Information'!$B$65:$B$84,COUNTA('[13]General Information'!$B$65:$B$84),1)</definedName>
    <definedName name="OVERHEAD_TOTAL" localSheetId="3">[2]CONTROL!$I$592,[2]CONTROL!$L$592,[2]CONTROL!$O$592,[2]CONTROL!$R$592,[2]CONTROL!$U$592</definedName>
    <definedName name="OVERHEAD_TOTAL">[3]CONTROL!$I$605,[3]CONTROL!$L$605,[3]CONTROL!$O$605,[3]CONTROL!$R$605,[3]CONTROL!$U$605</definedName>
    <definedName name="PA" localSheetId="3">#REF!</definedName>
    <definedName name="PA">#REF!</definedName>
    <definedName name="PADM">[10]INFO!$D$22</definedName>
    <definedName name="PAMO_Line_Item">'[5]PAMO Project'!$H:$H</definedName>
    <definedName name="PAMO_P1_GrandTotal">'[5]PAMO Project'!$J$57</definedName>
    <definedName name="PAMO_P2_GrandTotal">'[5]PAMO Project'!$K$57</definedName>
    <definedName name="PAMO_P3_GrandTotal">'[5]PAMO Project'!$L$57</definedName>
    <definedName name="PAMO_Period1">'[5]PAMO Project'!$J:$J</definedName>
    <definedName name="PAMO_Period2">'[5]PAMO Project'!$K:$K</definedName>
    <definedName name="PAMO_Period3">'[5]PAMO Project'!$L:$L</definedName>
    <definedName name="PARTIC_COSTS" localSheetId="3">[2]CONTROL!$AF$430:$AF$445,[2]CONTROL!$AI$430:$AI$445,[2]CONTROL!$AL$430:$AL$445,[2]CONTROL!$AO$430:$AO$445,[2]CONTROL!$AR$430:$AR$445</definedName>
    <definedName name="PARTIC_COSTS">[3]CONTROL!$AF$437:$AF$452,[3]CONTROL!$AI$437:$AI$452,[3]CONTROL!$AL$437:$AL$452,[3]CONTROL!$AO$437:$AO$452,[3]CONTROL!$AR$437:$AR$452</definedName>
    <definedName name="PARTIC_UNITS" localSheetId="3">[2]CONTROL!$AG$430:$AG$445,[2]CONTROL!$AJ$430:$AJ$445,[2]CONTROL!$AM$430:$AM$445,[2]CONTROL!$AP$430:$AP$445,[2]CONTROL!$AS$430:$AS$445</definedName>
    <definedName name="PARTIC_UNITS">[3]CONTROL!$AG$437:$AG$452,[3]CONTROL!$AJ$437:$AJ$452,[3]CONTROL!$AM$437:$AM$452,[3]CONTROL!$AP$437:$AP$452,[3]CONTROL!$AS$437:$AS$452</definedName>
    <definedName name="PARTICIPANT_SUPPORT_COSTS" localSheetId="3">[2]CONTROL!$C$429</definedName>
    <definedName name="PARTICIPANT_SUPPORT_COSTS">[3]CONTROL!$C$436</definedName>
    <definedName name="Partners">'[34]Data for import APA1'!$N$1:$N$10</definedName>
    <definedName name="PartnersCC">'[34]Data for import APA1'!$N$1:$O$10</definedName>
    <definedName name="PATH_STAFF_AMT" localSheetId="3">[2]CONTROL!$I$46:$I$108,[2]CONTROL!$L$46:$L$108,[2]CONTROL!$O$46:$O$108,[2]CONTROL!$R$46:$R$108,[2]CONTROL!$U$46:$U$108</definedName>
    <definedName name="PATH_STAFF_AMT">[3]CONTROL!$I$46:$I$108,[3]CONTROL!$L$46:$L$108,[3]CONTROL!$O$46:$O$108,[3]CONTROL!$R$46:$R$108,[3]CONTROL!$U$46:$U$108</definedName>
    <definedName name="PCode">[27]Lists!$F$2:$F$4</definedName>
    <definedName name="pd_cities" localSheetId="3">#REF!</definedName>
    <definedName name="pd_cities">#REF!</definedName>
    <definedName name="pd_table" localSheetId="3">#REF!</definedName>
    <definedName name="pd_table">#REF!</definedName>
    <definedName name="pd_top" localSheetId="3">#REF!</definedName>
    <definedName name="pd_top">#REF!</definedName>
    <definedName name="PDDC">#REF!</definedName>
    <definedName name="PerDiem">#REF!</definedName>
    <definedName name="Period">#REF!</definedName>
    <definedName name="Period_1">#REF!</definedName>
    <definedName name="Period_2">#REF!</definedName>
    <definedName name="Period_3">#REF!</definedName>
    <definedName name="Period_4">#REF!</definedName>
    <definedName name="period_5">#REF!</definedName>
    <definedName name="Period_Begin">#REF!</definedName>
    <definedName name="Period_Begin_2">[35]Linked_data!#REF!</definedName>
    <definedName name="Period_Begin_3" localSheetId="3">#REF!</definedName>
    <definedName name="Period_Begin_3">#REF!</definedName>
    <definedName name="Period_begin_5" localSheetId="3">#REF!</definedName>
    <definedName name="Period_begin_5">#REF!</definedName>
    <definedName name="Period_End" localSheetId="3">#REF!</definedName>
    <definedName name="Period_End">#REF!</definedName>
    <definedName name="Period_End_2" localSheetId="3">[35]Linked_data!#REF!</definedName>
    <definedName name="Period_End_2">[35]Linked_data!#REF!</definedName>
    <definedName name="Period_End_3" localSheetId="3">#REF!</definedName>
    <definedName name="Period_End_3">#REF!</definedName>
    <definedName name="Period_end_5" localSheetId="3">#REF!</definedName>
    <definedName name="Period_end_5">#REF!</definedName>
    <definedName name="Period13" localSheetId="3">#REF!</definedName>
    <definedName name="Period13">#REF!</definedName>
    <definedName name="PERIODS_DAYS" localSheetId="3">[2]CONTROL!$I$594,[2]CONTROL!$L$594,[2]CONTROL!$O$594,[2]CONTROL!$R$594,[2]CONTROL!$U$594</definedName>
    <definedName name="PERIODS_DAYS">[3]CONTROL!$I$607,[3]CONTROL!$L$607,[3]CONTROL!$O$607,[3]CONTROL!$R$607,[3]CONTROL!$U$607</definedName>
    <definedName name="PHCC">[36]Facilities!$H$10</definedName>
    <definedName name="PHCU">[36]Facilities!$G$10</definedName>
    <definedName name="PHP">[10]RATES!#REF!</definedName>
    <definedName name="pig" localSheetId="3" hidden="1">{"Yr1",#N/A,FALSE,"Budget Detail";"Yr2",#N/A,FALSE,"Budget Detail";"Yr3",#N/A,FALSE,"Budget Detail";"Yr4",#N/A,FALSE,"Budget Detail";"Yr5",#N/A,FALSE,"Budget Detail";"Total",#N/A,FALSE,"Budget Detail"}</definedName>
    <definedName name="pig" hidden="1">{"Yr1",#N/A,FALSE,"Budget Detail";"Yr2",#N/A,FALSE,"Budget Detail";"Yr3",#N/A,FALSE,"Budget Detail";"Yr4",#N/A,FALSE,"Budget Detail";"Yr5",#N/A,FALSE,"Budget Detail";"Total",#N/A,FALSE,"Budget Detail"}</definedName>
    <definedName name="PM_Mgt_Support" localSheetId="3">#REF!</definedName>
    <definedName name="PM_Mgt_Support">#REF!</definedName>
    <definedName name="PM_Outcome_1" localSheetId="3">#REF!</definedName>
    <definedName name="PM_Outcome_1">#REF!</definedName>
    <definedName name="PM_Outcome_2" localSheetId="3">#REF!</definedName>
    <definedName name="PM_Outcome_2">#REF!</definedName>
    <definedName name="PM_Outcome_3">#REF!</definedName>
    <definedName name="PM_Outcome_4">#REF!</definedName>
    <definedName name="PM_WP_Totals">#REF!</definedName>
    <definedName name="POSTAGE" localSheetId="3">[2]RATES!$E$21</definedName>
    <definedName name="POSTAGE">[3]RATES!$E$21</definedName>
    <definedName name="postallowance" localSheetId="3">#REF!</definedName>
    <definedName name="postallowance">#REF!</definedName>
    <definedName name="postallowance.intlstaff2" localSheetId="3">#REF!</definedName>
    <definedName name="postallowance.intlstaff2">#REF!</definedName>
    <definedName name="postallowance.intlstaff3" localSheetId="3">#REF!</definedName>
    <definedName name="postallowance.intlstaff3">#REF!</definedName>
    <definedName name="postallowance.intlstaff4">#REF!</definedName>
    <definedName name="postallowance.researcher">#REF!</definedName>
    <definedName name="postdifferential">#REF!</definedName>
    <definedName name="postdifferential.intlstaff2">#REF!</definedName>
    <definedName name="postdifferential.intlstaff3">#REF!</definedName>
    <definedName name="postdifferential.intlstaff4">#REF!</definedName>
    <definedName name="postdifferential.researcher">#REF!</definedName>
    <definedName name="Posting">#REF!</definedName>
    <definedName name="Prefix">#REF!</definedName>
    <definedName name="_xlnm.Print_Titles" localSheetId="3">#REF!</definedName>
    <definedName name="_xlnm.Print_Titles">#REF!</definedName>
    <definedName name="Print_Titles_MI" localSheetId="3">#REF!</definedName>
    <definedName name="Print_Titles_MI">#REF!</definedName>
    <definedName name="Printing" localSheetId="3">[2]CONTROL!$C$448</definedName>
    <definedName name="Printing">[3]CONTROL!$C$455</definedName>
    <definedName name="PRINTING_COSTS" localSheetId="3">[2]CONTROL!$AF$449:$AF$464,[2]CONTROL!$AI$449:$AI$464,[2]CONTROL!$AL$449:$AL$464,[2]CONTROL!$AO$449:$AO$464,[2]CONTROL!$AR$449:$AR$464</definedName>
    <definedName name="PRINTING_COSTS">[3]CONTROL!$AF$456:$AF$471,[3]CONTROL!$AI$456:$AI$471,[3]CONTROL!$AL$456:$AL$471,[3]CONTROL!$AO$456:$AO$471,[3]CONTROL!$AR$456:$AR$471</definedName>
    <definedName name="PRINTING_UNITS" localSheetId="3">[2]CONTROL!$AG$449:$AG$464,[2]CONTROL!$AJ$449:$AJ$464,[2]CONTROL!$AM$449:$AM$464,[2]CONTROL!$AP$449:$AP$464,[2]CONTROL!$AS$449:$AS$464</definedName>
    <definedName name="PRINTING_UNITS">[3]CONTROL!$AG$456:$AG$471,[3]CONTROL!$AJ$456:$AJ$471,[3]CONTROL!$AM$456:$AM$471,[3]CONTROL!$AP$456:$AP$471,[3]CONTROL!$AS$456:$AS$471</definedName>
    <definedName name="Proc_C" localSheetId="3">#REF!</definedName>
    <definedName name="Proc_C">#REF!</definedName>
    <definedName name="Proc_Certs_Total" localSheetId="3">#REF!</definedName>
    <definedName name="Proc_Certs_Total">#REF!</definedName>
    <definedName name="Proc_Opt_1" localSheetId="3">#REF!</definedName>
    <definedName name="Proc_Opt_1">#REF!</definedName>
    <definedName name="Proc_Opt_2">#REF!</definedName>
    <definedName name="Proc_Opt_3">#REF!</definedName>
    <definedName name="Proc_Opt_4">#REF!</definedName>
    <definedName name="proc_rfa_nav">#REF!</definedName>
    <definedName name="Proc_Sup_C">#REF!</definedName>
    <definedName name="Proc_Year_2">#REF!</definedName>
    <definedName name="Proc_Year_3">#REF!</definedName>
    <definedName name="Proc_Year_4">#REF!</definedName>
    <definedName name="Proc_Year_5">#REF!</definedName>
    <definedName name="Procurement" localSheetId="3">[2]CONTROL!$C$389</definedName>
    <definedName name="Procurement">[3]CONTROL!$C$396</definedName>
    <definedName name="procurement_c" localSheetId="3">#REF!</definedName>
    <definedName name="procurement_c">#REF!</definedName>
    <definedName name="Procurement_ca" localSheetId="3">#REF!</definedName>
    <definedName name="Procurement_ca">#REF!</definedName>
    <definedName name="procurementfee" localSheetId="3">#REF!</definedName>
    <definedName name="procurementfee">#REF!</definedName>
    <definedName name="program">#REF!</definedName>
    <definedName name="program1">#REF!</definedName>
    <definedName name="program2">#REF!</definedName>
    <definedName name="Program3">#REF!</definedName>
    <definedName name="Program4">#REF!</definedName>
    <definedName name="program5">#REF!</definedName>
    <definedName name="Project_ID">#REF!</definedName>
    <definedName name="Project_ID_2">#REF!</definedName>
    <definedName name="Project_ID_3">#REF!</definedName>
    <definedName name="Project_ID_5">#REF!</definedName>
    <definedName name="Project_Management">#REF!</definedName>
    <definedName name="Project_Name">#REF!</definedName>
    <definedName name="PROJECT_TERM">[10]INFO!$D$24</definedName>
    <definedName name="PROJECT_TITLE">[10]INFO!$D$16</definedName>
    <definedName name="ProjectLong" localSheetId="3">#REF!</definedName>
    <definedName name="ProjectLong">#REF!</definedName>
    <definedName name="ProjectLongHeader" localSheetId="3">#REF!</definedName>
    <definedName name="ProjectLongHeader">#REF!</definedName>
    <definedName name="ptds5" localSheetId="3">#REF!</definedName>
    <definedName name="ptds5">#REF!</definedName>
    <definedName name="ptds8">#REF!</definedName>
    <definedName name="ptds9">#REF!</definedName>
    <definedName name="ptix_RT_Blend_Botswana">#REF!</definedName>
    <definedName name="ptix_RT_Blend_Burkina_Faso">#REF!</definedName>
    <definedName name="ptix_RT_Blend_Burma">#REF!</definedName>
    <definedName name="ptix_RT_Blend_Cote_d_Ivoire">#REF!</definedName>
    <definedName name="ptix_RT_Blend_Democratic_Republic_of_Congo">#REF!</definedName>
    <definedName name="ptix_RT_Blend_Ethiopia">#REF!</definedName>
    <definedName name="ptix_RT_Blend_Ghana">#REF!</definedName>
    <definedName name="ptix_RT_Blend_Guatemala">#REF!</definedName>
    <definedName name="ptix_RT_Blend_India">#REF!</definedName>
    <definedName name="ptix_RT_Blend_Kenya">#REF!</definedName>
    <definedName name="ptix_RT_Blend_Madagascar">#REF!</definedName>
    <definedName name="ptix_RT_Blend_Mozambique">#REF!</definedName>
    <definedName name="ptix_RT_Blend_Nigeria">#REF!</definedName>
    <definedName name="ptix_RT_Blend_Rwanda">#REF!</definedName>
    <definedName name="ptix_RT_Blend_South_Africa">#REF!</definedName>
    <definedName name="ptix_RT_Blend_Tanzania">#REF!</definedName>
    <definedName name="ptix_RT_Blend_Thailand">#REF!</definedName>
    <definedName name="ptix_RT_Blend_Uganda">#REF!</definedName>
    <definedName name="ptix_RT_Blend_Zambia">#REF!</definedName>
    <definedName name="ptix_RT_Blend_Zimbabwe">#REF!</definedName>
    <definedName name="ptix_RT_DC_Botswana">#REF!</definedName>
    <definedName name="QAO">#REF!</definedName>
    <definedName name="QueryStart">#REF!</definedName>
    <definedName name="regional_staff">#REF!</definedName>
    <definedName name="REPORT">#REF!</definedName>
    <definedName name="rfa" localSheetId="3" hidden="1">{"Yr1",#N/A,FALSE,"Budget Detail";"Yr2",#N/A,FALSE,"Budget Detail";"Yr3",#N/A,FALSE,"Budget Detail";"Yr4",#N/A,FALSE,"Budget Detail";"Yr5",#N/A,FALSE,"Budget Detail";"Total",#N/A,FALSE,"Budget Detail"}</definedName>
    <definedName name="rfa" hidden="1">{"Yr1",#N/A,FALSE,"Budget Detail";"Yr2",#N/A,FALSE,"Budget Detail";"Yr3",#N/A,FALSE,"Budget Detail";"Yr4",#N/A,FALSE,"Budget Detail";"Yr5",#N/A,FALSE,"Budget Detail";"Total",#N/A,FALSE,"Budget Detail"}</definedName>
    <definedName name="rfp" localSheetId="3">#REF!</definedName>
    <definedName name="rfp">#REF!</definedName>
    <definedName name="RFPNo" localSheetId="3">#REF!</definedName>
    <definedName name="RFPNo">#REF!</definedName>
    <definedName name="RFPNum">[37]INFO!$D$18</definedName>
    <definedName name="rngCostSummary" localSheetId="3">#REF!</definedName>
    <definedName name="rngCostSummary">#REF!</definedName>
    <definedName name="rngCostSummaryTotal" localSheetId="3">#REF!</definedName>
    <definedName name="rngCostSummaryTotal">#REF!</definedName>
    <definedName name="rngCountry" localSheetId="3">#REF!</definedName>
    <definedName name="rngCountry">#REF!</definedName>
    <definedName name="rngDate">#REF!</definedName>
    <definedName name="rngDonor">#REF!</definedName>
    <definedName name="rngFirstSourceColumn">#REF!</definedName>
    <definedName name="rngLastColumn">#REF!</definedName>
    <definedName name="rngLastRow">#REF!</definedName>
    <definedName name="rngLineItemColumn">#REF!</definedName>
    <definedName name="rngMonthName">#REF!</definedName>
    <definedName name="rngPeriod">#REF!</definedName>
    <definedName name="rngSectorSummaryTemplate">#REF!</definedName>
    <definedName name="rngSectorSummaryTotalFormula">#REF!</definedName>
    <definedName name="rngSourceSummary">#REF!</definedName>
    <definedName name="rngSourceSummaryTotal">#REF!</definedName>
    <definedName name="rngSummaryFormula">#REF!</definedName>
    <definedName name="rngTitleRow">#REF!</definedName>
    <definedName name="rngTitlesRow">#REF!</definedName>
    <definedName name="rngYear">#REF!</definedName>
    <definedName name="RPM">[10]INFO!$D$20</definedName>
    <definedName name="Rwanda_FSN" localSheetId="3">#REF!</definedName>
    <definedName name="Rwanda_FSN">#REF!</definedName>
    <definedName name="s" localSheetId="3">#REF!</definedName>
    <definedName name="s">#REF!</definedName>
    <definedName name="SAL" localSheetId="3">#REF!</definedName>
    <definedName name="SAL">#REF!</definedName>
    <definedName name="SalInc">#REF!</definedName>
    <definedName name="SECTION_DAILY_RATES" localSheetId="3">[2]CONTROL!$F$22:$F$37,[2]CONTROL!$F$46:$F$73,[2]CONTROL!$F$74:$F$108</definedName>
    <definedName name="SECTION_DAILY_RATES">[3]CONTROL!$F$22:$F$37,[3]CONTROL!$F$46:$F$73,[3]CONTROL!$F$74:$F$108</definedName>
    <definedName name="Section1" localSheetId="3">#REF!</definedName>
    <definedName name="Section1">#REF!</definedName>
    <definedName name="Section1_end" localSheetId="3">#REF!</definedName>
    <definedName name="Section1_end">#REF!</definedName>
    <definedName name="Section2" localSheetId="3">#REF!</definedName>
    <definedName name="Section2">#REF!</definedName>
    <definedName name="Section2_end">#REF!</definedName>
    <definedName name="Sep">#REF!</definedName>
    <definedName name="sept">#REF!</definedName>
    <definedName name="SER_Burkina_Faso">#REF!</definedName>
    <definedName name="SER_Cote_d_Ivoire">#REF!</definedName>
    <definedName name="SER_Ghana">#REF!</definedName>
    <definedName name="SER_India">#REF!</definedName>
    <definedName name="SER_Kenya">#REF!</definedName>
    <definedName name="SER_Rwanda">#REF!</definedName>
    <definedName name="SER_Tanzania">#REF!</definedName>
    <definedName name="SER_Uganda">#REF!</definedName>
    <definedName name="SERVICE_CENTER_INFLATION_RATE" localSheetId="3">[2]RATES!$E$4</definedName>
    <definedName name="SERVICE_CENTER_INFLATION_RATE">[3]RATES!$E$4</definedName>
    <definedName name="SFO" localSheetId="3">#REF!</definedName>
    <definedName name="SFO">#REF!</definedName>
    <definedName name="shipping_ca" localSheetId="3">#REF!</definedName>
    <definedName name="shipping_ca">#REF!</definedName>
    <definedName name="shr">#REF!</definedName>
    <definedName name="SM">#REF!</definedName>
    <definedName name="SMDO">#REF!</definedName>
    <definedName name="SMTO">#REF!</definedName>
    <definedName name="SORA">#REF!</definedName>
    <definedName name="SortRange">#REF!</definedName>
    <definedName name="Source">#REF!</definedName>
    <definedName name="sp2y">#REF!</definedName>
    <definedName name="sp3y">#REF!</definedName>
    <definedName name="sp4y">#REF!</definedName>
    <definedName name="sp5y">#REF!</definedName>
    <definedName name="SPM">#REF!</definedName>
    <definedName name="ST_DBA">#REF!</definedName>
    <definedName name="ST_DBAclin">#REF!</definedName>
    <definedName name="Staff" localSheetId="3">OFFSET(#REF!,0,0,COUNTA(#REF!),4)</definedName>
    <definedName name="Staff">OFFSET(#REF!,0,0,COUNTA(#REF!),4)</definedName>
    <definedName name="STAFF_LEAVE" localSheetId="3">[2]CONTROL!$I$130,[2]CONTROL!$L$130,[2]CONTROL!$O$130,[2]CONTROL!$R$130,[2]CONTROL!$U$130</definedName>
    <definedName name="STAFF_LEAVE">[3]CONTROL!$I$130,[3]CONTROL!$L$130,[3]CONTROL!$O$130,[3]CONTROL!$R$130,[3]CONTROL!$U$130</definedName>
    <definedName name="STAFF_SECOND_TO_PROJECT" localSheetId="3">[2]CONTROL!$I$22:$I$37,[2]CONTROL!$L$22:$L$37,[2]CONTROL!$O$22:$O$37,[2]CONTROL!$R$22:$R$37,[2]CONTROL!$U$22:$U$37</definedName>
    <definedName name="STAFF_SECOND_TO_PROJECT">[3]CONTROL!$I$22:$I$37,[3]CONTROL!$L$22:$L$37,[3]CONTROL!$O$22:$O$37,[3]CONTROL!$R$22:$R$37,[3]CONTROL!$U$22:$U$37</definedName>
    <definedName name="StaffList" localSheetId="3">OFFSET(#REF!,0,0,COUNTA(#REF!),2)</definedName>
    <definedName name="StaffList">OFFSET(#REF!,0,0,COUNTA(#REF!),2)</definedName>
    <definedName name="START_ContractService" localSheetId="3">[16]CONTROL!#REF!</definedName>
    <definedName name="START_ContractService">[16]CONTROL!#REF!</definedName>
    <definedName name="start_date">'[13]General Information'!$C$23</definedName>
    <definedName name="START_Non_PATH_Staff_Travel">[38]CONTROL!$C$160</definedName>
    <definedName name="START_OtherProjCosts" localSheetId="3">[2]CONTROL!#REF!</definedName>
    <definedName name="START_OtherProjCosts">[3]CONTROL!#REF!</definedName>
    <definedName name="START_PATH_Staff_Travel" localSheetId="3">[2]CONTROL!$C$193</definedName>
    <definedName name="START_PATH_Staff_Travel">[3]CONTROL!$C$200</definedName>
    <definedName name="start_period_10">'[13]General Information'!$L$31</definedName>
    <definedName name="start_period_2">'[13]General Information'!$D$31</definedName>
    <definedName name="start_period_3">'[13]General Information'!$E$31</definedName>
    <definedName name="start_period_4">'[13]General Information'!$F$31</definedName>
    <definedName name="start_period_5">'[13]General Information'!$G$31</definedName>
    <definedName name="start_period_6">'[13]General Information'!$H$31</definedName>
    <definedName name="start_period_7">'[13]General Information'!$I$31</definedName>
    <definedName name="start_period_8">'[13]General Information'!$J$31</definedName>
    <definedName name="start_period_9">'[13]General Information'!$K$31</definedName>
    <definedName name="StartDate" localSheetId="3">#REF!</definedName>
    <definedName name="StartDate">#REF!</definedName>
    <definedName name="Status">[14]Sheet2!$G$1:$G$3</definedName>
    <definedName name="STCount" localSheetId="3">OFFSET(#REF!,0,0,COUNTA(#REF!),1)</definedName>
    <definedName name="STCount">OFFSET(#REF!,0,0,COUNTA(#REF!),1)</definedName>
    <definedName name="STNames">OFFSET(#REF!,0,0,COUNTA(#REF!),2)</definedName>
    <definedName name="stta_rate" localSheetId="3">#REF!</definedName>
    <definedName name="stta_rate">#REF!</definedName>
    <definedName name="Sub_Coord_Parms" localSheetId="3">#REF!</definedName>
    <definedName name="Sub_Coord_Parms">#REF!</definedName>
    <definedName name="Sub_Opt_1" localSheetId="3">#REF!</definedName>
    <definedName name="Sub_Opt_1">#REF!</definedName>
    <definedName name="Sub_Opt_2">#REF!</definedName>
    <definedName name="Sub_Opt_3">#REF!</definedName>
    <definedName name="Sub_Opt_4">#REF!</definedName>
    <definedName name="Sub_Plan_Total">#REF!</definedName>
    <definedName name="Sub_Row">#REF!</definedName>
    <definedName name="Sub_Year_2">#REF!</definedName>
    <definedName name="Sub_Year_3">#REF!</definedName>
    <definedName name="Sub_Year_4">#REF!</definedName>
    <definedName name="Sub_Year_5">#REF!</definedName>
    <definedName name="Subactivitylistrevised">#REF!</definedName>
    <definedName name="SUBAGREEMENT_COST" localSheetId="3">[2]CONTROL!$AF$350:$AF$365,[2]CONTROL!$AI$350:$AI$365,[2]CONTROL!$AL$350:$AL$365,[2]CONTROL!$AO$350:$AO$365,[2]CONTROL!$AR$350:$AR$365</definedName>
    <definedName name="SUBAGREEMENT_COST">[3]CONTROL!$AF$357:$AF$372,[3]CONTROL!$AI$357:$AI$372,[3]CONTROL!$AL$357:$AL$372,[3]CONTROL!$AO$357:$AO$372,[3]CONTROL!$AR$357:$AR$372</definedName>
    <definedName name="Subagreements" localSheetId="3">[2]CONTROL!$C$349</definedName>
    <definedName name="Subagreements">[3]CONTROL!$C$356</definedName>
    <definedName name="SUBCONTRACT_COST" localSheetId="3">[2]CONTROL!$AF$370:$AF$385,[2]CONTROL!$AI$370:$AI$385,[2]CONTROL!$AL$370:$AL$385,[2]CONTROL!$AO$370:$AO$385,[2]CONTROL!$AR$370:$AR$385</definedName>
    <definedName name="SUBCONTRACT_COST">[3]CONTROL!$AF$377:$AF$392,[3]CONTROL!$AI$377:$AI$392,[3]CONTROL!$AL$377:$AL$392,[3]CONTROL!$AO$377:$AO$392,[3]CONTROL!$AR$377:$AR$392</definedName>
    <definedName name="Subcontractor" localSheetId="3">#REF!</definedName>
    <definedName name="Subcontractor">#REF!</definedName>
    <definedName name="Subcontracts" localSheetId="3">[2]CONTROL!$C$369</definedName>
    <definedName name="Subcontracts">[3]CONTROL!$C$376</definedName>
    <definedName name="subK" localSheetId="3">#REF!</definedName>
    <definedName name="subK">#REF!</definedName>
    <definedName name="SubLoc_Opt_1" localSheetId="3">#REF!</definedName>
    <definedName name="SubLoc_Opt_1">#REF!</definedName>
    <definedName name="SubLoc_Opt_2" localSheetId="3">#REF!</definedName>
    <definedName name="SubLoc_Opt_2">#REF!</definedName>
    <definedName name="SubLoc_Opt_3">#REF!</definedName>
    <definedName name="SubLoc_Opt_4">#REF!</definedName>
    <definedName name="SubLoc_Year_2">#REF!</definedName>
    <definedName name="SubLoc_Year_3">#REF!</definedName>
    <definedName name="SubLoc_Year_4">#REF!</definedName>
    <definedName name="SubLoc_Year_5">#REF!</definedName>
    <definedName name="SubPlan_Equipment">#REF!</definedName>
    <definedName name="subsplit_stex_Arbola">#REF!</definedName>
    <definedName name="Sum_CostShare">#REF!</definedName>
    <definedName name="Sum_Fee">#REF!</definedName>
    <definedName name="Sum_Grants">#REF!</definedName>
    <definedName name="Sum_Opt_1">#REF!</definedName>
    <definedName name="Sum_Opt_2">#REF!</definedName>
    <definedName name="Sum_Opt_3">#REF!</definedName>
    <definedName name="Sum_Opt_4">#REF!</definedName>
    <definedName name="Sum_Subs">#REF!</definedName>
    <definedName name="Sum_Year_2">#REF!</definedName>
    <definedName name="Sum_Year_3">#REF!</definedName>
    <definedName name="Sum_Year_4">#REF!</definedName>
    <definedName name="Sum_Year_5">#REF!</definedName>
    <definedName name="SUPPLIES" localSheetId="3">[2]RATES!$E$22</definedName>
    <definedName name="SUPPLIES">[3]RATES!$E$22</definedName>
    <definedName name="supplies_c" localSheetId="3">#REF!</definedName>
    <definedName name="supplies_c">#REF!</definedName>
    <definedName name="supplies_ca" localSheetId="3">#REF!</definedName>
    <definedName name="supplies_ca">#REF!</definedName>
    <definedName name="Surface_shipment_by_airfrompost" localSheetId="3">#REF!</definedName>
    <definedName name="Surface_shipment_by_airfrompost">#REF!</definedName>
    <definedName name="Surface_shipment_by_airtopost">#REF!</definedName>
    <definedName name="TAMT">#REF!</definedName>
    <definedName name="TaskListBegin">#REF!</definedName>
    <definedName name="Technical_Sector">#REF!</definedName>
    <definedName name="TELEPHONE_FAX" localSheetId="3">[2]RATES!$E$20</definedName>
    <definedName name="TELEPHONE_FAX">[3]RATES!$E$20</definedName>
    <definedName name="test" localSheetId="3">#REF!</definedName>
    <definedName name="test">#REF!</definedName>
    <definedName name="test2" localSheetId="3">#REF!</definedName>
    <definedName name="test2">#REF!</definedName>
    <definedName name="test3" localSheetId="3">#REF!</definedName>
    <definedName name="test3">#REF!</definedName>
    <definedName name="test4">#REF!</definedName>
    <definedName name="Titles">#REF!</definedName>
    <definedName name="TM1REBUILDOPTION">1</definedName>
    <definedName name="toc" localSheetId="3">#REF!</definedName>
    <definedName name="toc">#REF!</definedName>
    <definedName name="TopSection" localSheetId="3">#REF!</definedName>
    <definedName name="TopSection">#REF!</definedName>
    <definedName name="TOsplit_HIV" localSheetId="3">#REF!</definedName>
    <definedName name="TOsplit_HIV">#REF!</definedName>
    <definedName name="TOsplit_HIV_STTA_Y1">#REF!</definedName>
    <definedName name="TOsplit_HIV_STTA_Y2">#REF!</definedName>
    <definedName name="TOsplit_HIV_STTA_Y3">#REF!</definedName>
    <definedName name="TOsplit_HIV_STTA_Y4">#REF!</definedName>
    <definedName name="TOsplit_HIV_STTA_Y5">#REF!</definedName>
    <definedName name="TOsplit_HIV2">#REF!</definedName>
    <definedName name="TOsplit_PMI">#REF!</definedName>
    <definedName name="TOsplit_PMI_STTA_y1">#REF!</definedName>
    <definedName name="TOsplit_PMI_STTA_y2">#REF!</definedName>
    <definedName name="TOsplit_PMI_STTA_y3">#REF!</definedName>
    <definedName name="TOsplit_PMI_STTA_y4">#REF!</definedName>
    <definedName name="TOsplit_PMI_STTA_y5">#REF!</definedName>
    <definedName name="TOsplit_PMI2">#REF!</definedName>
    <definedName name="TOsplit_PRH">#REF!</definedName>
    <definedName name="TOsplit_PRH_STTA_Y1">#REF!</definedName>
    <definedName name="TOsplit_PRH_STTA_Y2">#REF!</definedName>
    <definedName name="TOsplit_PRH_STTA_Y3">#REF!</definedName>
    <definedName name="TOsplit_PRH_STTA_Y4">#REF!</definedName>
    <definedName name="TOsplit_PRH_STTA_Y5">#REF!</definedName>
    <definedName name="TOsplit_PRH2">#REF!</definedName>
    <definedName name="Total">#REF!</definedName>
    <definedName name="TOTAL_CLIN_Base_LOP">#REF!</definedName>
    <definedName name="Total_Consultants">#REF!</definedName>
    <definedName name="Total_ContractService" localSheetId="3">#REF!</definedName>
    <definedName name="Total_ContractService">#REF!</definedName>
    <definedName name="Total_ContractService_AB">[10]CONTROL!#REF!</definedName>
    <definedName name="Total_OPCs" localSheetId="3">#REF!</definedName>
    <definedName name="Total_OPCs">#REF!</definedName>
    <definedName name="TOTAL_PERSONNEL_SUM" localSheetId="3">[2]CONTROL!$I$132,[2]CONTROL!$L$132,[2]CONTROL!$O$132,[2]CONTROL!$R$132,[2]CONTROL!$U$132</definedName>
    <definedName name="TOTAL_PERSONNEL_SUM">[3]CONTROL!$I$132,[3]CONTROL!$L$132,[3]CONTROL!$O$132,[3]CONTROL!$R$132,[3]CONTROL!$U$132</definedName>
    <definedName name="Total_Printing" localSheetId="3">#REF!</definedName>
    <definedName name="Total_Printing">#REF!</definedName>
    <definedName name="Total_Procurement" localSheetId="3">#REF!</definedName>
    <definedName name="Total_Procurement">#REF!</definedName>
    <definedName name="Total_Project_Cost" localSheetId="3">[2]CONTROL!$C$599</definedName>
    <definedName name="Total_Project_Cost">[3]CONTROL!$C$612</definedName>
    <definedName name="TOTAL_SALARIES_SUM" localSheetId="3">[2]CONTROL!$G$128,[2]CONTROL!$I$128,[2]CONTROL!$J$128,[2]CONTROL!$L$128,[2]CONTROL!$M$128,[2]CONTROL!$P$128,[2]CONTROL!$O$128,[2]CONTROL!$R$128,[2]CONTROL!$S$128,[2]CONTROL!$U$128,[2]CONTROL!$V$128,[2]CONTROL!$X$128</definedName>
    <definedName name="TOTAL_SALARIES_SUM">[3]CONTROL!$G$128,[3]CONTROL!$I$128,[3]CONTROL!$J$128,[3]CONTROL!$L$128,[3]CONTROL!$M$128,[3]CONTROL!$P$128,[3]CONTROL!$O$128,[3]CONTROL!$R$128,[3]CONTROL!$S$128,[3]CONTROL!$U$128,[3]CONTROL!$V$128,[3]CONTROL!$X$128</definedName>
    <definedName name="Total_SalariesFringe" localSheetId="3">#REF!</definedName>
    <definedName name="Total_SalariesFringe">#REF!</definedName>
    <definedName name="Total_State_1" localSheetId="3">#REF!</definedName>
    <definedName name="Total_State_1">#REF!</definedName>
    <definedName name="Total_State_2" localSheetId="3">#REF!</definedName>
    <definedName name="Total_State_2">#REF!</definedName>
    <definedName name="Total_State_3">#REF!</definedName>
    <definedName name="Total_State_4">#REF!</definedName>
    <definedName name="Total_State_5">#REF!</definedName>
    <definedName name="Total_State_6">#REF!</definedName>
    <definedName name="Total_Subagreements">#REF!</definedName>
    <definedName name="Total_Subcontracts" localSheetId="3">#REF!</definedName>
    <definedName name="Total_Subcontracts">#REF!</definedName>
    <definedName name="Total_Travel" localSheetId="3">#REF!</definedName>
    <definedName name="Total_Travel">#REF!</definedName>
    <definedName name="Total_working_days_per_year" localSheetId="3">[2]RATES!$E$7</definedName>
    <definedName name="Total_working_days_per_year">[3]RATES!$E$7</definedName>
    <definedName name="Total_Workshops" localSheetId="3">#REF!</definedName>
    <definedName name="Total_Workshops">#REF!</definedName>
    <definedName name="tr_perdiem" localSheetId="3">#REF!</definedName>
    <definedName name="tr_perdiem">#REF!</definedName>
    <definedName name="Training_Opt_1" localSheetId="3">#REF!</definedName>
    <definedName name="Training_Opt_1">#REF!</definedName>
    <definedName name="Training_Opt_2" localSheetId="3">#REF!</definedName>
    <definedName name="Training_Opt_2">#REF!</definedName>
    <definedName name="Training_Opt_3">#REF!</definedName>
    <definedName name="Training_Opt_4">#REF!</definedName>
    <definedName name="Training_Year_2">#REF!</definedName>
    <definedName name="Training_Year_3">#REF!</definedName>
    <definedName name="Training_Year_4">#REF!</definedName>
    <definedName name="Training_Year_5">#REF!</definedName>
    <definedName name="TRAVEL_PER_DIEM" localSheetId="3">[2]CONTROL!$C$190</definedName>
    <definedName name="TRAVEL_PER_DIEM">[3]CONTROL!$C$197</definedName>
    <definedName name="Trg_Kabul" localSheetId="3">#REF!</definedName>
    <definedName name="Trg_Kabul">#REF!</definedName>
    <definedName name="Trg_Prov" localSheetId="3">#REF!</definedName>
    <definedName name="Trg_Prov">#REF!</definedName>
    <definedName name="Trip_Length_FO_LT_days" localSheetId="3">#REF!</definedName>
    <definedName name="Trip_Length_FO_LT_days">#REF!</definedName>
    <definedName name="Trip_Length_FO_LT_percent">#REF!</definedName>
    <definedName name="Trip_Length_FO_STTA">#REF!</definedName>
    <definedName name="Trip_Length_FO_STTA_Regional_percent">#REF!</definedName>
    <definedName name="Trip_Length_HO_STTA">#REF!</definedName>
    <definedName name="Trip_Length_HQ_to_countries">#REF!</definedName>
    <definedName name="Trip_Length_HQ_to_countries_high">#REF!</definedName>
    <definedName name="Trip_Lenth_HQ_Regional">#REF!</definedName>
    <definedName name="Type">#REF!</definedName>
    <definedName name="TypeChange">#REF!</definedName>
    <definedName name="TypeOption">#REF!</definedName>
    <definedName name="UAG">[10]RATES!#REF!</definedName>
    <definedName name="UAH" localSheetId="3">[2]FX_RATES!$D$27</definedName>
    <definedName name="UAH">[3]FX_RATES!$D$27</definedName>
    <definedName name="UCSF_act10dangerpay.intlstaff1" localSheetId="3">#REF!</definedName>
    <definedName name="UCSF_act10dangerpay.intlstaff1">#REF!</definedName>
    <definedName name="UCSF_act10dangerpay.intlstaff2" localSheetId="3">#REF!</definedName>
    <definedName name="UCSF_act10dangerpay.intlstaff2">#REF!</definedName>
    <definedName name="UCSF_act10dangerpay.intlstaff3" localSheetId="3">#REF!</definedName>
    <definedName name="UCSF_act10dangerpay.intlstaff3">#REF!</definedName>
    <definedName name="UCSF_act10dangerpay.intlstaff4">#REF!</definedName>
    <definedName name="UCSF_act10dangerpay.researcher">#REF!</definedName>
    <definedName name="UCSF_act10eduallowance.instaff1">#REF!</definedName>
    <definedName name="UCSF_act10eduallowance.intlstaff2">#REF!</definedName>
    <definedName name="UCSF_act10eduallowance.intlstaff3">#REF!</definedName>
    <definedName name="UCSF_act10eduallowance.intlstaff4">#REF!</definedName>
    <definedName name="UCSF_act10eduallowance.researcher">#REF!</definedName>
    <definedName name="UCSF_act10localfringe">#REF!</definedName>
    <definedName name="UCSF_act10localinflation_yr2">#REF!</definedName>
    <definedName name="UCSF_act10postallowance.intlstaff1">#REF!</definedName>
    <definedName name="UCSF_act10postallowance.intlstaff2">#REF!</definedName>
    <definedName name="UCSF_act10postallowance.intlstaff3">#REF!</definedName>
    <definedName name="UCSF_act10postallowance.intlstaff4">#REF!</definedName>
    <definedName name="UCSF_act10postallowance.researcher">#REF!</definedName>
    <definedName name="UCSF_act10postdifferential.intlstaff1">#REF!</definedName>
    <definedName name="UCSF_act10postdifferential.intlstaff2">#REF!</definedName>
    <definedName name="UCSF_act10postdifferential.intlstaff3">#REF!</definedName>
    <definedName name="UCSF_act10postdifferential.intlstaff4">#REF!</definedName>
    <definedName name="UCSF_act10postdifferential.researcher">#REF!</definedName>
    <definedName name="UCSF_act11dangerpay.intlstaff1">#REF!</definedName>
    <definedName name="UCSF_act11dangerpay.intlstaff2">#REF!</definedName>
    <definedName name="UCSF_act11dangerpay.intlstaff3">#REF!</definedName>
    <definedName name="UCSF_act11dangerpay.intlstaff4">#REF!</definedName>
    <definedName name="UCSF_act11dangerpay.researcher">#REF!</definedName>
    <definedName name="UCSF_act11eduallowance.instaff1">#REF!</definedName>
    <definedName name="UCSF_act11eduallowance.intlstaff2">#REF!</definedName>
    <definedName name="UCSF_act11eduallowance.intlstaff3">#REF!</definedName>
    <definedName name="UCSF_act11eduallowance.intlstaff4">#REF!</definedName>
    <definedName name="UCSF_act11eduallowance.researcher">#REF!</definedName>
    <definedName name="UCSF_act11localfringe">#REF!</definedName>
    <definedName name="UCSF_act11localinflation_yr2">#REF!</definedName>
    <definedName name="UCSF_act11postallowance.intlstaff1">#REF!</definedName>
    <definedName name="UCSF_act11postallowance.intlstaff2">#REF!</definedName>
    <definedName name="UCSF_act11postallowance.intlstaff3">#REF!</definedName>
    <definedName name="UCSF_act11postallowance.intlstaff4">#REF!</definedName>
    <definedName name="UCSF_act11postallowance.researcher">#REF!</definedName>
    <definedName name="UCSF_act11postdifferential.intlstaff1">#REF!</definedName>
    <definedName name="UCSF_act11postdifferential.intlstaff2">#REF!</definedName>
    <definedName name="UCSF_act11postdifferential.intlstaff3">#REF!</definedName>
    <definedName name="UCSF_act11postdifferential.intlstaff4">#REF!</definedName>
    <definedName name="UCSF_act11postdifferential.researcher">#REF!</definedName>
    <definedName name="UCSF_act12dangerpay.intlstaff1">#REF!</definedName>
    <definedName name="UCSF_act12dangerpay.intlstaff2">#REF!</definedName>
    <definedName name="UCSF_act12dangerpay.intlstaff3">#REF!</definedName>
    <definedName name="UCSF_act12dangerpay.intlstaff4">#REF!</definedName>
    <definedName name="UCSF_act12dangerpay.researcher">#REF!</definedName>
    <definedName name="UCSF_act12eduallowance.intlstaff1">#REF!</definedName>
    <definedName name="UCSF_act12eduallowance.intlstaff2">#REF!</definedName>
    <definedName name="UCSF_act12eduallowance.intlstaff3">#REF!</definedName>
    <definedName name="UCSF_act12eduallowance.intlstaff4">#REF!</definedName>
    <definedName name="UCSF_act12eduallowance.researcher">#REF!</definedName>
    <definedName name="UCSF_act12localfringe">#REF!</definedName>
    <definedName name="UCSF_act12localinflation_yr2">#REF!</definedName>
    <definedName name="UCSF_act12postallowance.intlstaff1">#REF!</definedName>
    <definedName name="UCSF_act12postallowance.intlstaff2">#REF!</definedName>
    <definedName name="UCSF_act12postallowance.intlstaff3">#REF!</definedName>
    <definedName name="UCSF_act12postallowance.intlstaff4">#REF!</definedName>
    <definedName name="UCSF_act12postallowance.researcher">#REF!</definedName>
    <definedName name="UCSF_act12postdifferential.intlstaff1">#REF!</definedName>
    <definedName name="UCSF_act12postdifferential.intlstaff2">#REF!</definedName>
    <definedName name="UCSF_act12postdifferential.intlstaff3">#REF!</definedName>
    <definedName name="UCSF_act12postdifferential.intlstaff4">#REF!</definedName>
    <definedName name="UCSF_act12postdifferential.researcher">#REF!</definedName>
    <definedName name="UCSF_act13dangerpay.intlstaff1">#REF!</definedName>
    <definedName name="UCSF_act13dangerpay.intlstaff2">#REF!</definedName>
    <definedName name="UCSF_act13dangerpay.intlstaff3">#REF!</definedName>
    <definedName name="UCSF_act13dangerpay.intlstaff4">#REF!</definedName>
    <definedName name="UCSF_act13dangerpay.researcher">#REF!</definedName>
    <definedName name="UCSF_act13eduallowance.intlstaff1">#REF!</definedName>
    <definedName name="UCSF_act13eduallowance.intlstaff2">#REF!</definedName>
    <definedName name="UCSF_act13eduallowance.intlstaff3">#REF!</definedName>
    <definedName name="UCSF_act13eduallowance.intlstaff4">#REF!</definedName>
    <definedName name="UCSF_act13eduallowance.researcher">#REF!</definedName>
    <definedName name="UCSF_act13localfringe">#REF!</definedName>
    <definedName name="UCSF_act13localinflation_yr2">#REF!</definedName>
    <definedName name="UCSF_act13postallowance">#REF!</definedName>
    <definedName name="UCSF_act13postallowance.intlstaff2">#REF!</definedName>
    <definedName name="UCSF_act13postallowance.intlstaff3">#REF!</definedName>
    <definedName name="UCSF_act13postallowance.intlstaff4">#REF!</definedName>
    <definedName name="UCSF_act13postallowance.researcher">#REF!</definedName>
    <definedName name="UCSF_act13postdifferential">#REF!</definedName>
    <definedName name="UCSF_act13postdifferential.intlstaff2">#REF!</definedName>
    <definedName name="UCSF_act13postdifferential.intlstaff3">#REF!</definedName>
    <definedName name="UCSF_act13postdifferential.intlstaff4">#REF!</definedName>
    <definedName name="UCSF_act13postdifferential.researcher">#REF!</definedName>
    <definedName name="UCSF_act14dangerpay">#REF!</definedName>
    <definedName name="UCSF_act14dangerpay.intlstaff2">#REF!</definedName>
    <definedName name="UCSF_act14dangerpay.intlstaff3">#REF!</definedName>
    <definedName name="UCSF_act14dangerpay.intlstaff4">#REF!</definedName>
    <definedName name="UCSF_act14dangerpay.researcher">#REF!</definedName>
    <definedName name="UCSF_act14eduallowance">#REF!</definedName>
    <definedName name="UCSF_act14eduallowance.intlstaff2">#REF!</definedName>
    <definedName name="UCSF_act14eduallowance.intlstaff3">#REF!</definedName>
    <definedName name="UCSF_act14eduallowance.intlstaff4">#REF!</definedName>
    <definedName name="UCSF_act14eduallowance.researcher">#REF!</definedName>
    <definedName name="UCSF_act14localfringe">#REF!</definedName>
    <definedName name="UCSF_act14localinflation_yr2">#REF!</definedName>
    <definedName name="UCSF_act14postallowance">#REF!</definedName>
    <definedName name="UCSF_act14postallowance.intlstaff2">#REF!</definedName>
    <definedName name="UCSF_act14postallowance.intlstaff3">#REF!</definedName>
    <definedName name="UCSF_act14postallowance.intlstaff4">#REF!</definedName>
    <definedName name="UCSF_act14postallowance.researcher">#REF!</definedName>
    <definedName name="UCSF_act14postdifferential">#REF!</definedName>
    <definedName name="UCSF_act14postdifferential.intlstaff2">#REF!</definedName>
    <definedName name="UCSF_act14postdifferential.intlstaff3">#REF!</definedName>
    <definedName name="UCSF_act14postdifferential.intlstaff4">#REF!</definedName>
    <definedName name="UCSF_act14postdifferential.researcher">#REF!</definedName>
    <definedName name="UCSF_act15dangerpay">#REF!</definedName>
    <definedName name="UCSF_act15dangerpay.intlstaff2">#REF!</definedName>
    <definedName name="UCSF_act15dangerpay.intlstaff3">#REF!</definedName>
    <definedName name="UCSF_act15dangerpay.intlstaff4">#REF!</definedName>
    <definedName name="UCSF_act15dangerpay.researcher">#REF!</definedName>
    <definedName name="UCSF_act15eduallowance">#REF!</definedName>
    <definedName name="UCSF_act15eduallowance.intlstaff2">#REF!</definedName>
    <definedName name="UCSF_act15eduallowance.intlstaff3">#REF!</definedName>
    <definedName name="UCSF_act15eduallowance.intlstaff4">#REF!</definedName>
    <definedName name="UCSF_act15eduallowance.researcher">#REF!</definedName>
    <definedName name="UCSF_act15localfringe">#REF!</definedName>
    <definedName name="UCSF_act15localinflation_yr2">#REF!</definedName>
    <definedName name="UCSF_act15postallowance">#REF!</definedName>
    <definedName name="UCSF_act15postallowance.intlstaff2">#REF!</definedName>
    <definedName name="UCSF_act15postallowance.intlstaff3">#REF!</definedName>
    <definedName name="UCSF_act15postallowance.intlstaff4">#REF!</definedName>
    <definedName name="UCSF_act15postallowance.researcher">#REF!</definedName>
    <definedName name="UCSF_act15postdifferential">#REF!</definedName>
    <definedName name="UCSF_act15postdifferential.intlstaff2">#REF!</definedName>
    <definedName name="UCSF_act15postdifferential.intlstaff3">#REF!</definedName>
    <definedName name="UCSF_act15postdifferential.intlstaff4">#REF!</definedName>
    <definedName name="UCSF_act15postdifferential.researcher">#REF!</definedName>
    <definedName name="UCSF_act16dangerpay">#REF!</definedName>
    <definedName name="UCSF_act16dangerpay.intlstaff2">#REF!</definedName>
    <definedName name="UCSF_act16dangerpay.intlstaff3">#REF!</definedName>
    <definedName name="UCSF_act16dangerpay.intlstaff4">#REF!</definedName>
    <definedName name="UCSF_act16dangerpay.researcher">#REF!</definedName>
    <definedName name="UCSF_act16eduallowance">#REF!</definedName>
    <definedName name="UCSF_act16eduallowance.intlstaff2">#REF!</definedName>
    <definedName name="UCSF_act16eduallowance.intlstaff3">#REF!</definedName>
    <definedName name="UCSF_act16eduallowance.intlstaff4">#REF!</definedName>
    <definedName name="UCSF_act16eduallowance.researcher">#REF!</definedName>
    <definedName name="UCSF_act16localfringe">#REF!</definedName>
    <definedName name="UCSF_act16localinflation_yr2">#REF!</definedName>
    <definedName name="UCSF_act16postallowance">#REF!</definedName>
    <definedName name="UCSF_act16postallowance.intlstaff2">#REF!</definedName>
    <definedName name="UCSF_act16postallowance.intlstaff3">#REF!</definedName>
    <definedName name="UCSF_act16postallowance.intlstaff4">#REF!</definedName>
    <definedName name="UCSF_act16postallowance.researcher">#REF!</definedName>
    <definedName name="UCSF_act16postdifferential">#REF!</definedName>
    <definedName name="UCSF_act16postdifferential.intlstaff2">#REF!</definedName>
    <definedName name="UCSF_act16postdifferential.intlstaff3">#REF!</definedName>
    <definedName name="UCSF_act16postdifferential.intlstaff4">#REF!</definedName>
    <definedName name="UCSF_act16postdifferential.researcher">#REF!</definedName>
    <definedName name="UCSF_act17dangerpay">#REF!</definedName>
    <definedName name="UCSF_act17dangerpay.intlstaff2">#REF!</definedName>
    <definedName name="UCSF_act17dangerpay.intlstaff3">#REF!</definedName>
    <definedName name="UCSF_act17dangerpay.intlstaff4">#REF!</definedName>
    <definedName name="UCSF_act17dangerpay.researcher">#REF!</definedName>
    <definedName name="UCSF_act17eduallowance">#REF!</definedName>
    <definedName name="UCSF_act17eduallowance.intlstaff2">#REF!</definedName>
    <definedName name="UCSF_act17eduallowance.intlstaff3">#REF!</definedName>
    <definedName name="UCSF_act17eduallowance.intlstaff4">#REF!</definedName>
    <definedName name="UCSF_act17eduallowance.researcher">#REF!</definedName>
    <definedName name="UCSF_act17localfringe">#REF!</definedName>
    <definedName name="UCSF_act17localinflation_yr2">#REF!</definedName>
    <definedName name="UCSF_act17postallowance">#REF!</definedName>
    <definedName name="UCSF_act17postallowance.intlstaff2">#REF!</definedName>
    <definedName name="UCSF_act17postallowance.intlstaff3">#REF!</definedName>
    <definedName name="UCSF_act17postallowance.intlstaff4">#REF!</definedName>
    <definedName name="UCSF_act17postallowance.researcher">#REF!</definedName>
    <definedName name="UCSF_act17postdifferential">#REF!</definedName>
    <definedName name="UCSF_act17postdifferential.intlstaff2">#REF!</definedName>
    <definedName name="UCSF_act17postdifferential.intlstaff3">#REF!</definedName>
    <definedName name="UCSF_act17postdifferential.intlstaff4">#REF!</definedName>
    <definedName name="UCSF_act17postdifferential.researcher">#REF!</definedName>
    <definedName name="UCSF_act18dangerpay">'[20]UCSF Range Page'!$A$429</definedName>
    <definedName name="UCSF_act18dangerpay.intlstaff2">'[20]UCSF Range Page'!$A$430</definedName>
    <definedName name="UCSF_act18dangerpay.intlstaff3">'[20]UCSF Range Page'!$A$431</definedName>
    <definedName name="UCSF_act18dangerpay.intlstaff4">'[20]UCSF Range Page'!$A$432</definedName>
    <definedName name="UCSF_act18dangerpay.researcher">'[20]UCSF Range Page'!$A$433</definedName>
    <definedName name="UCSF_act18eduallowance">'[20]UCSF Range Page'!$A$434</definedName>
    <definedName name="UCSF_act18eduallowance.intlstaff2">'[20]UCSF Range Page'!$A$435</definedName>
    <definedName name="UCSF_act18eduallowance.intlstaff3">'[20]UCSF Range Page'!$A$436</definedName>
    <definedName name="UCSF_act18eduallowance.intlstaff4">'[20]UCSF Range Page'!$A$437</definedName>
    <definedName name="UCSF_act18eduallowance.researcher">'[20]UCSF Range Page'!$A$438</definedName>
    <definedName name="UCSF_act18localfringe" localSheetId="3">#REF!</definedName>
    <definedName name="UCSF_act18localfringe">#REF!</definedName>
    <definedName name="UCSF_act18localinflation_yr2">'[20]UCSF Range Page'!$D$21</definedName>
    <definedName name="UCSF_act18postallowance">'[20]UCSF Range Page'!$A$419</definedName>
    <definedName name="UCSF_act18postallowance.intlstaff2">'[20]UCSF Range Page'!$A$420</definedName>
    <definedName name="UCSF_act18postallowance.intlstaff3">'[20]UCSF Range Page'!$A$421</definedName>
    <definedName name="UCSF_act18postallowance.intlstaff4">'[20]UCSF Range Page'!$A$422</definedName>
    <definedName name="UCSF_act18postallowance.researcher">'[20]UCSF Range Page'!$A$423</definedName>
    <definedName name="UCSF_act18postdifferential">'[20]UCSF Range Page'!$A$424</definedName>
    <definedName name="UCSF_act18postdifferential.intlstaff2">'[20]UCSF Range Page'!$A$425</definedName>
    <definedName name="UCSF_act18postdifferential.intlstaff3">'[20]UCSF Range Page'!$A$426</definedName>
    <definedName name="UCSF_act18postdifferential.intlstaff4">'[20]UCSF Range Page'!$A$427</definedName>
    <definedName name="UCSF_act18postdifferential.researcher">'[20]UCSF Range Page'!$A$428</definedName>
    <definedName name="UCSF_act2dangerpay.intlstaff1" localSheetId="3">#REF!</definedName>
    <definedName name="UCSF_act2dangerpay.intlstaff1">#REF!</definedName>
    <definedName name="UCSF_act2dangerpay.intlstaff2" localSheetId="3">#REF!</definedName>
    <definedName name="UCSF_act2dangerpay.intlstaff2">#REF!</definedName>
    <definedName name="UCSF_act2dangerpay.intlstaff3" localSheetId="3">#REF!</definedName>
    <definedName name="UCSF_act2dangerpay.intlstaff3">#REF!</definedName>
    <definedName name="UCSF_act2dangerpay.intlstaff4">#REF!</definedName>
    <definedName name="UCSF_act2dangerpay.researcher">#REF!</definedName>
    <definedName name="UCSF_act2eduallowance.intlstaff1">#REF!</definedName>
    <definedName name="UCSF_act2eduallowance.intlstaff2">#REF!</definedName>
    <definedName name="UCSF_act2eduallowance.intlstaff3">#REF!</definedName>
    <definedName name="UCSF_act2eduallowance.intlstaff4">#REF!</definedName>
    <definedName name="UCSF_act2eduallowance.researcher">#REF!</definedName>
    <definedName name="UCSF_act2localfringe">#REF!</definedName>
    <definedName name="UCSF_act2localinflation_yr2">#REF!</definedName>
    <definedName name="UCSF_act2postallowance">#REF!</definedName>
    <definedName name="UCSF_act2postallowance.intlstaff2">#REF!</definedName>
    <definedName name="UCSF_act2postallowance.intlstaff3">#REF!</definedName>
    <definedName name="UCSF_act2postallowance.intlstaff4">#REF!</definedName>
    <definedName name="UCSF_act2postallowance.researcher">#REF!</definedName>
    <definedName name="UCSF_act2postdifferential">#REF!</definedName>
    <definedName name="UCSF_act2postdifferential.intlstaff2">#REF!</definedName>
    <definedName name="UCSF_act2postdifferential.intlstaff3">#REF!</definedName>
    <definedName name="UCSF_act2postdifferential.intlstaff4">#REF!</definedName>
    <definedName name="UCSF_act2postdifferential.researcher">#REF!</definedName>
    <definedName name="UCSF_act3dangerpay.intlstaff1">#REF!</definedName>
    <definedName name="UCSF_act3dangerpay.intlstaff2">#REF!</definedName>
    <definedName name="UCSF_act3dangerpay.intlstaff3">#REF!</definedName>
    <definedName name="UCSF_act3dangerpay.intlstaff4">#REF!</definedName>
    <definedName name="UCSF_act3dangerpay.researcher">#REF!</definedName>
    <definedName name="UCSF_act3eduallowance.intlstaff1">#REF!</definedName>
    <definedName name="UCSF_act3eduallowance.intlstaff2">#REF!</definedName>
    <definedName name="UCSF_act3eduallowance.intlstaff3">#REF!</definedName>
    <definedName name="UCSF_act3eduallowance.intlstaff4">#REF!</definedName>
    <definedName name="UCSF_act3eduallowance.researcher">#REF!</definedName>
    <definedName name="UCSF_act3localfringe">#REF!</definedName>
    <definedName name="UCSF_act3localinflation_yr2">#REF!</definedName>
    <definedName name="UCSF_act3postallowance">#REF!</definedName>
    <definedName name="UCSF_act3postallowance.intlstaff2">#REF!</definedName>
    <definedName name="UCSF_act3postallowance.intlstaff3">#REF!</definedName>
    <definedName name="UCSF_act3postallowance.intlstaff4">#REF!</definedName>
    <definedName name="UCSF_act3postallowance.researcher">#REF!</definedName>
    <definedName name="UCSF_act3postdifferential">#REF!</definedName>
    <definedName name="UCSF_act3postdifferential.intlstaff2">#REF!</definedName>
    <definedName name="UCSF_act3postdifferential.intlstaff3">#REF!</definedName>
    <definedName name="UCSF_act3postdifferential.intlstaff4">#REF!</definedName>
    <definedName name="UCSF_act3postdifferential.researcher">#REF!</definedName>
    <definedName name="UCSF_act4dangerpay.intlstaff1">#REF!</definedName>
    <definedName name="UCSF_act4dangerpay.intlstaff2">#REF!</definedName>
    <definedName name="UCSF_act4dangerpay.intlstaff3">#REF!</definedName>
    <definedName name="UCSF_act4dangerpay.intlstaff4">#REF!</definedName>
    <definedName name="UCSF_act4dangerpay.researcher">#REF!</definedName>
    <definedName name="UCSF_act4eduallowance.intlstaff1">#REF!</definedName>
    <definedName name="UCSF_act4eduallowance.intlstaff2">#REF!</definedName>
    <definedName name="UCSF_act4eduallowance.intlstaff3">#REF!</definedName>
    <definedName name="UCSF_act4eduallowance.intlstaff4">#REF!</definedName>
    <definedName name="UCSF_act4eduallowance.researcher">#REF!</definedName>
    <definedName name="UCSF_act4localfringe">#REF!</definedName>
    <definedName name="UCSF_act4localinflation_yr2">#REF!</definedName>
    <definedName name="UCSF_act4postallowance">#REF!</definedName>
    <definedName name="UCSF_act4postallowance.intlstaff2">#REF!</definedName>
    <definedName name="UCSF_act4postallowance.intlstaff3">#REF!</definedName>
    <definedName name="UCSF_act4postallowance.intlstaff4">#REF!</definedName>
    <definedName name="UCSF_act4postallowance.researcher">#REF!</definedName>
    <definedName name="UCSF_act4postdifferential">#REF!</definedName>
    <definedName name="UCSF_act4postdifferential.intlstaff2">#REF!</definedName>
    <definedName name="UCSF_act4postdifferential.intlstaff3">#REF!</definedName>
    <definedName name="UCSF_act4postdifferential.intlstaff4">#REF!</definedName>
    <definedName name="UCSF_act4postdifferential.researcher">#REF!</definedName>
    <definedName name="UCSF_act5dangerpay.intlstaff1">#REF!</definedName>
    <definedName name="UCSF_act5dangerpay.intlstaff2">#REF!</definedName>
    <definedName name="UCSF_act5dangerpay.intlstaff3">#REF!</definedName>
    <definedName name="UCSF_act5dangerpay.intlstaff4">#REF!</definedName>
    <definedName name="UCSF_act5dangerpay.researcher">#REF!</definedName>
    <definedName name="UCSF_act5eduallowance.intlstaff1">#REF!</definedName>
    <definedName name="UCSF_act5eduallowance.intlstaff2">#REF!</definedName>
    <definedName name="UCSF_act5eduallowance.intlstaff3">#REF!</definedName>
    <definedName name="UCSF_act5eduallowance.intlstaff4">#REF!</definedName>
    <definedName name="UCSF_act5eduallowance.researcher">#REF!</definedName>
    <definedName name="UCSF_act5localfringe">#REF!</definedName>
    <definedName name="UCSF_act5localinflation_yr2">#REF!</definedName>
    <definedName name="UCSF_act5postallowance">#REF!</definedName>
    <definedName name="UCSF_act5postallowance.intlstaff2">#REF!</definedName>
    <definedName name="UCSF_act5postallowance.intlstaff3">#REF!</definedName>
    <definedName name="UCSF_act5postallowance.intlstaff4">#REF!</definedName>
    <definedName name="UCSF_act5postallowance.researcher">#REF!</definedName>
    <definedName name="UCSF_act5postdifferential">#REF!</definedName>
    <definedName name="UCSF_act5postdifferential.intlstaff2">#REF!</definedName>
    <definedName name="UCSF_act5postdifferential.intlstaff3">#REF!</definedName>
    <definedName name="UCSF_act5postdifferential.intlstaff4">#REF!</definedName>
    <definedName name="UCSF_act5postdifferential.researcher">#REF!</definedName>
    <definedName name="UCSF_act6dangerpay.intlstaff1">#REF!</definedName>
    <definedName name="UCSF_act6dangerpay.intlstaff2">#REF!</definedName>
    <definedName name="UCSF_act6dangerpay.intlstaff3">#REF!</definedName>
    <definedName name="UCSF_act6dangerpay.intlstaff4">#REF!</definedName>
    <definedName name="UCSF_act6dangerpay.researcher">#REF!</definedName>
    <definedName name="UCSF_act6eduallowance.intlstaff1">#REF!</definedName>
    <definedName name="UCSF_act6eduallowance.intlstaff2">#REF!</definedName>
    <definedName name="UCSF_act6eduallowance.intlstaff3">#REF!</definedName>
    <definedName name="UCSF_act6eduallowance.intlstaff4">#REF!</definedName>
    <definedName name="UCSF_act6eduallowance.researcher">#REF!</definedName>
    <definedName name="UCSF_act6localfringe">#REF!</definedName>
    <definedName name="UCSF_act6localinflation_yr2">#REF!</definedName>
    <definedName name="UCSF_act6postallowance">#REF!</definedName>
    <definedName name="UCSF_act6postallowance.intlstaff2">#REF!</definedName>
    <definedName name="UCSF_act6postallowance.intlstaff3">#REF!</definedName>
    <definedName name="UCSF_act6postallowance.intlstaff4">#REF!</definedName>
    <definedName name="UCSF_act6postallowance.researcher">#REF!</definedName>
    <definedName name="UCSF_act6postdifferential">#REF!</definedName>
    <definedName name="UCSF_act6postdifferential.intlstaff2">#REF!</definedName>
    <definedName name="UCSF_act6postdifferential.intlstaff3">#REF!</definedName>
    <definedName name="UCSF_act6postdifferential.intlstaff4">#REF!</definedName>
    <definedName name="UCSF_act6postdifferential.researcher">#REF!</definedName>
    <definedName name="UCSF_act7dangerpay.intlstaff1">#REF!</definedName>
    <definedName name="UCSF_act7dangerpay.intlstaff2">#REF!</definedName>
    <definedName name="UCSF_act7dangerpay.intlstaff3">#REF!</definedName>
    <definedName name="UCSF_act7dangerpay.intlstaff4">#REF!</definedName>
    <definedName name="UCSF_act7dangerpay.researcher">#REF!</definedName>
    <definedName name="UCSF_act7eduallowance.intlstaff1">#REF!</definedName>
    <definedName name="UCSF_act7eduallowance.intlstaff2">#REF!</definedName>
    <definedName name="UCSF_act7eduallowance.intlstaff3">#REF!</definedName>
    <definedName name="UCSF_act7eduallowance.intlstaff4">#REF!</definedName>
    <definedName name="UCSF_act7eduallowance.researcher">#REF!</definedName>
    <definedName name="UCSF_act7localfringe">#REF!</definedName>
    <definedName name="UCSF_act7localinflation_yr2">#REF!</definedName>
    <definedName name="UCSF_act7postallowance">#REF!</definedName>
    <definedName name="UCSF_act7postallowance.intlstaff2">#REF!</definedName>
    <definedName name="UCSF_act7postallowance.intlstaff3">#REF!</definedName>
    <definedName name="UCSF_act7postallowance.intlstaff4">#REF!</definedName>
    <definedName name="UCSF_act7postallowance.researcher">#REF!</definedName>
    <definedName name="UCSF_act7postdifferential">#REF!</definedName>
    <definedName name="UCSF_act7postdifferential.intlstaff2">#REF!</definedName>
    <definedName name="UCSF_act7postdifferential.intlstaff3">#REF!</definedName>
    <definedName name="UCSF_act7postdifferential.intlstaff4">#REF!</definedName>
    <definedName name="UCSF_act7postdifferential.researcher">#REF!</definedName>
    <definedName name="UCSF_act8dangerpay.intlstaff1">#REF!</definedName>
    <definedName name="UCSF_act8dangerpay.intlstaff2">#REF!</definedName>
    <definedName name="UCSF_act8dangerpay.intlstaff3">#REF!</definedName>
    <definedName name="UCSF_act8dangerpay.intlstaff4">#REF!</definedName>
    <definedName name="UCSF_act8dangerpay.researcher">#REF!</definedName>
    <definedName name="UCSF_act8eduallowance.intlstaff1">#REF!</definedName>
    <definedName name="UCSF_act8eduallowance.intlstaff2">#REF!</definedName>
    <definedName name="UCSF_act8eduallowance.intlstaff3">#REF!</definedName>
    <definedName name="UCSF_act8eduallowance.intlstaff4">#REF!</definedName>
    <definedName name="UCSF_act8eduallowance.researcher">#REF!</definedName>
    <definedName name="UCSF_act8localfringe">#REF!</definedName>
    <definedName name="UCSF_act8localinflation_yr2">#REF!</definedName>
    <definedName name="UCSF_act8postallowance">#REF!</definedName>
    <definedName name="UCSF_act8postallowance.intlstaff2">#REF!</definedName>
    <definedName name="UCSF_act8postallowance.intlstaff3">#REF!</definedName>
    <definedName name="UCSF_act8postallowance.intlstaff4">#REF!</definedName>
    <definedName name="UCSF_act8postallowance.researcher">#REF!</definedName>
    <definedName name="UCSF_act8postdifferential">#REF!</definedName>
    <definedName name="UCSF_act8postdifferential.intlstaff2">#REF!</definedName>
    <definedName name="UCSF_act8postdifferential.intlstaff3">#REF!</definedName>
    <definedName name="UCSF_act8postdifferential.intlstaff4">#REF!</definedName>
    <definedName name="UCSF_act8postdifferential.researcher">#REF!</definedName>
    <definedName name="UCSF_act9dangerpay.intlstaff1">#REF!</definedName>
    <definedName name="UCSF_act9dangerpay.intlstaff2">#REF!</definedName>
    <definedName name="UCSF_act9dangerpay.intlstaff3">#REF!</definedName>
    <definedName name="UCSF_act9dangerpay.intlstaff4">#REF!</definedName>
    <definedName name="UCSF_act9dangerpay.researcher">#REF!</definedName>
    <definedName name="UCSF_act9eduallowance.intlstaff1">#REF!</definedName>
    <definedName name="UCSF_act9eduallowance.intlstaff2">#REF!</definedName>
    <definedName name="UCSF_act9eduallowance.intlstaff3">#REF!</definedName>
    <definedName name="UCSF_act9eduallowance.intlstaff4">#REF!</definedName>
    <definedName name="UCSF_act9eduallowance.researcher">#REF!</definedName>
    <definedName name="UCSF_act9localfringe">#REF!</definedName>
    <definedName name="UCSF_act9localinflation_yr2">#REF!</definedName>
    <definedName name="UCSF_act9postallowance">#REF!</definedName>
    <definedName name="UCSF_act9postallowance.intlstaff2">#REF!</definedName>
    <definedName name="UCSF_act9postallowance.intlstaff3">#REF!</definedName>
    <definedName name="UCSF_act9postallowance.intlstaff4">#REF!</definedName>
    <definedName name="UCSF_act9postallowance.researcher">#REF!</definedName>
    <definedName name="UCSF_act9postdifferential">#REF!</definedName>
    <definedName name="UCSF_act9postdifferential.intlstaff2">#REF!</definedName>
    <definedName name="UCSF_act9postdifferential.intlstaff3">#REF!</definedName>
    <definedName name="UCSF_act9postdifferential.intlstaff4">#REF!</definedName>
    <definedName name="UCSF_act9postdifferential.researcher">#REF!</definedName>
    <definedName name="UCSF_dangerpay.intlstaff1">#REF!</definedName>
    <definedName name="UCSF_dangerpay.intlstaff2">#REF!</definedName>
    <definedName name="UCSF_dangerpay.intlstaff3">#REF!</definedName>
    <definedName name="UCSF_dangerpay.intlstaff4">#REF!</definedName>
    <definedName name="UCSF_dangerpay.researcher">#REF!</definedName>
    <definedName name="UCSF_dba.intlstaff">'[20]UCSF Range Page'!$A$16</definedName>
    <definedName name="UCSF_eduallowance.intlstaff1" localSheetId="3">#REF!</definedName>
    <definedName name="UCSF_eduallowance.intlstaff1">#REF!</definedName>
    <definedName name="UCSF_eduallowance.intlstaff2" localSheetId="3">#REF!</definedName>
    <definedName name="UCSF_eduallowance.intlstaff2">#REF!</definedName>
    <definedName name="UCSF_eduallowance.intlstaff3" localSheetId="3">#REF!</definedName>
    <definedName name="UCSF_eduallowance.intlstaff3">#REF!</definedName>
    <definedName name="UCSF_eduallowance.intlstaff4">#REF!</definedName>
    <definedName name="UCSF_eduallowance.researcher">#REF!</definedName>
    <definedName name="UCSF_Fee">'[20]UCSF Range Page'!$A$19</definedName>
    <definedName name="UCSF_foreigntransferallowance">'[20]UCSF Range Page'!$A$18</definedName>
    <definedName name="UCSF_GandA">'[20]UCSF Range Page'!$A$12</definedName>
    <definedName name="UCSF_General_and_Administrative__G_A" localSheetId="3">#REF!</definedName>
    <definedName name="UCSF_General_and_Administrative__G_A">#REF!</definedName>
    <definedName name="UCSF_intlfringe" localSheetId="3">#REF!</definedName>
    <definedName name="UCSF_intlfringe">#REF!</definedName>
    <definedName name="UCSF_localfringe">'[20]UCSF Range Page'!$A$27</definedName>
    <definedName name="UCSF_localinflation_yr2" localSheetId="3">#REF!</definedName>
    <definedName name="UCSF_localinflation_yr2">#REF!</definedName>
    <definedName name="UCSF_medevac">'[20]UCSF Range Page'!$A$17</definedName>
    <definedName name="UCSF_Other_Indirect_Cost">'[20]UCSF Range Page'!$A$13</definedName>
    <definedName name="UCSF_Overhead">'[20]UCSF Range Page'!$A$11</definedName>
    <definedName name="UCSF_postallowance" localSheetId="3">#REF!</definedName>
    <definedName name="UCSF_postallowance">#REF!</definedName>
    <definedName name="UCSF_postallowance.intlstaff2" localSheetId="3">#REF!</definedName>
    <definedName name="UCSF_postallowance.intlstaff2">#REF!</definedName>
    <definedName name="UCSF_postallowance.intlstaff3" localSheetId="3">#REF!</definedName>
    <definedName name="UCSF_postallowance.intlstaff3">#REF!</definedName>
    <definedName name="UCSF_postallowance.intlstaff4">#REF!</definedName>
    <definedName name="UCSF_postallowance.researcher">#REF!</definedName>
    <definedName name="UCSF_postdifferential">#REF!</definedName>
    <definedName name="UCSF_postdifferential.intlstaff2">#REF!</definedName>
    <definedName name="UCSF_postdifferential.intlstaff3">#REF!</definedName>
    <definedName name="UCSF_postdifferential.intlstaff4">#REF!</definedName>
    <definedName name="UCSF_postdifferential.researcher">#REF!</definedName>
    <definedName name="UCSF_usinflation_yr2">'[20]UCSF Range Page'!$D$3</definedName>
    <definedName name="unhas" localSheetId="3">#REF!</definedName>
    <definedName name="unhas">#REF!</definedName>
    <definedName name="Unit" localSheetId="3">#REF!</definedName>
    <definedName name="Unit">#REF!</definedName>
    <definedName name="UNITAID_IMMU_COSTS" localSheetId="3">[2]CONTROL!$AF$234:$AF$270,[2]CONTROL!$AI$234:$AI$270,[2]CONTROL!$AL$234:$AL$270,[2]CONTROL!$AO$234:$AO$247,[2]CONTROL!$AR$234:$AR$247</definedName>
    <definedName name="UNITAID_IMMU_COSTS">[3]CONTROL!$AF$241:$AF$277,[3]CONTROL!$AI$241:$AI$277,[3]CONTROL!$AL$241:$AL$277,[3]CONTROL!$AO$241:$AO$254,[3]CONTROL!$AR$241:$AR$254</definedName>
    <definedName name="UNITAID_IMMU_UNITS" localSheetId="3">[2]CONTROL!$AG$234:$AG$270,[2]CONTROL!$AJ$234:$AJ$270,[2]CONTROL!$AM$234:$AM$270,[2]CONTROL!$AP$234:$AP$270,[2]CONTROL!$AS$234:$AS$270</definedName>
    <definedName name="UNITAID_IMMU_UNITS">[3]CONTROL!$AG$241:$AG$277,[3]CONTROL!$AJ$241:$AJ$277,[3]CONTROL!$AM$241:$AM$277,[3]CONTROL!$AP$241:$AP$277,[3]CONTROL!$AS$241:$AS$277</definedName>
    <definedName name="UNITAID_IMMU_XFR" localSheetId="3">[2]CONTROL!$AH$234:$AH$270,[2]CONTROL!$AK$234:$AK$270,[2]CONTROL!$AN$234:$AN$270,[2]CONTROL!$AQ$234:$AQ$270,[2]CONTROL!$AT$234:$AT$270</definedName>
    <definedName name="UNITAID_IMMU_XFR">[3]CONTROL!$AH$241:$AH$277,[3]CONTROL!$AK$241:$AK$277,[3]CONTROL!$AN$241:$AN$277,[3]CONTROL!$AQ$241:$AQ$277,[3]CONTROL!$AT$241:$AT$277</definedName>
    <definedName name="UNITAID_INCOUNTRY_COST" localSheetId="3">[2]CONTROL!$AF$278:$AF$307,[2]CONTROL!$AI$278:$AI$307,[2]CONTROL!$AL$278:$AL$307,[2]CONTROL!$AO$278:$AO$307,[2]CONTROL!$AR$278:$AR$307</definedName>
    <definedName name="UNITAID_INCOUNTRY_COST">[3]CONTROL!$AF$285:$AF$314,[3]CONTROL!$AI$285:$AI$314,[3]CONTROL!$AL$285:$AL$314,[3]CONTROL!$AO$285:$AO$314,[3]CONTROL!$AR$285:$AR$314</definedName>
    <definedName name="UNITAID_INCOUNTRY_PERDIEM" localSheetId="3">[2]CONTROL!$AH$278:$AH$307,[2]CONTROL!$AK$278:$AK$307,[2]CONTROL!$AN$278:$AN$307,[2]CONTROL!$AQ$278:$AQ$307,[2]CONTROL!$AT$278:$AT$307</definedName>
    <definedName name="UNITAID_INCOUNTRY_PERDIEM">[3]CONTROL!$AH$285:$AH$314,[3]CONTROL!$AK$285:$AK$314,[3]CONTROL!$AN$285:$AN$314,[3]CONTROL!$AQ$285:$AQ$314,[3]CONTROL!$AT$285:$AT$314</definedName>
    <definedName name="UNITAID_INCOUNTRY_TRANSIT_COST" localSheetId="3">[2]CONTROL!$AF$312:$AF$341,[2]CONTROL!$AI$312:$AI$341,[2]CONTROL!$AL$312:$AL$341,[2]CONTROL!$AO$312:$AO$341,[2]CONTROL!$AR$312:$AR$341</definedName>
    <definedName name="UNITAID_INCOUNTRY_TRANSIT_COST">[3]CONTROL!$AF$319:$AF$348,[3]CONTROL!$AI$319:$AI$348,[3]CONTROL!$AL$319:$AL$348,[3]CONTROL!$AO$319:$AO$348,[3]CONTROL!$AR$319:$AR$348</definedName>
    <definedName name="UNITAID_INCOUNTRY_TRANSIT_UNITS" localSheetId="3">[2]CONTROL!$AG$312:$AG$341,[2]CONTROL!$AJ$312:$AJ$341,[2]CONTROL!$AM$312:$AM$341,[2]CONTROL!$AP$312:$AP$341,[2]CONTROL!$AS$312:$AS$341</definedName>
    <definedName name="UNITAID_INCOUNTRY_TRANSIT_UNITS">[3]CONTROL!$AG$319:$AG$348,[3]CONTROL!$AJ$319:$AJ$348,[3]CONTROL!$AM$319:$AM$348,[3]CONTROL!$AP$319:$AP$348,[3]CONTROL!$AS$319:$AS$348</definedName>
    <definedName name="UNITAID_INTERNATL_PERDIEM" localSheetId="3">[2]CONTROL!$AH$193:$AH$229,[2]CONTROL!$AK$193:$AK$229,[2]CONTROL!$AN$193:$AN$229,[2]CONTROL!$AQ$193:$AQ$229,[2]CONTROL!$AT$193:$AT$229</definedName>
    <definedName name="UNITAID_INTERNATL_PERDIEM">[3]CONTROL!$AH$200:$AH$236,[3]CONTROL!$AK$200:$AK$236,[3]CONTROL!$AN$200:$AN$236,[3]CONTROL!$AQ$200:$AQ$236,[3]CONTROL!$AT$200:$AT$236</definedName>
    <definedName name="UNITAID_OTHER_6_COSTS" localSheetId="3">[2]CONTROL!$AF$470:$AF$475,[2]CONTROL!$AI$470:$AI$475,[2]CONTROL!$AL$470:$AL$475,[2]CONTROL!$AO$470:$AO$475,[2]CONTROL!$AR$470:$AR$475</definedName>
    <definedName name="UNITAID_OTHER_6_COSTS">[3]CONTROL!$AF$477:$AF$482,[3]CONTROL!$AI$477:$AI$482,[3]CONTROL!$AL$477:$AL$482,[3]CONTROL!$AO$477:$AO$482,[3]CONTROL!$AR$477:$AR$482</definedName>
    <definedName name="UNITAID_OTHER_ADDTL_COST" localSheetId="3">[2]CONTROL!$AF$497:$AF$545,[2]CONTROL!$AI$497:$AI$545,[2]CONTROL!$AL$497:$AL$545,[2]CONTROL!$AO$497:$AO$545,[2]CONTROL!$AR$497:$AR$545</definedName>
    <definedName name="UNITAID_OTHER_ADDTL_COST">[3]CONTROL!$AF$504:$AF$552,[3]CONTROL!$AI$504:$AI$552,[3]CONTROL!$AL$504:$AL$552,[3]CONTROL!$AO$504:$AO$552,[3]CONTROL!$AR$504:$AR$552</definedName>
    <definedName name="UNITAID_OTHER_ADDTL_UNITS" localSheetId="3">[2]CONTROL!$AG$497:$AG$545,[2]CONTROL!$AJ$497:$AJ$545,[2]CONTROL!$AM$497:$AM$545,[2]CONTROL!$AP$497:$AP$545,[2]CONTROL!$AS$497:$AS$545</definedName>
    <definedName name="UNITAID_OTHER_ADDTL_UNITS">[3]CONTROL!$AG$504:$AG$552,[3]CONTROL!$AJ$504:$AJ$552,[3]CONTROL!$AM$504:$AM$552,[3]CONTROL!$AP$504:$AP$552,[3]CONTROL!$AS$504:$AS$552</definedName>
    <definedName name="UNITAID_OTHER_DIRECT_COSTS" localSheetId="3">[2]CONTROL!$AF$491:$AF$496,[2]CONTROL!$AI$491:$AI$496,[2]CONTROL!$AL$491:$AL$496,[2]CONTROL!$AO$491:$AO$496,[2]CONTROL!$AR$491:$AR$496</definedName>
    <definedName name="UNITAID_OTHER_DIRECT_COSTS">[3]CONTROL!$AF$498:$AF$503,[3]CONTROL!$AI$498:$AI$503,[3]CONTROL!$AL$498:$AL$503,[3]CONTROL!$AO$498:$AO$503,[3]CONTROL!$AR$498:$AR$503</definedName>
    <definedName name="UNITAID_OTHER_OPC_COSTS" localSheetId="3">[2]CONTROL!$AF$547:$AF$550,[2]CONTROL!$AI$547:$AI$550,[2]CONTROL!$AL$547:$AL$550,[2]CONTROL!$AO$547:$AO$550,[2]CONTROL!$AR$547:$AR$550</definedName>
    <definedName name="UNITAID_OTHER_OPC_COSTS">[3]CONTROL!$AF$560:$AF$563,[3]CONTROL!$AI$560:$AI$563,[3]CONTROL!$AL$560:$AL$563,[3]CONTROL!$AO$560:$AO$563,[3]CONTROL!$AR$560:$AR$563</definedName>
    <definedName name="UNITAID_OTHER_SERVICE_COSTS" localSheetId="3">[2]CONTROL!$AF$476:$AF$490,[2]CONTROL!$AI$476:$AI$490,[2]CONTROL!$AL$476:$AL$490,[2]CONTROL!$AO$476:$AO$490,[2]CONTROL!$AR$476:$AR$490</definedName>
    <definedName name="UNITAID_OTHER_SERVICE_COSTS">[3]CONTROL!$AF$483:$AF$497,[3]CONTROL!$AI$483:$AI$497,[3]CONTROL!$AL$483:$AL$497,[3]CONTROL!$AO$483:$AO$497,[3]CONTROL!$AR$483:$AR$497</definedName>
    <definedName name="UNITAID_OTHER_SERVICE_UNITS" localSheetId="3">[2]CONTROL!$AG$476:$AG$490,[2]CONTROL!$AJ$476:$AJ$490,[2]CONTROL!$AM$476:$AM$490,[2]CONTROL!$AP$476:$AP$490,[2]CONTROL!$AS$476:$AS$490</definedName>
    <definedName name="UNITAID_OTHER_SERVICE_UNITS">[3]CONTROL!$AG$483:$AG$497,[3]CONTROL!$AJ$483:$AJ$497,[3]CONTROL!$AM$483:$AM$497,[3]CONTROL!$AP$483:$AP$497,[3]CONTROL!$AS$483:$AS$497</definedName>
    <definedName name="UNITAID_OVERHEAD_COSTS" localSheetId="3">[2]CONTROL!$AF$605,[2]CONTROL!$AI$605,[2]CONTROL!$AL$605,[2]CONTROL!$AO$605,[2]CONTROL!$AR$605</definedName>
    <definedName name="UNITAID_OVERHEAD_COSTS">[3]CONTROL!$AF$618,[3]CONTROL!$AI$618,[3]CONTROL!$AL$618,[3]CONTROL!$AO$618,[3]CONTROL!$AR$618</definedName>
    <definedName name="UNITAID_SECTION_4" localSheetId="3">[2]CONTROL!$AC$193:$AC$229,[2]CONTROL!$AC$234:$AC$270</definedName>
    <definedName name="UNITAID_SECTION_4">[3]CONTROL!$AC$200:$AC$236,[3]CONTROL!$AC$241:$AC$277</definedName>
    <definedName name="UNITAID_SECTION_5" localSheetId="3">[2]CONTROL!$AC$278:$AC$307,[2]CONTROL!$AC$312:$AC$341</definedName>
    <definedName name="UNITAID_SECTION_5">[3]CONTROL!$AC$285:$AC$314,[3]CONTROL!$AC$319:$AC$348</definedName>
    <definedName name="unitperperiod" localSheetId="3">#REF!</definedName>
    <definedName name="unitperperiod">#REF!</definedName>
    <definedName name="US_Inflation" localSheetId="3">#REF!</definedName>
    <definedName name="US_Inflation">#REF!</definedName>
    <definedName name="US_SalInc" localSheetId="3">#REF!</definedName>
    <definedName name="US_SalInc">#REF!</definedName>
    <definedName name="USAIDMax">#REF!</definedName>
    <definedName name="USD_ActivityTotal" localSheetId="2">'Activities Budgeting'!$H$366</definedName>
    <definedName name="USD_ActivityTotal" localSheetId="0">'[17]Activities budgeting'!$H$247</definedName>
    <definedName name="USD_ActivityTotal">'[19]Activities budgeting'!$H$153</definedName>
    <definedName name="USemp_oh">#REF!</definedName>
    <definedName name="usinflation_yr2">#REF!</definedName>
    <definedName name="usinflation_yr3">#REF!</definedName>
    <definedName name="usinflation_Yr33">#REF!</definedName>
    <definedName name="usinflation_yr4">#REF!</definedName>
    <definedName name="usinflation_yr5">#REF!</definedName>
    <definedName name="USNames" localSheetId="3">OFFSET(#REF!,0,0,COUNTA(#REF!),1)</definedName>
    <definedName name="USNames">OFFSET(#REF!,0,0,COUNTA(#REF!),1)</definedName>
    <definedName name="vehicle" localSheetId="3">#REF!</definedName>
    <definedName name="vehicle">#REF!</definedName>
    <definedName name="vNames_NOTSeconded" localSheetId="3">[2]ABRADATA!$A$108:$A$1721</definedName>
    <definedName name="vNames_NOTSeconded">[3]ABRADATA!$A$110:$A$1710</definedName>
    <definedName name="vNames_NOTSeconded2">[39]ABRADATA!$A$95:$A$1090</definedName>
    <definedName name="vNames_Seconded" localSheetId="3">[2]ABRADATA!$A$3:$A$107</definedName>
    <definedName name="vNames_Seconded">[3]ABRADATA!$A$3:$A$109</definedName>
    <definedName name="VND" localSheetId="3">[2]FX_RATES!$D$28</definedName>
    <definedName name="VND">[3]FX_RATES!$D$28</definedName>
    <definedName name="work" localSheetId="3">#REF!</definedName>
    <definedName name="work">#REF!</definedName>
    <definedName name="workerscomp.intlstaff" localSheetId="3">#REF!</definedName>
    <definedName name="workerscomp.intlstaff">#REF!</definedName>
    <definedName name="Workshops" localSheetId="3">[2]CONTROL!$C$409</definedName>
    <definedName name="Workshops">[3]CONTROL!$C$416</definedName>
    <definedName name="WORKSHOPS_COST" localSheetId="3">[2]CONTROL!$AF$410:$AF$426,[2]CONTROL!$AI$410:$AI$426,[2]CONTROL!$AL$410:$AL$426,[2]CONTROL!$AO$410:$AO$426,[2]CONTROL!$AR$410:$AR$426</definedName>
    <definedName name="WORKSHOPS_COST">[3]CONTROL!$AF$417:$AF$433,[3]CONTROL!$AI$417:$AI$433,[3]CONTROL!$AL$417:$AL$433,[3]CONTROL!$AO$417:$AO$433,[3]CONTROL!$AR$417:$AR$433</definedName>
    <definedName name="WORKSHOPS_UNITS" localSheetId="3">[2]CONTROL!$AG$410:$AG$426,[2]CONTROL!$AJ$410:$AJ$426,[2]CONTROL!$AM$410:$AM$426,[2]CONTROL!$AP$410:$AP$426,[2]CONTROL!$AS$410:$AS$426</definedName>
    <definedName name="WORKSHOPS_UNITS">[3]CONTROL!$AG$417:$AG$433,[3]CONTROL!$AJ$417:$AJ$433,[3]CONTROL!$AM$417:$AM$433,[3]CONTROL!$AP$417:$AP$433,[3]CONTROL!$AS$417:$AS$433</definedName>
    <definedName name="WP_Totals" localSheetId="3">#REF!</definedName>
    <definedName name="WP_Totals">#REF!</definedName>
    <definedName name="wrn.cdra._.Total._.budget.2" localSheetId="3" hidden="1">{"Yr1",#N/A,FALSE,"Budget Detail";"Yr2",#N/A,FALSE,"Budget Detail";"Yr3",#N/A,FALSE,"Budget Detail";"Yr4",#N/A,FALSE,"Budget Detail";"Yr5",#N/A,FALSE,"Budget Detail";"Total",#N/A,FALSE,"Budget Detail"}</definedName>
    <definedName name="wrn.cdra._.Total._.budget.2" hidden="1">{"Yr1",#N/A,FALSE,"Budget Detail";"Yr2",#N/A,FALSE,"Budget Detail";"Yr3",#N/A,FALSE,"Budget Detail";"Yr4",#N/A,FALSE,"Budget Detail";"Yr5",#N/A,FALSE,"Budget Detail";"Total",#N/A,FALSE,"Budget Detail"}</definedName>
    <definedName name="wrn.cdra._.total._.Budget.5" localSheetId="3" hidden="1">{"Yr1",#N/A,FALSE,"Budget Detail";"Yr2",#N/A,FALSE,"Budget Detail";"Yr3",#N/A,FALSE,"Budget Detail";"Yr4",#N/A,FALSE,"Budget Detail";"Yr5",#N/A,FALSE,"Budget Detail";"Total",#N/A,FALSE,"Budget Detail"}</definedName>
    <definedName name="wrn.cdra._.total._.Budget.5" hidden="1">{"Yr1",#N/A,FALSE,"Budget Detail";"Yr2",#N/A,FALSE,"Budget Detail";"Yr3",#N/A,FALSE,"Budget Detail";"Yr4",#N/A,FALSE,"Budget Detail";"Yr5",#N/A,FALSE,"Budget Detail";"Total",#N/A,FALSE,"Budget Detail"}</definedName>
    <definedName name="wrn.CRDA._.Total._.Budget." localSheetId="3" hidden="1">{"Yr1",#N/A,FALSE,"Budget Detail";"Yr2",#N/A,FALSE,"Budget Detail";"Yr3",#N/A,FALSE,"Budget Detail";"Yr4",#N/A,FALSE,"Budget Detail";"Yr5",#N/A,FALSE,"Budget Detail";"Total",#N/A,FALSE,"Budget Detail"}</definedName>
    <definedName name="wrn.CRDA._.Total._.Budget." hidden="1">{"Yr1",#N/A,FALSE,"Budget Detail";"Yr2",#N/A,FALSE,"Budget Detail";"Yr3",#N/A,FALSE,"Budget Detail";"Yr4",#N/A,FALSE,"Budget Detail";"Yr5",#N/A,FALSE,"Budget Detail";"Total",#N/A,FALSE,"Budget Detail"}</definedName>
    <definedName name="wrn.crda._.Total._.budget.1" localSheetId="3" hidden="1">{"Yr1",#N/A,FALSE,"Budget Detail";"Yr2",#N/A,FALSE,"Budget Detail";"Yr3",#N/A,FALSE,"Budget Detail";"Yr4",#N/A,FALSE,"Budget Detail";"Yr5",#N/A,FALSE,"Budget Detail";"Total",#N/A,FALSE,"Budget Detail"}</definedName>
    <definedName name="wrn.crda._.Total._.budget.1" hidden="1">{"Yr1",#N/A,FALSE,"Budget Detail";"Yr2",#N/A,FALSE,"Budget Detail";"Yr3",#N/A,FALSE,"Budget Detail";"Yr4",#N/A,FALSE,"Budget Detail";"Yr5",#N/A,FALSE,"Budget Detail";"Total",#N/A,FALSE,"Budget Detail"}</definedName>
    <definedName name="wrn.crda._.Total._.budget.3" localSheetId="3" hidden="1">{"Yr1",#N/A,FALSE,"Budget Detail";"Yr2",#N/A,FALSE,"Budget Detail";"Yr3",#N/A,FALSE,"Budget Detail";"Yr4",#N/A,FALSE,"Budget Detail";"Yr5",#N/A,FALSE,"Budget Detail";"Total",#N/A,FALSE,"Budget Detail"}</definedName>
    <definedName name="wrn.crda._.Total._.budget.3" hidden="1">{"Yr1",#N/A,FALSE,"Budget Detail";"Yr2",#N/A,FALSE,"Budget Detail";"Yr3",#N/A,FALSE,"Budget Detail";"Yr4",#N/A,FALSE,"Budget Detail";"Yr5",#N/A,FALSE,"Budget Detail";"Total",#N/A,FALSE,"Budget Detail"}</definedName>
    <definedName name="wrn.crda._.Total._.Budget.4" localSheetId="3" hidden="1">{"Yr1",#N/A,FALSE,"Budget Detail";"Yr2",#N/A,FALSE,"Budget Detail";"Yr3",#N/A,FALSE,"Budget Detail";"Yr4",#N/A,FALSE,"Budget Detail";"Yr5",#N/A,FALSE,"Budget Detail";"Total",#N/A,FALSE,"Budget Detail"}</definedName>
    <definedName name="wrn.crda._.Total._.Budget.4" hidden="1">{"Yr1",#N/A,FALSE,"Budget Detail";"Yr2",#N/A,FALSE,"Budget Detail";"Yr3",#N/A,FALSE,"Budget Detail";"Yr4",#N/A,FALSE,"Budget Detail";"Yr5",#N/A,FALSE,"Budget Detail";"Total",#N/A,FALSE,"Budget Detail"}</definedName>
    <definedName name="XDO_?XDOFIELD1?" localSheetId="3">#REF!</definedName>
    <definedName name="XDO_?XDOFIELD1?">#REF!</definedName>
    <definedName name="XDO_?XDOFIELD10?" localSheetId="3">#REF!</definedName>
    <definedName name="XDO_?XDOFIELD10?">#REF!</definedName>
    <definedName name="XDO_?XDOFIELD11?" localSheetId="3">#REF!</definedName>
    <definedName name="XDO_?XDOFIELD11?">#REF!</definedName>
    <definedName name="XDO_?XDOFIELD12?" localSheetId="3">#REF!</definedName>
    <definedName name="XDO_?XDOFIELD12?">#REF!</definedName>
    <definedName name="XDO_?XDOFIELD13?" localSheetId="3">#REF!</definedName>
    <definedName name="XDO_?XDOFIELD13?">#REF!</definedName>
    <definedName name="XDO_?XDOFIELD14?" localSheetId="3">#REF!</definedName>
    <definedName name="XDO_?XDOFIELD14?">#REF!</definedName>
    <definedName name="XDO_?XDOFIELD15?" localSheetId="3">#REF!</definedName>
    <definedName name="XDO_?XDOFIELD15?">#REF!</definedName>
    <definedName name="XDO_?XDOFIELD16?" localSheetId="3">#REF!</definedName>
    <definedName name="XDO_?XDOFIELD16?">#REF!</definedName>
    <definedName name="XDO_?XDOFIELD17?" localSheetId="3">#REF!</definedName>
    <definedName name="XDO_?XDOFIELD17?">#REF!</definedName>
    <definedName name="XDO_?XDOFIELD18?" localSheetId="3">#REF!</definedName>
    <definedName name="XDO_?XDOFIELD18?">#REF!</definedName>
    <definedName name="XDO_?XDOFIELD19?" localSheetId="3">#REF!</definedName>
    <definedName name="XDO_?XDOFIELD19?">#REF!</definedName>
    <definedName name="XDO_?XDOFIELD2?" localSheetId="3">#REF!</definedName>
    <definedName name="XDO_?XDOFIELD2?">#REF!</definedName>
    <definedName name="XDO_?XDOFIELD20?" localSheetId="3">#REF!</definedName>
    <definedName name="XDO_?XDOFIELD20?">#REF!</definedName>
    <definedName name="XDO_?XDOFIELD21?" localSheetId="3">#REF!</definedName>
    <definedName name="XDO_?XDOFIELD21?">#REF!</definedName>
    <definedName name="XDO_?XDOFIELD22?" localSheetId="3">#REF!</definedName>
    <definedName name="XDO_?XDOFIELD22?">#REF!</definedName>
    <definedName name="XDO_?XDOFIELD23?" localSheetId="3">#REF!</definedName>
    <definedName name="XDO_?XDOFIELD23?">#REF!</definedName>
    <definedName name="XDO_?XDOFIELD24?" localSheetId="3">#REF!</definedName>
    <definedName name="XDO_?XDOFIELD24?">#REF!</definedName>
    <definedName name="XDO_?XDOFIELD25?" localSheetId="3">#REF!</definedName>
    <definedName name="XDO_?XDOFIELD25?">#REF!</definedName>
    <definedName name="XDO_?XDOFIELD26?" localSheetId="3">#REF!</definedName>
    <definedName name="XDO_?XDOFIELD26?">#REF!</definedName>
    <definedName name="XDO_?XDOFIELD27?" localSheetId="3">#REF!</definedName>
    <definedName name="XDO_?XDOFIELD27?">#REF!</definedName>
    <definedName name="XDO_?XDOFIELD28?" localSheetId="3">#REF!</definedName>
    <definedName name="XDO_?XDOFIELD28?">#REF!</definedName>
    <definedName name="XDO_?XDOFIELD29?" localSheetId="3">#REF!</definedName>
    <definedName name="XDO_?XDOFIELD29?">#REF!</definedName>
    <definedName name="XDO_?XDOFIELD3?" localSheetId="3">#REF!</definedName>
    <definedName name="XDO_?XDOFIELD3?">#REF!</definedName>
    <definedName name="XDO_?XDOFIELD30?" localSheetId="3">#REF!</definedName>
    <definedName name="XDO_?XDOFIELD30?">#REF!</definedName>
    <definedName name="XDO_?XDOFIELD31?" localSheetId="3">#REF!</definedName>
    <definedName name="XDO_?XDOFIELD31?">#REF!</definedName>
    <definedName name="XDO_?XDOFIELD32?" localSheetId="3">#REF!</definedName>
    <definedName name="XDO_?XDOFIELD32?">#REF!</definedName>
    <definedName name="XDO_?XDOFIELD33?" localSheetId="3">#REF!</definedName>
    <definedName name="XDO_?XDOFIELD33?">#REF!</definedName>
    <definedName name="XDO_?XDOFIELD34?" localSheetId="3">#REF!</definedName>
    <definedName name="XDO_?XDOFIELD34?">#REF!</definedName>
    <definedName name="XDO_?XDOFIELD35?" localSheetId="3">#REF!</definedName>
    <definedName name="XDO_?XDOFIELD35?">#REF!</definedName>
    <definedName name="XDO_?XDOFIELD36?" localSheetId="3">#REF!</definedName>
    <definedName name="XDO_?XDOFIELD36?">#REF!</definedName>
    <definedName name="XDO_?XDOFIELD37?" localSheetId="3">#REF!</definedName>
    <definedName name="XDO_?XDOFIELD37?">#REF!</definedName>
    <definedName name="XDO_?XDOFIELD38?" localSheetId="3">#REF!</definedName>
    <definedName name="XDO_?XDOFIELD38?">#REF!</definedName>
    <definedName name="XDO_?XDOFIELD39?" localSheetId="3">#REF!</definedName>
    <definedName name="XDO_?XDOFIELD39?">#REF!</definedName>
    <definedName name="XDO_?XDOFIELD4?" localSheetId="3">#REF!</definedName>
    <definedName name="XDO_?XDOFIELD4?">#REF!</definedName>
    <definedName name="XDO_?XDOFIELD40?" localSheetId="3">#REF!</definedName>
    <definedName name="XDO_?XDOFIELD40?">#REF!</definedName>
    <definedName name="XDO_?XDOFIELD41?" localSheetId="3">#REF!</definedName>
    <definedName name="XDO_?XDOFIELD41?">#REF!</definedName>
    <definedName name="XDO_?XDOFIELD42?" localSheetId="3">#REF!</definedName>
    <definedName name="XDO_?XDOFIELD42?">#REF!</definedName>
    <definedName name="XDO_?XDOFIELD43?" localSheetId="3">#REF!</definedName>
    <definedName name="XDO_?XDOFIELD43?">#REF!</definedName>
    <definedName name="XDO_?XDOFIELD44?" localSheetId="3">#REF!</definedName>
    <definedName name="XDO_?XDOFIELD44?">#REF!</definedName>
    <definedName name="XDO_?XDOFIELD45?" localSheetId="3">#REF!</definedName>
    <definedName name="XDO_?XDOFIELD45?">#REF!</definedName>
    <definedName name="XDO_?XDOFIELD46?" localSheetId="3">#REF!</definedName>
    <definedName name="XDO_?XDOFIELD46?">#REF!</definedName>
    <definedName name="XDO_?XDOFIELD47?" localSheetId="3">#REF!</definedName>
    <definedName name="XDO_?XDOFIELD47?">#REF!</definedName>
    <definedName name="XDO_?XDOFIELD48?" localSheetId="3">#REF!</definedName>
    <definedName name="XDO_?XDOFIELD48?">#REF!</definedName>
    <definedName name="XDO_?XDOFIELD49?" localSheetId="3">#REF!</definedName>
    <definedName name="XDO_?XDOFIELD49?">#REF!</definedName>
    <definedName name="XDO_?XDOFIELD5?" localSheetId="3">#REF!</definedName>
    <definedName name="XDO_?XDOFIELD5?">#REF!</definedName>
    <definedName name="XDO_?XDOFIELD50?" localSheetId="3">#REF!</definedName>
    <definedName name="XDO_?XDOFIELD50?">#REF!</definedName>
    <definedName name="XDO_?XDOFIELD51?" localSheetId="3">#REF!</definedName>
    <definedName name="XDO_?XDOFIELD51?">#REF!</definedName>
    <definedName name="XDO_?XDOFIELD52?" localSheetId="3">#REF!</definedName>
    <definedName name="XDO_?XDOFIELD52?">#REF!</definedName>
    <definedName name="XDO_?XDOFIELD53?" localSheetId="3">#REF!</definedName>
    <definedName name="XDO_?XDOFIELD53?">#REF!</definedName>
    <definedName name="XDO_?XDOFIELD54?" localSheetId="3">#REF!</definedName>
    <definedName name="XDO_?XDOFIELD54?">#REF!</definedName>
    <definedName name="XDO_?XDOFIELD55?" localSheetId="3">#REF!</definedName>
    <definedName name="XDO_?XDOFIELD55?">#REF!</definedName>
    <definedName name="XDO_?XDOFIELD56?" localSheetId="3">#REF!</definedName>
    <definedName name="XDO_?XDOFIELD56?">#REF!</definedName>
    <definedName name="XDO_?XDOFIELD57?" localSheetId="3">#REF!</definedName>
    <definedName name="XDO_?XDOFIELD57?">#REF!</definedName>
    <definedName name="XDO_?XDOFIELD58?" localSheetId="3">#REF!</definedName>
    <definedName name="XDO_?XDOFIELD58?">#REF!</definedName>
    <definedName name="XDO_?XDOFIELD59?" localSheetId="3">#REF!</definedName>
    <definedName name="XDO_?XDOFIELD59?">#REF!</definedName>
    <definedName name="XDO_?XDOFIELD6?" localSheetId="3">#REF!</definedName>
    <definedName name="XDO_?XDOFIELD6?">#REF!</definedName>
    <definedName name="XDO_?XDOFIELD60?" localSheetId="3">#REF!</definedName>
    <definedName name="XDO_?XDOFIELD60?">#REF!</definedName>
    <definedName name="XDO_?XDOFIELD61?" localSheetId="3">#REF!</definedName>
    <definedName name="XDO_?XDOFIELD61?">#REF!</definedName>
    <definedName name="XDO_?XDOFIELD62?" localSheetId="3">#REF!</definedName>
    <definedName name="XDO_?XDOFIELD62?">#REF!</definedName>
    <definedName name="XDO_?XDOFIELD63?" localSheetId="3">#REF!</definedName>
    <definedName name="XDO_?XDOFIELD63?">#REF!</definedName>
    <definedName name="XDO_?XDOFIELD64?" localSheetId="3">#REF!</definedName>
    <definedName name="XDO_?XDOFIELD64?">#REF!</definedName>
    <definedName name="XDO_?XDOFIELD65?" localSheetId="3">#REF!</definedName>
    <definedName name="XDO_?XDOFIELD65?">#REF!</definedName>
    <definedName name="XDO_?XDOFIELD66?" localSheetId="3">#REF!</definedName>
    <definedName name="XDO_?XDOFIELD66?">#REF!</definedName>
    <definedName name="XDO_?XDOFIELD67?" localSheetId="3">#REF!</definedName>
    <definedName name="XDO_?XDOFIELD67?">#REF!</definedName>
    <definedName name="XDO_?XDOFIELD68?" localSheetId="3">#REF!</definedName>
    <definedName name="XDO_?XDOFIELD68?">#REF!</definedName>
    <definedName name="XDO_?XDOFIELD69?" localSheetId="3">#REF!</definedName>
    <definedName name="XDO_?XDOFIELD69?">#REF!</definedName>
    <definedName name="XDO_?XDOFIELD7?" localSheetId="3">#REF!</definedName>
    <definedName name="XDO_?XDOFIELD7?">#REF!</definedName>
    <definedName name="XDO_?XDOFIELD70?" localSheetId="3">#REF!</definedName>
    <definedName name="XDO_?XDOFIELD70?">#REF!</definedName>
    <definedName name="XDO_?XDOFIELD71?" localSheetId="3">#REF!</definedName>
    <definedName name="XDO_?XDOFIELD71?">#REF!</definedName>
    <definedName name="XDO_?XDOFIELD72?" localSheetId="3">#REF!</definedName>
    <definedName name="XDO_?XDOFIELD72?">#REF!</definedName>
    <definedName name="XDO_?XDOFIELD73?" localSheetId="3">#REF!</definedName>
    <definedName name="XDO_?XDOFIELD73?">#REF!</definedName>
    <definedName name="XDO_?XDOFIELD74?" localSheetId="3">#REF!</definedName>
    <definedName name="XDO_?XDOFIELD74?">#REF!</definedName>
    <definedName name="XDO_?XDOFIELD75?" localSheetId="3">#REF!</definedName>
    <definedName name="XDO_?XDOFIELD75?">#REF!</definedName>
    <definedName name="XDO_?XDOFIELD8?" localSheetId="3">#REF!</definedName>
    <definedName name="XDO_?XDOFIELD8?">#REF!</definedName>
    <definedName name="XDO_?XDOFIELD9?" localSheetId="3">#REF!</definedName>
    <definedName name="XDO_?XDOFIELD9?">#REF!</definedName>
    <definedName name="XDO_GROUP_?XDOG1?" localSheetId="3">#REF!</definedName>
    <definedName name="XDO_GROUP_?XDOG1?">#REF!</definedName>
    <definedName name="xxxxxx" localSheetId="3" hidden="1">{"Yr1",#N/A,FALSE,"Budget Detail";"Yr2",#N/A,FALSE,"Budget Detail";"Yr3",#N/A,FALSE,"Budget Detail";"Yr4",#N/A,FALSE,"Budget Detail";"Yr5",#N/A,FALSE,"Budget Detail";"Total",#N/A,FALSE,"Budget Detail"}</definedName>
    <definedName name="xxxxxx" hidden="1">{"Yr1",#N/A,FALSE,"Budget Detail";"Yr2",#N/A,FALSE,"Budget Detail";"Yr3",#N/A,FALSE,"Budget Detail";"Yr4",#N/A,FALSE,"Budget Detail";"Yr5",#N/A,FALSE,"Budget Detail";"Total",#N/A,FALSE,"Budget Detail"}</definedName>
    <definedName name="y1_mos" localSheetId="3">#REF!</definedName>
    <definedName name="y1_mos">#REF!</definedName>
    <definedName name="y2_mos" localSheetId="3">#REF!</definedName>
    <definedName name="y2_mos">#REF!</definedName>
    <definedName name="y3_mos" localSheetId="3">#REF!</definedName>
    <definedName name="y3_mos">#REF!</definedName>
    <definedName name="y4_mos">#REF!</definedName>
    <definedName name="y5_mos">#REF!</definedName>
    <definedName name="year_1">#REF!</definedName>
    <definedName name="year_2">#REF!</definedName>
    <definedName name="year_3">#REF!</definedName>
    <definedName name="year_4">#REF!</definedName>
    <definedName name="year_5">#REF!</definedName>
    <definedName name="Year1" localSheetId="3">#REF!</definedName>
    <definedName name="Year1">#REF!</definedName>
    <definedName name="year3" localSheetId="3">#REF!</definedName>
    <definedName name="year3">#REF!</definedName>
    <definedName name="year4" localSheetId="3">#REF!</definedName>
    <definedName name="year4">#REF!</definedName>
    <definedName name="Years" localSheetId="3">#REF!</definedName>
    <definedName name="Years">#REF!</definedName>
    <definedName name="Yr_1" localSheetId="3">#REF!</definedName>
    <definedName name="Yr_1">#REF!</definedName>
    <definedName name="Yr_2" localSheetId="3">#REF!</definedName>
    <definedName name="Yr_2">#REF!</definedName>
    <definedName name="yr11A">#REF!</definedName>
    <definedName name="yrr10">#REF!</definedName>
    <definedName name="YTD">'[40]Linked_data (2)'!$B$2:$D$6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6" l="1"/>
  <c r="G28" i="16"/>
  <c r="G22" i="16"/>
  <c r="G20" i="16"/>
  <c r="G18" i="16"/>
  <c r="G16" i="16"/>
  <c r="G14" i="16"/>
  <c r="G12" i="16"/>
  <c r="F28" i="16"/>
  <c r="F22" i="16"/>
  <c r="F20" i="16"/>
  <c r="F18" i="16"/>
  <c r="F16" i="16"/>
  <c r="F14" i="16"/>
  <c r="F12" i="16"/>
  <c r="E28" i="16"/>
  <c r="E22" i="16"/>
  <c r="E20" i="16"/>
  <c r="E18" i="16"/>
  <c r="E16" i="16"/>
  <c r="E14" i="16"/>
  <c r="E12" i="16"/>
  <c r="D28" i="16"/>
  <c r="D22" i="16"/>
  <c r="D20" i="16"/>
  <c r="D18" i="16"/>
  <c r="D16" i="16"/>
  <c r="D14" i="16"/>
  <c r="D12" i="16"/>
  <c r="C28" i="16"/>
  <c r="C22" i="16"/>
  <c r="C20" i="16"/>
  <c r="C18" i="16"/>
  <c r="C16" i="16"/>
  <c r="C14" i="16"/>
  <c r="C12" i="16"/>
  <c r="X4" i="10"/>
  <c r="S226" i="10"/>
  <c r="S224" i="10"/>
  <c r="S223" i="10"/>
  <c r="S222" i="10"/>
  <c r="S216" i="10"/>
  <c r="S215" i="10"/>
  <c r="S214" i="10"/>
  <c r="S213" i="10"/>
  <c r="S212" i="10"/>
  <c r="S211" i="10"/>
  <c r="S210" i="10"/>
  <c r="S209" i="10"/>
  <c r="S208" i="10"/>
  <c r="S207" i="10"/>
  <c r="S206" i="10"/>
  <c r="S205" i="10"/>
  <c r="S204" i="10"/>
  <c r="S203" i="10"/>
  <c r="S202" i="10"/>
  <c r="S196" i="10"/>
  <c r="S194" i="10"/>
  <c r="S191" i="10"/>
  <c r="S190" i="10"/>
  <c r="S189" i="10"/>
  <c r="S188" i="10"/>
  <c r="S187" i="10"/>
  <c r="S186" i="10"/>
  <c r="S181" i="10"/>
  <c r="S179" i="10"/>
  <c r="S178" i="10"/>
  <c r="S177" i="10"/>
  <c r="S176" i="10"/>
  <c r="S175" i="10"/>
  <c r="S174" i="10"/>
  <c r="S173" i="10"/>
  <c r="S172" i="10"/>
  <c r="S171" i="10"/>
  <c r="S170" i="10"/>
  <c r="S166" i="10"/>
  <c r="S164" i="10"/>
  <c r="S163" i="10"/>
  <c r="S162" i="10"/>
  <c r="S161" i="10"/>
  <c r="S160" i="10"/>
  <c r="S159" i="10"/>
  <c r="S158" i="10"/>
  <c r="S157" i="10"/>
  <c r="S156" i="10"/>
  <c r="S155" i="10"/>
  <c r="S151" i="10"/>
  <c r="S149" i="10"/>
  <c r="S148" i="10"/>
  <c r="S147" i="10"/>
  <c r="S146" i="10"/>
  <c r="S143" i="10"/>
  <c r="S142" i="10"/>
  <c r="S141" i="10"/>
  <c r="S140" i="10"/>
  <c r="S137" i="10"/>
  <c r="S136" i="10"/>
  <c r="S135" i="10"/>
  <c r="S134" i="10"/>
  <c r="S131" i="10"/>
  <c r="S130" i="10"/>
  <c r="S129" i="10"/>
  <c r="S128" i="10"/>
  <c r="S125" i="10"/>
  <c r="S124" i="10"/>
  <c r="S123" i="10"/>
  <c r="S122" i="10"/>
  <c r="S119" i="10"/>
  <c r="S118" i="10"/>
  <c r="S117" i="10"/>
  <c r="S116" i="10"/>
  <c r="S113" i="10"/>
  <c r="S112" i="10"/>
  <c r="S111" i="10"/>
  <c r="S110" i="10"/>
  <c r="S107" i="10"/>
  <c r="S106" i="10"/>
  <c r="S105" i="10"/>
  <c r="S104" i="10"/>
  <c r="S101" i="10"/>
  <c r="S100" i="10"/>
  <c r="S99" i="10"/>
  <c r="S98" i="10"/>
  <c r="S95" i="10"/>
  <c r="S94" i="10"/>
  <c r="S93" i="10"/>
  <c r="S92" i="10"/>
  <c r="S86" i="10"/>
  <c r="S84" i="10"/>
  <c r="S83" i="10"/>
  <c r="S82" i="10"/>
  <c r="S81" i="10"/>
  <c r="S80" i="10"/>
  <c r="S79" i="10"/>
  <c r="S78" i="10"/>
  <c r="S77" i="10"/>
  <c r="S76" i="10"/>
  <c r="S75" i="10"/>
  <c r="S71" i="10"/>
  <c r="S69" i="10"/>
  <c r="S68" i="10"/>
  <c r="S67" i="10"/>
  <c r="S66" i="10"/>
  <c r="S65" i="10"/>
  <c r="S64" i="10"/>
  <c r="S63" i="10"/>
  <c r="S62" i="10"/>
  <c r="S61" i="10"/>
  <c r="S60" i="10"/>
  <c r="R18" i="10"/>
  <c r="P18" i="10"/>
  <c r="N18" i="10"/>
  <c r="L18" i="10"/>
  <c r="J18" i="10"/>
  <c r="Q216" i="10"/>
  <c r="Q215" i="10"/>
  <c r="Q214" i="10"/>
  <c r="Q213" i="10"/>
  <c r="Q212" i="10"/>
  <c r="Q211" i="10"/>
  <c r="Q210" i="10"/>
  <c r="Q209" i="10"/>
  <c r="Q208" i="10"/>
  <c r="Q207" i="10"/>
  <c r="Q206" i="10"/>
  <c r="Q205" i="10"/>
  <c r="Q204" i="10"/>
  <c r="Q203" i="10"/>
  <c r="Q202" i="10"/>
  <c r="Q191" i="10"/>
  <c r="Q190" i="10"/>
  <c r="Q189" i="10"/>
  <c r="Q188" i="10"/>
  <c r="Q187" i="10"/>
  <c r="Q186" i="10"/>
  <c r="Q179" i="10"/>
  <c r="Q178" i="10"/>
  <c r="Q177" i="10"/>
  <c r="Q176" i="10"/>
  <c r="Q175" i="10"/>
  <c r="Q174" i="10"/>
  <c r="Q173" i="10"/>
  <c r="Q172" i="10"/>
  <c r="Q171" i="10"/>
  <c r="Q170" i="10"/>
  <c r="Q164" i="10"/>
  <c r="Q163" i="10"/>
  <c r="Q162" i="10"/>
  <c r="Q161" i="10"/>
  <c r="Q160" i="10"/>
  <c r="Q159" i="10"/>
  <c r="Q158" i="10"/>
  <c r="Q157" i="10"/>
  <c r="Q156" i="10"/>
  <c r="Q155" i="10"/>
  <c r="Q149" i="10"/>
  <c r="Q148" i="10"/>
  <c r="Q147" i="10"/>
  <c r="Q146" i="10"/>
  <c r="Q143" i="10"/>
  <c r="Q142" i="10"/>
  <c r="Q141" i="10"/>
  <c r="Q140" i="10"/>
  <c r="Q137" i="10"/>
  <c r="Q136" i="10"/>
  <c r="Q135" i="10"/>
  <c r="Q134" i="10"/>
  <c r="Q131" i="10"/>
  <c r="Q130" i="10"/>
  <c r="Q129" i="10"/>
  <c r="Q128" i="10"/>
  <c r="Q125" i="10"/>
  <c r="Q124" i="10"/>
  <c r="Q123" i="10"/>
  <c r="Q122" i="10"/>
  <c r="Q119" i="10"/>
  <c r="Q118" i="10"/>
  <c r="Q117" i="10"/>
  <c r="Q116" i="10"/>
  <c r="Q113" i="10"/>
  <c r="Q112" i="10"/>
  <c r="Q111" i="10"/>
  <c r="Q110" i="10"/>
  <c r="Q107" i="10"/>
  <c r="Q106" i="10"/>
  <c r="Q105" i="10"/>
  <c r="Q104" i="10"/>
  <c r="Q101" i="10"/>
  <c r="Q100" i="10"/>
  <c r="Q99" i="10"/>
  <c r="Q98" i="10"/>
  <c r="Q95" i="10"/>
  <c r="Q94" i="10"/>
  <c r="Q93" i="10"/>
  <c r="Q92" i="10"/>
  <c r="Q54" i="10"/>
  <c r="Q53" i="10"/>
  <c r="Q52" i="10"/>
  <c r="Q51" i="10"/>
  <c r="Q50" i="10"/>
  <c r="Q49" i="10"/>
  <c r="Q48" i="10"/>
  <c r="Q47" i="10"/>
  <c r="Q46" i="10"/>
  <c r="Q45" i="10"/>
  <c r="Q42" i="10"/>
  <c r="Q41" i="10"/>
  <c r="Q40" i="10"/>
  <c r="Q39" i="10"/>
  <c r="Q38" i="10"/>
  <c r="Q37" i="10"/>
  <c r="Q36" i="10"/>
  <c r="Q35" i="10"/>
  <c r="Q34" i="10"/>
  <c r="Q33" i="10"/>
  <c r="Q22" i="10"/>
  <c r="Q23" i="10"/>
  <c r="Q24" i="10"/>
  <c r="Q25" i="10"/>
  <c r="Q26" i="10"/>
  <c r="Q27" i="10"/>
  <c r="Q28" i="10"/>
  <c r="Q29" i="10"/>
  <c r="Q30" i="10"/>
  <c r="Q21" i="10"/>
  <c r="P224" i="10"/>
  <c r="P223" i="10"/>
  <c r="P222" i="10"/>
  <c r="P216" i="10"/>
  <c r="P215" i="10"/>
  <c r="P214" i="10"/>
  <c r="P213" i="10"/>
  <c r="P212" i="10"/>
  <c r="P211" i="10"/>
  <c r="P210" i="10"/>
  <c r="P209" i="10"/>
  <c r="P208" i="10"/>
  <c r="P207" i="10"/>
  <c r="P206" i="10"/>
  <c r="P205" i="10"/>
  <c r="P204" i="10"/>
  <c r="P203" i="10"/>
  <c r="P202" i="10"/>
  <c r="P194" i="10"/>
  <c r="P191" i="10"/>
  <c r="P190" i="10"/>
  <c r="P189" i="10"/>
  <c r="P188" i="10"/>
  <c r="P187" i="10"/>
  <c r="P186" i="10"/>
  <c r="P179" i="10"/>
  <c r="P178" i="10"/>
  <c r="P177" i="10"/>
  <c r="P176" i="10"/>
  <c r="P175" i="10"/>
  <c r="P174" i="10"/>
  <c r="P173" i="10"/>
  <c r="P172" i="10"/>
  <c r="P171" i="10"/>
  <c r="P170" i="10"/>
  <c r="P164" i="10"/>
  <c r="P163" i="10"/>
  <c r="P162" i="10"/>
  <c r="P161" i="10"/>
  <c r="P160" i="10"/>
  <c r="P159" i="10"/>
  <c r="P158" i="10"/>
  <c r="P157" i="10"/>
  <c r="P156" i="10"/>
  <c r="P155" i="10"/>
  <c r="P149" i="10"/>
  <c r="P148" i="10"/>
  <c r="P147" i="10"/>
  <c r="P146" i="10"/>
  <c r="P143" i="10"/>
  <c r="P142" i="10"/>
  <c r="P141" i="10"/>
  <c r="P140" i="10"/>
  <c r="P137" i="10"/>
  <c r="P136" i="10"/>
  <c r="P135" i="10"/>
  <c r="P134" i="10"/>
  <c r="P131" i="10"/>
  <c r="P130" i="10"/>
  <c r="P129" i="10"/>
  <c r="P128" i="10"/>
  <c r="P125" i="10"/>
  <c r="P124" i="10"/>
  <c r="P123" i="10"/>
  <c r="P122" i="10"/>
  <c r="P119" i="10"/>
  <c r="P118" i="10"/>
  <c r="P117" i="10"/>
  <c r="P116" i="10"/>
  <c r="P113" i="10"/>
  <c r="P112" i="10"/>
  <c r="P111" i="10"/>
  <c r="P110" i="10"/>
  <c r="P107" i="10"/>
  <c r="P106" i="10"/>
  <c r="P105" i="10"/>
  <c r="P104" i="10"/>
  <c r="P101" i="10"/>
  <c r="P100" i="10"/>
  <c r="P99" i="10"/>
  <c r="P98" i="10"/>
  <c r="P95" i="10"/>
  <c r="P94" i="10"/>
  <c r="P93" i="10"/>
  <c r="P92" i="10"/>
  <c r="P84" i="10"/>
  <c r="P83" i="10"/>
  <c r="P82" i="10"/>
  <c r="P81" i="10"/>
  <c r="P80" i="10"/>
  <c r="P79" i="10"/>
  <c r="P78" i="10"/>
  <c r="P77" i="10"/>
  <c r="P76" i="10"/>
  <c r="P75" i="10"/>
  <c r="P69" i="10"/>
  <c r="P68" i="10"/>
  <c r="P67" i="10"/>
  <c r="P66" i="10"/>
  <c r="P65" i="10"/>
  <c r="P64" i="10"/>
  <c r="P63" i="10"/>
  <c r="P62" i="10"/>
  <c r="P61" i="10"/>
  <c r="P60" i="10"/>
  <c r="B1" i="16"/>
  <c r="C6" i="16"/>
  <c r="C4" i="16"/>
  <c r="I9" i="10"/>
  <c r="H21" i="10" s="1"/>
  <c r="P21" i="10" s="1"/>
  <c r="I10" i="10"/>
  <c r="I11" i="10"/>
  <c r="P181" i="10" l="1"/>
  <c r="P166" i="10"/>
  <c r="P196" i="10"/>
  <c r="P226" i="10"/>
  <c r="P151" i="10"/>
  <c r="P86" i="10"/>
  <c r="P71" i="10"/>
  <c r="M362" i="15"/>
  <c r="M361" i="15"/>
  <c r="M360" i="15"/>
  <c r="M359" i="15"/>
  <c r="M358" i="15"/>
  <c r="M357" i="15"/>
  <c r="M354" i="15"/>
  <c r="M353" i="15"/>
  <c r="M352" i="15"/>
  <c r="M351" i="15"/>
  <c r="M350" i="15"/>
  <c r="M349" i="15"/>
  <c r="M346" i="15"/>
  <c r="M345" i="15"/>
  <c r="M344" i="15"/>
  <c r="M343" i="15"/>
  <c r="M342" i="15"/>
  <c r="M341" i="15"/>
  <c r="M338" i="15"/>
  <c r="M337" i="15"/>
  <c r="M336" i="15"/>
  <c r="M335" i="15"/>
  <c r="M334" i="15"/>
  <c r="M333" i="15"/>
  <c r="M330" i="15"/>
  <c r="M329" i="15"/>
  <c r="M328" i="15"/>
  <c r="M327" i="15"/>
  <c r="M326" i="15"/>
  <c r="M325" i="15"/>
  <c r="M321" i="15"/>
  <c r="M320" i="15"/>
  <c r="M319" i="15"/>
  <c r="M318" i="15"/>
  <c r="M317" i="15"/>
  <c r="M316" i="15"/>
  <c r="M313" i="15"/>
  <c r="M312" i="15"/>
  <c r="M311" i="15"/>
  <c r="M310" i="15"/>
  <c r="M309" i="15"/>
  <c r="M308" i="15"/>
  <c r="M305" i="15"/>
  <c r="M304" i="15"/>
  <c r="M303" i="15"/>
  <c r="M302" i="15"/>
  <c r="M301" i="15"/>
  <c r="M300" i="15"/>
  <c r="M297" i="15"/>
  <c r="M296" i="15"/>
  <c r="M295" i="15"/>
  <c r="M294" i="15"/>
  <c r="M293" i="15"/>
  <c r="M292" i="15"/>
  <c r="M289" i="15"/>
  <c r="M288" i="15"/>
  <c r="M287" i="15"/>
  <c r="M286" i="15"/>
  <c r="M285" i="15"/>
  <c r="M284" i="15"/>
  <c r="M279" i="15"/>
  <c r="M278" i="15"/>
  <c r="M277" i="15"/>
  <c r="M276" i="15"/>
  <c r="M275" i="15"/>
  <c r="M274" i="15"/>
  <c r="M271" i="15"/>
  <c r="M270" i="15"/>
  <c r="M269" i="15"/>
  <c r="M268" i="15"/>
  <c r="M267" i="15"/>
  <c r="M266" i="15"/>
  <c r="M263" i="15"/>
  <c r="M262" i="15"/>
  <c r="M261" i="15"/>
  <c r="M260" i="15"/>
  <c r="M259" i="15"/>
  <c r="M258" i="15"/>
  <c r="M255" i="15"/>
  <c r="M254" i="15"/>
  <c r="M253" i="15"/>
  <c r="M252" i="15"/>
  <c r="M251" i="15"/>
  <c r="M250" i="15"/>
  <c r="M247" i="15"/>
  <c r="M246" i="15"/>
  <c r="M245" i="15"/>
  <c r="M244" i="15"/>
  <c r="M243" i="15"/>
  <c r="M242" i="15"/>
  <c r="M239" i="15"/>
  <c r="M238" i="15"/>
  <c r="M237" i="15"/>
  <c r="M236" i="15"/>
  <c r="M235" i="15"/>
  <c r="M234" i="15"/>
  <c r="M231" i="15"/>
  <c r="M230" i="15"/>
  <c r="M229" i="15"/>
  <c r="M228" i="15"/>
  <c r="M227" i="15"/>
  <c r="M226" i="15"/>
  <c r="M223" i="15"/>
  <c r="M222" i="15"/>
  <c r="M221" i="15"/>
  <c r="M220" i="15"/>
  <c r="M219" i="15"/>
  <c r="M218" i="15"/>
  <c r="M215" i="15"/>
  <c r="M214" i="15"/>
  <c r="M213" i="15"/>
  <c r="M212" i="15"/>
  <c r="M211" i="15"/>
  <c r="M210" i="15"/>
  <c r="M207" i="15"/>
  <c r="M206" i="15"/>
  <c r="M205" i="15"/>
  <c r="M204" i="15"/>
  <c r="M203" i="15"/>
  <c r="M202" i="15"/>
  <c r="M198" i="15"/>
  <c r="M197" i="15"/>
  <c r="M196" i="15"/>
  <c r="M195" i="15"/>
  <c r="M194" i="15"/>
  <c r="M193" i="15"/>
  <c r="M190" i="15"/>
  <c r="M189" i="15"/>
  <c r="M188" i="15"/>
  <c r="M187" i="15"/>
  <c r="M186" i="15"/>
  <c r="M185" i="15"/>
  <c r="M182" i="15"/>
  <c r="M181" i="15"/>
  <c r="M180" i="15"/>
  <c r="M179" i="15"/>
  <c r="M178" i="15"/>
  <c r="M177" i="15"/>
  <c r="M174" i="15"/>
  <c r="M173" i="15"/>
  <c r="M172" i="15"/>
  <c r="M171" i="15"/>
  <c r="M170" i="15"/>
  <c r="M169" i="15"/>
  <c r="M166" i="15"/>
  <c r="M165" i="15"/>
  <c r="M164" i="15"/>
  <c r="M163" i="15"/>
  <c r="M162" i="15"/>
  <c r="M161" i="15"/>
  <c r="M158" i="15"/>
  <c r="M157" i="15"/>
  <c r="M156" i="15"/>
  <c r="M155" i="15"/>
  <c r="M154" i="15"/>
  <c r="M153" i="15"/>
  <c r="M150" i="15"/>
  <c r="M149" i="15"/>
  <c r="M148" i="15"/>
  <c r="M147" i="15"/>
  <c r="M146" i="15"/>
  <c r="M145" i="15"/>
  <c r="M142" i="15"/>
  <c r="M141" i="15"/>
  <c r="M140" i="15"/>
  <c r="M139" i="15"/>
  <c r="M138" i="15"/>
  <c r="M137" i="15"/>
  <c r="M134" i="15"/>
  <c r="M133" i="15"/>
  <c r="M132" i="15"/>
  <c r="M131" i="15"/>
  <c r="M130" i="15"/>
  <c r="M129" i="15"/>
  <c r="M126" i="15"/>
  <c r="M125" i="15"/>
  <c r="M124" i="15"/>
  <c r="M123" i="15"/>
  <c r="M122" i="15"/>
  <c r="M121" i="15"/>
  <c r="M117" i="15"/>
  <c r="M116" i="15"/>
  <c r="M115" i="15"/>
  <c r="M114" i="15"/>
  <c r="M113" i="15"/>
  <c r="M112" i="15"/>
  <c r="M109" i="15"/>
  <c r="M108" i="15"/>
  <c r="M107" i="15"/>
  <c r="M106" i="15"/>
  <c r="M105" i="15"/>
  <c r="M104" i="15"/>
  <c r="M103" i="15"/>
  <c r="M102" i="15"/>
  <c r="M98" i="15"/>
  <c r="M97" i="15"/>
  <c r="M96" i="15"/>
  <c r="M95" i="15"/>
  <c r="M94" i="15"/>
  <c r="M93" i="15"/>
  <c r="M92" i="15"/>
  <c r="M91" i="15"/>
  <c r="M87" i="15"/>
  <c r="M86" i="15"/>
  <c r="M85" i="15"/>
  <c r="M84" i="15"/>
  <c r="M83" i="15"/>
  <c r="M82" i="15"/>
  <c r="M81" i="15"/>
  <c r="M80" i="15"/>
  <c r="M76" i="15"/>
  <c r="M75" i="15"/>
  <c r="M74" i="15"/>
  <c r="M73" i="15"/>
  <c r="M72" i="15"/>
  <c r="M71" i="15"/>
  <c r="M70" i="15"/>
  <c r="M69" i="15"/>
  <c r="M65" i="15"/>
  <c r="M64" i="15"/>
  <c r="M63" i="15"/>
  <c r="M62" i="15"/>
  <c r="M61" i="15"/>
  <c r="M60" i="15"/>
  <c r="M59" i="15"/>
  <c r="M58" i="15"/>
  <c r="M54" i="15"/>
  <c r="M53" i="15"/>
  <c r="M52" i="15"/>
  <c r="M51" i="15"/>
  <c r="M50" i="15"/>
  <c r="M49" i="15"/>
  <c r="M48" i="15"/>
  <c r="M47" i="15"/>
  <c r="M43" i="15"/>
  <c r="M42" i="15"/>
  <c r="M41" i="15"/>
  <c r="M40" i="15"/>
  <c r="M39" i="15"/>
  <c r="M38" i="15"/>
  <c r="M37" i="15"/>
  <c r="M36" i="15"/>
  <c r="M32" i="15"/>
  <c r="M31" i="15"/>
  <c r="M30" i="15"/>
  <c r="M29" i="15"/>
  <c r="M28" i="15"/>
  <c r="M27" i="15"/>
  <c r="M26" i="15"/>
  <c r="M25" i="15"/>
  <c r="M20" i="15"/>
  <c r="M18" i="15"/>
  <c r="M17" i="15"/>
  <c r="M16" i="15"/>
  <c r="M11" i="15"/>
  <c r="J362" i="15"/>
  <c r="J361" i="15"/>
  <c r="J360" i="15"/>
  <c r="J359" i="15"/>
  <c r="J358" i="15"/>
  <c r="J357" i="15"/>
  <c r="J354" i="15"/>
  <c r="J353" i="15"/>
  <c r="J352" i="15"/>
  <c r="J351" i="15"/>
  <c r="J350" i="15"/>
  <c r="J349" i="15"/>
  <c r="J346" i="15"/>
  <c r="J345" i="15"/>
  <c r="J344" i="15"/>
  <c r="J343" i="15"/>
  <c r="J342" i="15"/>
  <c r="J341" i="15"/>
  <c r="J338" i="15"/>
  <c r="J337" i="15"/>
  <c r="J336" i="15"/>
  <c r="J335" i="15"/>
  <c r="J334" i="15"/>
  <c r="J333" i="15"/>
  <c r="J330" i="15"/>
  <c r="J329" i="15"/>
  <c r="J328" i="15"/>
  <c r="J327" i="15"/>
  <c r="J326" i="15"/>
  <c r="J325" i="15"/>
  <c r="J321" i="15"/>
  <c r="J320" i="15"/>
  <c r="J319" i="15"/>
  <c r="J318" i="15"/>
  <c r="J317" i="15"/>
  <c r="J316" i="15"/>
  <c r="J313" i="15"/>
  <c r="J312" i="15"/>
  <c r="J311" i="15"/>
  <c r="J310" i="15"/>
  <c r="J309" i="15"/>
  <c r="J308" i="15"/>
  <c r="J305" i="15"/>
  <c r="J304" i="15"/>
  <c r="J303" i="15"/>
  <c r="J302" i="15"/>
  <c r="J301" i="15"/>
  <c r="J300" i="15"/>
  <c r="J297" i="15"/>
  <c r="J296" i="15"/>
  <c r="J295" i="15"/>
  <c r="J294" i="15"/>
  <c r="J293" i="15"/>
  <c r="J292" i="15"/>
  <c r="J289" i="15"/>
  <c r="J288" i="15"/>
  <c r="J287" i="15"/>
  <c r="J286" i="15"/>
  <c r="J285" i="15"/>
  <c r="J284" i="15"/>
  <c r="J279" i="15"/>
  <c r="J278" i="15"/>
  <c r="J277" i="15"/>
  <c r="J276" i="15"/>
  <c r="J275" i="15"/>
  <c r="J274" i="15"/>
  <c r="J271" i="15"/>
  <c r="J270" i="15"/>
  <c r="J269" i="15"/>
  <c r="J268" i="15"/>
  <c r="J267" i="15"/>
  <c r="J266" i="15"/>
  <c r="J263" i="15"/>
  <c r="J262" i="15"/>
  <c r="J261" i="15"/>
  <c r="J260" i="15"/>
  <c r="J259" i="15"/>
  <c r="J258" i="15"/>
  <c r="J255" i="15"/>
  <c r="J254" i="15"/>
  <c r="J253" i="15"/>
  <c r="J252" i="15"/>
  <c r="J251" i="15"/>
  <c r="J250" i="15"/>
  <c r="J247" i="15"/>
  <c r="J246" i="15"/>
  <c r="J245" i="15"/>
  <c r="J244" i="15"/>
  <c r="J243" i="15"/>
  <c r="J242" i="15"/>
  <c r="J239" i="15"/>
  <c r="J238" i="15"/>
  <c r="J237" i="15"/>
  <c r="J236" i="15"/>
  <c r="J235" i="15"/>
  <c r="J234" i="15"/>
  <c r="J231" i="15"/>
  <c r="J230" i="15"/>
  <c r="J229" i="15"/>
  <c r="J228" i="15"/>
  <c r="J227" i="15"/>
  <c r="J226" i="15"/>
  <c r="J223" i="15"/>
  <c r="J222" i="15"/>
  <c r="J221" i="15"/>
  <c r="J220" i="15"/>
  <c r="J219" i="15"/>
  <c r="J218" i="15"/>
  <c r="J215" i="15"/>
  <c r="J214" i="15"/>
  <c r="J213" i="15"/>
  <c r="J212" i="15"/>
  <c r="J211" i="15"/>
  <c r="J210" i="15"/>
  <c r="J207" i="15"/>
  <c r="J206" i="15"/>
  <c r="J205" i="15"/>
  <c r="J204" i="15"/>
  <c r="J203" i="15"/>
  <c r="J202" i="15"/>
  <c r="J198" i="15"/>
  <c r="J197" i="15"/>
  <c r="J196" i="15"/>
  <c r="J195" i="15"/>
  <c r="J194" i="15"/>
  <c r="J193" i="15"/>
  <c r="J190" i="15"/>
  <c r="J189" i="15"/>
  <c r="J188" i="15"/>
  <c r="J187" i="15"/>
  <c r="J186" i="15"/>
  <c r="J185" i="15"/>
  <c r="J182" i="15"/>
  <c r="J181" i="15"/>
  <c r="J180" i="15"/>
  <c r="J179" i="15"/>
  <c r="J178" i="15"/>
  <c r="J177" i="15"/>
  <c r="J174" i="15"/>
  <c r="J173" i="15"/>
  <c r="J172" i="15"/>
  <c r="J171" i="15"/>
  <c r="J170" i="15"/>
  <c r="J169" i="15"/>
  <c r="J166" i="15"/>
  <c r="J165" i="15"/>
  <c r="J164" i="15"/>
  <c r="J163" i="15"/>
  <c r="J162" i="15"/>
  <c r="J161" i="15"/>
  <c r="J158" i="15"/>
  <c r="J157" i="15"/>
  <c r="J156" i="15"/>
  <c r="J155" i="15"/>
  <c r="J154" i="15"/>
  <c r="J153" i="15"/>
  <c r="J150" i="15"/>
  <c r="J149" i="15"/>
  <c r="J148" i="15"/>
  <c r="J147" i="15"/>
  <c r="J146" i="15"/>
  <c r="J145" i="15"/>
  <c r="J142" i="15"/>
  <c r="J141" i="15"/>
  <c r="J140" i="15"/>
  <c r="J139" i="15"/>
  <c r="J138" i="15"/>
  <c r="J137" i="15"/>
  <c r="J134" i="15"/>
  <c r="J133" i="15"/>
  <c r="J132" i="15"/>
  <c r="J131" i="15"/>
  <c r="J130" i="15"/>
  <c r="J129" i="15"/>
  <c r="J126" i="15"/>
  <c r="J125" i="15"/>
  <c r="J124" i="15"/>
  <c r="J123" i="15"/>
  <c r="J122" i="15"/>
  <c r="J121" i="15"/>
  <c r="J117" i="15"/>
  <c r="J116" i="15"/>
  <c r="J115" i="15"/>
  <c r="J114" i="15"/>
  <c r="J113" i="15"/>
  <c r="J112" i="15"/>
  <c r="J109" i="15"/>
  <c r="J108" i="15"/>
  <c r="J107" i="15"/>
  <c r="J106" i="15"/>
  <c r="J105" i="15"/>
  <c r="J104" i="15"/>
  <c r="J103" i="15"/>
  <c r="J102" i="15"/>
  <c r="J98" i="15"/>
  <c r="J97" i="15"/>
  <c r="J96" i="15"/>
  <c r="J95" i="15"/>
  <c r="J94" i="15"/>
  <c r="J93" i="15"/>
  <c r="J92" i="15"/>
  <c r="J91" i="15"/>
  <c r="J87" i="15"/>
  <c r="J86" i="15"/>
  <c r="J85" i="15"/>
  <c r="J84" i="15"/>
  <c r="J83" i="15"/>
  <c r="J82" i="15"/>
  <c r="J81" i="15"/>
  <c r="J80" i="15"/>
  <c r="J76" i="15"/>
  <c r="J75" i="15"/>
  <c r="J74" i="15"/>
  <c r="J73" i="15"/>
  <c r="J72" i="15"/>
  <c r="J71" i="15"/>
  <c r="J70" i="15"/>
  <c r="J69" i="15"/>
  <c r="J65" i="15"/>
  <c r="J64" i="15"/>
  <c r="J63" i="15"/>
  <c r="J62" i="15"/>
  <c r="J61" i="15"/>
  <c r="J60" i="15"/>
  <c r="J59" i="15"/>
  <c r="J58" i="15"/>
  <c r="J54" i="15"/>
  <c r="J53" i="15"/>
  <c r="J52" i="15"/>
  <c r="J51" i="15"/>
  <c r="J50" i="15"/>
  <c r="J49" i="15"/>
  <c r="J48" i="15"/>
  <c r="J47" i="15"/>
  <c r="J43" i="15"/>
  <c r="J42" i="15"/>
  <c r="J41" i="15"/>
  <c r="J40" i="15"/>
  <c r="J39" i="15"/>
  <c r="J38" i="15"/>
  <c r="J37" i="15"/>
  <c r="J36" i="15"/>
  <c r="J32" i="15"/>
  <c r="J31" i="15"/>
  <c r="J30" i="15"/>
  <c r="J29" i="15"/>
  <c r="J28" i="15"/>
  <c r="J27" i="15"/>
  <c r="J26" i="15"/>
  <c r="J25" i="15"/>
  <c r="J20" i="15"/>
  <c r="J18" i="15"/>
  <c r="J17" i="15"/>
  <c r="J16" i="15"/>
  <c r="J11" i="15"/>
  <c r="G11" i="15"/>
  <c r="D12" i="13" l="1"/>
  <c r="D11" i="13"/>
  <c r="N224" i="10"/>
  <c r="N223" i="10"/>
  <c r="N222" i="10"/>
  <c r="N216" i="10"/>
  <c r="N215" i="10"/>
  <c r="N214" i="10"/>
  <c r="N213" i="10"/>
  <c r="N212" i="10"/>
  <c r="N211" i="10"/>
  <c r="N210" i="10"/>
  <c r="N209" i="10"/>
  <c r="N208" i="10"/>
  <c r="N207" i="10"/>
  <c r="N206" i="10"/>
  <c r="N205" i="10"/>
  <c r="N204" i="10"/>
  <c r="N203" i="10"/>
  <c r="N202" i="10"/>
  <c r="N194" i="10"/>
  <c r="N191" i="10"/>
  <c r="N190" i="10"/>
  <c r="N189" i="10"/>
  <c r="N188" i="10"/>
  <c r="N187" i="10"/>
  <c r="N186" i="10"/>
  <c r="N179" i="10"/>
  <c r="N178" i="10"/>
  <c r="N177" i="10"/>
  <c r="N176" i="10"/>
  <c r="N175" i="10"/>
  <c r="N174" i="10"/>
  <c r="N173" i="10"/>
  <c r="N172" i="10"/>
  <c r="N171" i="10"/>
  <c r="N170" i="10"/>
  <c r="N164" i="10"/>
  <c r="N163" i="10"/>
  <c r="N162" i="10"/>
  <c r="N161" i="10"/>
  <c r="N160" i="10"/>
  <c r="N159" i="10"/>
  <c r="N158" i="10"/>
  <c r="N157" i="10"/>
  <c r="N156" i="10"/>
  <c r="N155" i="10"/>
  <c r="N149" i="10"/>
  <c r="N148" i="10"/>
  <c r="N147" i="10"/>
  <c r="N146" i="10"/>
  <c r="N143" i="10"/>
  <c r="N142" i="10"/>
  <c r="N141" i="10"/>
  <c r="N140" i="10"/>
  <c r="N137" i="10"/>
  <c r="N136" i="10"/>
  <c r="N135" i="10"/>
  <c r="N134" i="10"/>
  <c r="N131" i="10"/>
  <c r="N130" i="10"/>
  <c r="N129" i="10"/>
  <c r="N128" i="10"/>
  <c r="N125" i="10"/>
  <c r="N124" i="10"/>
  <c r="N123" i="10"/>
  <c r="N122" i="10"/>
  <c r="N119" i="10"/>
  <c r="N118" i="10"/>
  <c r="N117" i="10"/>
  <c r="N116" i="10"/>
  <c r="N113" i="10"/>
  <c r="N112" i="10"/>
  <c r="N111" i="10"/>
  <c r="N110" i="10"/>
  <c r="N107" i="10"/>
  <c r="N106" i="10"/>
  <c r="N105" i="10"/>
  <c r="N104" i="10"/>
  <c r="N101" i="10"/>
  <c r="N100" i="10"/>
  <c r="N99" i="10"/>
  <c r="N98" i="10"/>
  <c r="N95" i="10" l="1"/>
  <c r="N94" i="10"/>
  <c r="N93" i="10"/>
  <c r="N92" i="10"/>
  <c r="N84" i="10"/>
  <c r="N83" i="10"/>
  <c r="N82" i="10"/>
  <c r="N81" i="10"/>
  <c r="N80" i="10"/>
  <c r="N79" i="10"/>
  <c r="N78" i="10"/>
  <c r="N77" i="10"/>
  <c r="N76" i="10"/>
  <c r="N75" i="10"/>
  <c r="N61" i="10"/>
  <c r="N62" i="10"/>
  <c r="N63" i="10"/>
  <c r="N64" i="10"/>
  <c r="N65" i="10"/>
  <c r="N66" i="10"/>
  <c r="N67" i="10"/>
  <c r="N68" i="10"/>
  <c r="N69" i="10"/>
  <c r="N60" i="10"/>
  <c r="L224" i="10"/>
  <c r="L223" i="10"/>
  <c r="L222" i="10"/>
  <c r="L216" i="10"/>
  <c r="L215" i="10"/>
  <c r="L214" i="10"/>
  <c r="L213" i="10"/>
  <c r="L212" i="10"/>
  <c r="L211" i="10"/>
  <c r="L210" i="10"/>
  <c r="L209" i="10"/>
  <c r="L208" i="10"/>
  <c r="L207" i="10"/>
  <c r="L206" i="10"/>
  <c r="L205" i="10"/>
  <c r="L204" i="10"/>
  <c r="L203" i="10"/>
  <c r="L202" i="10"/>
  <c r="L194" i="10"/>
  <c r="L191" i="10"/>
  <c r="L190" i="10"/>
  <c r="L189" i="10"/>
  <c r="L188" i="10"/>
  <c r="L187" i="10"/>
  <c r="L186" i="10"/>
  <c r="L179" i="10"/>
  <c r="L178" i="10"/>
  <c r="L177" i="10"/>
  <c r="L176" i="10"/>
  <c r="L175" i="10"/>
  <c r="L174" i="10"/>
  <c r="L173" i="10"/>
  <c r="L172" i="10"/>
  <c r="L171" i="10"/>
  <c r="L170" i="10"/>
  <c r="L164" i="10"/>
  <c r="L163" i="10"/>
  <c r="L162" i="10"/>
  <c r="L161" i="10"/>
  <c r="L160" i="10"/>
  <c r="L159" i="10"/>
  <c r="L158" i="10"/>
  <c r="L157" i="10"/>
  <c r="L156" i="10"/>
  <c r="L155" i="10"/>
  <c r="L149" i="10"/>
  <c r="L148" i="10"/>
  <c r="L147" i="10"/>
  <c r="L146" i="10"/>
  <c r="L143" i="10"/>
  <c r="L142" i="10"/>
  <c r="L141" i="10"/>
  <c r="L140" i="10"/>
  <c r="L137" i="10"/>
  <c r="L136" i="10"/>
  <c r="L135" i="10"/>
  <c r="L134" i="10"/>
  <c r="L131" i="10"/>
  <c r="L130" i="10"/>
  <c r="L129" i="10"/>
  <c r="L128" i="10"/>
  <c r="L125" i="10"/>
  <c r="L124" i="10"/>
  <c r="L123" i="10"/>
  <c r="L122" i="10"/>
  <c r="L119" i="10"/>
  <c r="L118" i="10"/>
  <c r="L117" i="10"/>
  <c r="L116" i="10"/>
  <c r="L113" i="10"/>
  <c r="L112" i="10"/>
  <c r="L111" i="10"/>
  <c r="L110" i="10"/>
  <c r="L107" i="10"/>
  <c r="L106" i="10"/>
  <c r="L105" i="10"/>
  <c r="L104" i="10"/>
  <c r="L101" i="10"/>
  <c r="L100" i="10"/>
  <c r="L99" i="10"/>
  <c r="L98" i="10"/>
  <c r="L95" i="10"/>
  <c r="L94" i="10"/>
  <c r="L93" i="10"/>
  <c r="L92" i="10"/>
  <c r="J92" i="10"/>
  <c r="L84" i="10"/>
  <c r="L83" i="10"/>
  <c r="L82" i="10"/>
  <c r="L81" i="10"/>
  <c r="L80" i="10"/>
  <c r="L79" i="10"/>
  <c r="L78" i="10"/>
  <c r="L77" i="10"/>
  <c r="L76" i="10"/>
  <c r="L75" i="10"/>
  <c r="L61" i="10"/>
  <c r="L62" i="10"/>
  <c r="L63" i="10"/>
  <c r="L64" i="10"/>
  <c r="L65" i="10"/>
  <c r="L66" i="10"/>
  <c r="L67" i="10"/>
  <c r="L68" i="10"/>
  <c r="L69" i="10"/>
  <c r="L60" i="10"/>
  <c r="N226" i="10"/>
  <c r="N196" i="10"/>
  <c r="N181" i="10"/>
  <c r="N166" i="10"/>
  <c r="R92" i="10" l="1"/>
  <c r="N86" i="10"/>
  <c r="N151" i="10"/>
  <c r="L226" i="10"/>
  <c r="N71" i="10"/>
  <c r="L86" i="10"/>
  <c r="L151" i="10"/>
  <c r="L196" i="10"/>
  <c r="L71" i="10"/>
  <c r="L166" i="10"/>
  <c r="L181" i="10"/>
  <c r="G103" i="15" l="1"/>
  <c r="H103" i="15" s="1"/>
  <c r="K103" i="15" s="1"/>
  <c r="N103" i="15" s="1"/>
  <c r="G104" i="15"/>
  <c r="H104" i="15" s="1"/>
  <c r="K104" i="15" s="1"/>
  <c r="N104" i="15" s="1"/>
  <c r="G105" i="15"/>
  <c r="H105" i="15" s="1"/>
  <c r="K105" i="15" s="1"/>
  <c r="N105" i="15" s="1"/>
  <c r="G93" i="15"/>
  <c r="H93" i="15" s="1"/>
  <c r="K93" i="15" s="1"/>
  <c r="N93" i="15" s="1"/>
  <c r="G94" i="15"/>
  <c r="H94" i="15" s="1"/>
  <c r="K94" i="15" s="1"/>
  <c r="N94" i="15" s="1"/>
  <c r="G82" i="15"/>
  <c r="H82" i="15" s="1"/>
  <c r="K82" i="15" s="1"/>
  <c r="N82" i="15" s="1"/>
  <c r="G83" i="15"/>
  <c r="H83" i="15" s="1"/>
  <c r="K83" i="15" s="1"/>
  <c r="N83" i="15" s="1"/>
  <c r="G71" i="15"/>
  <c r="H71" i="15" s="1"/>
  <c r="K71" i="15" s="1"/>
  <c r="N71" i="15" s="1"/>
  <c r="G72" i="15"/>
  <c r="H72" i="15" s="1"/>
  <c r="K72" i="15" s="1"/>
  <c r="N72" i="15" s="1"/>
  <c r="G61" i="15"/>
  <c r="H61" i="15" s="1"/>
  <c r="K61" i="15" s="1"/>
  <c r="N61" i="15" s="1"/>
  <c r="G50" i="15"/>
  <c r="H50" i="15" s="1"/>
  <c r="K50" i="15" s="1"/>
  <c r="N50" i="15" s="1"/>
  <c r="G39" i="15"/>
  <c r="H39" i="15" s="1"/>
  <c r="K39" i="15" s="1"/>
  <c r="N39" i="15" s="1"/>
  <c r="G28" i="15"/>
  <c r="H28" i="15" s="1"/>
  <c r="K28" i="15" s="1"/>
  <c r="N28" i="15" s="1"/>
  <c r="G29" i="15"/>
  <c r="H29" i="15" s="1"/>
  <c r="K29" i="15" s="1"/>
  <c r="N29" i="15" s="1"/>
  <c r="G38" i="15"/>
  <c r="H38" i="15" s="1"/>
  <c r="K38" i="15" s="1"/>
  <c r="N38" i="15" s="1"/>
  <c r="G49" i="15"/>
  <c r="H49" i="15" s="1"/>
  <c r="K49" i="15" s="1"/>
  <c r="N49" i="15" s="1"/>
  <c r="G60" i="15"/>
  <c r="H60" i="15" s="1"/>
  <c r="K60" i="15" s="1"/>
  <c r="N60" i="15" s="1"/>
  <c r="B363" i="15" l="1"/>
  <c r="G362" i="15"/>
  <c r="H362" i="15" s="1"/>
  <c r="K362" i="15" s="1"/>
  <c r="N362" i="15" s="1"/>
  <c r="G361" i="15"/>
  <c r="G360" i="15"/>
  <c r="H360" i="15" s="1"/>
  <c r="K360" i="15" s="1"/>
  <c r="N360" i="15" s="1"/>
  <c r="G359" i="15"/>
  <c r="H359" i="15" s="1"/>
  <c r="K359" i="15" s="1"/>
  <c r="N359" i="15" s="1"/>
  <c r="G358" i="15"/>
  <c r="H358" i="15" s="1"/>
  <c r="K358" i="15" s="1"/>
  <c r="N358" i="15" s="1"/>
  <c r="G357" i="15"/>
  <c r="H357" i="15" s="1"/>
  <c r="B355" i="15"/>
  <c r="G354" i="15"/>
  <c r="H354" i="15" s="1"/>
  <c r="K354" i="15" s="1"/>
  <c r="N354" i="15" s="1"/>
  <c r="G353" i="15"/>
  <c r="H353" i="15" s="1"/>
  <c r="K353" i="15" s="1"/>
  <c r="N353" i="15" s="1"/>
  <c r="G352" i="15"/>
  <c r="H352" i="15" s="1"/>
  <c r="K352" i="15" s="1"/>
  <c r="N352" i="15" s="1"/>
  <c r="G351" i="15"/>
  <c r="H351" i="15" s="1"/>
  <c r="K351" i="15" s="1"/>
  <c r="N351" i="15" s="1"/>
  <c r="G350" i="15"/>
  <c r="H350" i="15" s="1"/>
  <c r="K350" i="15" s="1"/>
  <c r="N350" i="15" s="1"/>
  <c r="G349" i="15"/>
  <c r="B347" i="15"/>
  <c r="G346" i="15"/>
  <c r="H346" i="15" s="1"/>
  <c r="K346" i="15" s="1"/>
  <c r="N346" i="15" s="1"/>
  <c r="G345" i="15"/>
  <c r="H345" i="15" s="1"/>
  <c r="K345" i="15" s="1"/>
  <c r="N345" i="15" s="1"/>
  <c r="G344" i="15"/>
  <c r="H344" i="15" s="1"/>
  <c r="K344" i="15" s="1"/>
  <c r="N344" i="15" s="1"/>
  <c r="G343" i="15"/>
  <c r="H343" i="15" s="1"/>
  <c r="K343" i="15" s="1"/>
  <c r="N343" i="15" s="1"/>
  <c r="G342" i="15"/>
  <c r="H342" i="15" s="1"/>
  <c r="K342" i="15" s="1"/>
  <c r="N342" i="15" s="1"/>
  <c r="G341" i="15"/>
  <c r="H341" i="15" s="1"/>
  <c r="B339" i="15"/>
  <c r="G338" i="15"/>
  <c r="H338" i="15" s="1"/>
  <c r="K338" i="15" s="1"/>
  <c r="N338" i="15" s="1"/>
  <c r="G337" i="15"/>
  <c r="H337" i="15" s="1"/>
  <c r="K337" i="15" s="1"/>
  <c r="N337" i="15" s="1"/>
  <c r="G336" i="15"/>
  <c r="H336" i="15" s="1"/>
  <c r="K336" i="15" s="1"/>
  <c r="N336" i="15" s="1"/>
  <c r="G335" i="15"/>
  <c r="H335" i="15" s="1"/>
  <c r="K335" i="15" s="1"/>
  <c r="N335" i="15" s="1"/>
  <c r="G334" i="15"/>
  <c r="H334" i="15" s="1"/>
  <c r="K334" i="15" s="1"/>
  <c r="N334" i="15" s="1"/>
  <c r="G333" i="15"/>
  <c r="B331" i="15"/>
  <c r="G330" i="15"/>
  <c r="H330" i="15" s="1"/>
  <c r="K330" i="15" s="1"/>
  <c r="N330" i="15" s="1"/>
  <c r="G329" i="15"/>
  <c r="G328" i="15"/>
  <c r="H328" i="15" s="1"/>
  <c r="K328" i="15" s="1"/>
  <c r="N328" i="15" s="1"/>
  <c r="G327" i="15"/>
  <c r="H327" i="15" s="1"/>
  <c r="K327" i="15" s="1"/>
  <c r="N327" i="15" s="1"/>
  <c r="G326" i="15"/>
  <c r="H326" i="15" s="1"/>
  <c r="K326" i="15" s="1"/>
  <c r="N326" i="15" s="1"/>
  <c r="G325" i="15"/>
  <c r="H325" i="15" s="1"/>
  <c r="B322" i="15"/>
  <c r="G321" i="15"/>
  <c r="H321" i="15" s="1"/>
  <c r="K321" i="15" s="1"/>
  <c r="N321" i="15" s="1"/>
  <c r="G320" i="15"/>
  <c r="H320" i="15" s="1"/>
  <c r="K320" i="15" s="1"/>
  <c r="N320" i="15" s="1"/>
  <c r="G319" i="15"/>
  <c r="H319" i="15" s="1"/>
  <c r="K319" i="15" s="1"/>
  <c r="N319" i="15" s="1"/>
  <c r="G318" i="15"/>
  <c r="H318" i="15" s="1"/>
  <c r="K318" i="15" s="1"/>
  <c r="N318" i="15" s="1"/>
  <c r="G317" i="15"/>
  <c r="H317" i="15" s="1"/>
  <c r="K317" i="15" s="1"/>
  <c r="N317" i="15" s="1"/>
  <c r="G316" i="15"/>
  <c r="B314" i="15"/>
  <c r="G313" i="15"/>
  <c r="H313" i="15" s="1"/>
  <c r="K313" i="15" s="1"/>
  <c r="N313" i="15" s="1"/>
  <c r="G312" i="15"/>
  <c r="H312" i="15" s="1"/>
  <c r="K312" i="15" s="1"/>
  <c r="N312" i="15" s="1"/>
  <c r="G311" i="15"/>
  <c r="H311" i="15" s="1"/>
  <c r="K311" i="15" s="1"/>
  <c r="N311" i="15" s="1"/>
  <c r="G310" i="15"/>
  <c r="H310" i="15" s="1"/>
  <c r="K310" i="15" s="1"/>
  <c r="N310" i="15" s="1"/>
  <c r="G309" i="15"/>
  <c r="H309" i="15" s="1"/>
  <c r="K309" i="15" s="1"/>
  <c r="N309" i="15" s="1"/>
  <c r="G308" i="15"/>
  <c r="H308" i="15" s="1"/>
  <c r="B306" i="15"/>
  <c r="G305" i="15"/>
  <c r="H305" i="15" s="1"/>
  <c r="K305" i="15" s="1"/>
  <c r="N305" i="15" s="1"/>
  <c r="G304" i="15"/>
  <c r="H304" i="15" s="1"/>
  <c r="K304" i="15" s="1"/>
  <c r="N304" i="15" s="1"/>
  <c r="G303" i="15"/>
  <c r="H303" i="15" s="1"/>
  <c r="K303" i="15" s="1"/>
  <c r="N303" i="15" s="1"/>
  <c r="G302" i="15"/>
  <c r="H302" i="15" s="1"/>
  <c r="K302" i="15" s="1"/>
  <c r="N302" i="15" s="1"/>
  <c r="G301" i="15"/>
  <c r="H301" i="15" s="1"/>
  <c r="K301" i="15" s="1"/>
  <c r="N301" i="15" s="1"/>
  <c r="G300" i="15"/>
  <c r="B298" i="15"/>
  <c r="G297" i="15"/>
  <c r="H297" i="15" s="1"/>
  <c r="K297" i="15" s="1"/>
  <c r="N297" i="15" s="1"/>
  <c r="G296" i="15"/>
  <c r="H296" i="15" s="1"/>
  <c r="K296" i="15" s="1"/>
  <c r="N296" i="15" s="1"/>
  <c r="G295" i="15"/>
  <c r="H295" i="15" s="1"/>
  <c r="K295" i="15" s="1"/>
  <c r="N295" i="15" s="1"/>
  <c r="G294" i="15"/>
  <c r="H294" i="15" s="1"/>
  <c r="K294" i="15" s="1"/>
  <c r="N294" i="15" s="1"/>
  <c r="G293" i="15"/>
  <c r="H293" i="15" s="1"/>
  <c r="K293" i="15" s="1"/>
  <c r="N293" i="15" s="1"/>
  <c r="G292" i="15"/>
  <c r="B290" i="15"/>
  <c r="G289" i="15"/>
  <c r="H289" i="15" s="1"/>
  <c r="K289" i="15" s="1"/>
  <c r="N289" i="15" s="1"/>
  <c r="G288" i="15"/>
  <c r="H288" i="15" s="1"/>
  <c r="K288" i="15" s="1"/>
  <c r="N288" i="15" s="1"/>
  <c r="G287" i="15"/>
  <c r="H287" i="15" s="1"/>
  <c r="K287" i="15" s="1"/>
  <c r="N287" i="15" s="1"/>
  <c r="G286" i="15"/>
  <c r="H286" i="15" s="1"/>
  <c r="K286" i="15" s="1"/>
  <c r="N286" i="15" s="1"/>
  <c r="G285" i="15"/>
  <c r="H285" i="15" s="1"/>
  <c r="K285" i="15" s="1"/>
  <c r="N285" i="15" s="1"/>
  <c r="G284" i="15"/>
  <c r="B199" i="15"/>
  <c r="K357" i="15" l="1"/>
  <c r="K325" i="15"/>
  <c r="K341" i="15"/>
  <c r="J347" i="15"/>
  <c r="K308" i="15"/>
  <c r="J314" i="15"/>
  <c r="G322" i="15"/>
  <c r="G355" i="15"/>
  <c r="G290" i="15"/>
  <c r="G331" i="15"/>
  <c r="H347" i="15"/>
  <c r="G339" i="15"/>
  <c r="G363" i="15"/>
  <c r="H333" i="15"/>
  <c r="G306" i="15"/>
  <c r="G347" i="15"/>
  <c r="H329" i="15"/>
  <c r="H361" i="15"/>
  <c r="G298" i="15"/>
  <c r="H349" i="15"/>
  <c r="H314" i="15"/>
  <c r="H292" i="15"/>
  <c r="H300" i="15"/>
  <c r="G314" i="15"/>
  <c r="H284" i="15"/>
  <c r="H316" i="15"/>
  <c r="N325" i="15" l="1"/>
  <c r="N357" i="15"/>
  <c r="K314" i="15"/>
  <c r="K347" i="15"/>
  <c r="H306" i="15"/>
  <c r="H290" i="15"/>
  <c r="H298" i="15"/>
  <c r="H363" i="15"/>
  <c r="H331" i="15"/>
  <c r="H322" i="15"/>
  <c r="H339" i="15"/>
  <c r="H355" i="15"/>
  <c r="B281" i="15"/>
  <c r="G279" i="15"/>
  <c r="H279" i="15" s="1"/>
  <c r="K279" i="15" s="1"/>
  <c r="N279" i="15" s="1"/>
  <c r="G278" i="15"/>
  <c r="H278" i="15" s="1"/>
  <c r="K278" i="15" s="1"/>
  <c r="N278" i="15" s="1"/>
  <c r="G277" i="15"/>
  <c r="H277" i="15" s="1"/>
  <c r="K277" i="15" s="1"/>
  <c r="N277" i="15" s="1"/>
  <c r="G276" i="15"/>
  <c r="H276" i="15" s="1"/>
  <c r="K276" i="15" s="1"/>
  <c r="N276" i="15" s="1"/>
  <c r="G275" i="15"/>
  <c r="H275" i="15" s="1"/>
  <c r="K275" i="15" s="1"/>
  <c r="N275" i="15" s="1"/>
  <c r="G274" i="15"/>
  <c r="B272" i="15"/>
  <c r="G271" i="15"/>
  <c r="H271" i="15" s="1"/>
  <c r="K271" i="15" s="1"/>
  <c r="N271" i="15" s="1"/>
  <c r="G270" i="15"/>
  <c r="H270" i="15" s="1"/>
  <c r="K270" i="15" s="1"/>
  <c r="N270" i="15" s="1"/>
  <c r="G269" i="15"/>
  <c r="H269" i="15" s="1"/>
  <c r="K269" i="15" s="1"/>
  <c r="N269" i="15" s="1"/>
  <c r="G268" i="15"/>
  <c r="H268" i="15" s="1"/>
  <c r="K268" i="15" s="1"/>
  <c r="N268" i="15" s="1"/>
  <c r="G267" i="15"/>
  <c r="H267" i="15" s="1"/>
  <c r="K267" i="15" s="1"/>
  <c r="N267" i="15" s="1"/>
  <c r="G266" i="15"/>
  <c r="B264" i="15"/>
  <c r="G263" i="15"/>
  <c r="H263" i="15" s="1"/>
  <c r="K263" i="15" s="1"/>
  <c r="N263" i="15" s="1"/>
  <c r="G262" i="15"/>
  <c r="H262" i="15" s="1"/>
  <c r="K262" i="15" s="1"/>
  <c r="N262" i="15" s="1"/>
  <c r="G261" i="15"/>
  <c r="H261" i="15" s="1"/>
  <c r="K261" i="15" s="1"/>
  <c r="N261" i="15" s="1"/>
  <c r="G260" i="15"/>
  <c r="H260" i="15" s="1"/>
  <c r="K260" i="15" s="1"/>
  <c r="N260" i="15" s="1"/>
  <c r="G259" i="15"/>
  <c r="H259" i="15" s="1"/>
  <c r="K259" i="15" s="1"/>
  <c r="N259" i="15" s="1"/>
  <c r="G258" i="15"/>
  <c r="B256" i="15"/>
  <c r="G255" i="15"/>
  <c r="H255" i="15" s="1"/>
  <c r="K255" i="15" s="1"/>
  <c r="N255" i="15" s="1"/>
  <c r="G254" i="15"/>
  <c r="H254" i="15" s="1"/>
  <c r="K254" i="15" s="1"/>
  <c r="N254" i="15" s="1"/>
  <c r="G253" i="15"/>
  <c r="H253" i="15" s="1"/>
  <c r="K253" i="15" s="1"/>
  <c r="N253" i="15" s="1"/>
  <c r="G252" i="15"/>
  <c r="H252" i="15" s="1"/>
  <c r="K252" i="15" s="1"/>
  <c r="N252" i="15" s="1"/>
  <c r="G251" i="15"/>
  <c r="H251" i="15" s="1"/>
  <c r="K251" i="15" s="1"/>
  <c r="N251" i="15" s="1"/>
  <c r="G250" i="15"/>
  <c r="B248" i="15"/>
  <c r="G247" i="15"/>
  <c r="H247" i="15" s="1"/>
  <c r="K247" i="15" s="1"/>
  <c r="N247" i="15" s="1"/>
  <c r="G246" i="15"/>
  <c r="H246" i="15" s="1"/>
  <c r="K246" i="15" s="1"/>
  <c r="N246" i="15" s="1"/>
  <c r="G245" i="15"/>
  <c r="H245" i="15" s="1"/>
  <c r="K245" i="15" s="1"/>
  <c r="N245" i="15" s="1"/>
  <c r="G244" i="15"/>
  <c r="H244" i="15" s="1"/>
  <c r="K244" i="15" s="1"/>
  <c r="N244" i="15" s="1"/>
  <c r="G243" i="15"/>
  <c r="H243" i="15" s="1"/>
  <c r="K243" i="15" s="1"/>
  <c r="N243" i="15" s="1"/>
  <c r="G242" i="15"/>
  <c r="B240" i="15"/>
  <c r="G239" i="15"/>
  <c r="H239" i="15" s="1"/>
  <c r="K239" i="15" s="1"/>
  <c r="N239" i="15" s="1"/>
  <c r="G238" i="15"/>
  <c r="H238" i="15" s="1"/>
  <c r="K238" i="15" s="1"/>
  <c r="N238" i="15" s="1"/>
  <c r="G237" i="15"/>
  <c r="H237" i="15" s="1"/>
  <c r="K237" i="15" s="1"/>
  <c r="N237" i="15" s="1"/>
  <c r="G236" i="15"/>
  <c r="H236" i="15" s="1"/>
  <c r="K236" i="15" s="1"/>
  <c r="N236" i="15" s="1"/>
  <c r="G235" i="15"/>
  <c r="H235" i="15" s="1"/>
  <c r="K235" i="15" s="1"/>
  <c r="N235" i="15" s="1"/>
  <c r="G234" i="15"/>
  <c r="B232" i="15"/>
  <c r="G231" i="15"/>
  <c r="H231" i="15" s="1"/>
  <c r="K231" i="15" s="1"/>
  <c r="N231" i="15" s="1"/>
  <c r="G230" i="15"/>
  <c r="H230" i="15" s="1"/>
  <c r="K230" i="15" s="1"/>
  <c r="N230" i="15" s="1"/>
  <c r="G229" i="15"/>
  <c r="H229" i="15" s="1"/>
  <c r="K229" i="15" s="1"/>
  <c r="N229" i="15" s="1"/>
  <c r="G228" i="15"/>
  <c r="H228" i="15" s="1"/>
  <c r="K228" i="15" s="1"/>
  <c r="N228" i="15" s="1"/>
  <c r="G227" i="15"/>
  <c r="H227" i="15" s="1"/>
  <c r="K227" i="15" s="1"/>
  <c r="N227" i="15" s="1"/>
  <c r="G226" i="15"/>
  <c r="B224" i="15"/>
  <c r="G223" i="15"/>
  <c r="H223" i="15" s="1"/>
  <c r="K223" i="15" s="1"/>
  <c r="N223" i="15" s="1"/>
  <c r="G222" i="15"/>
  <c r="H222" i="15" s="1"/>
  <c r="K222" i="15" s="1"/>
  <c r="N222" i="15" s="1"/>
  <c r="G221" i="15"/>
  <c r="H221" i="15" s="1"/>
  <c r="K221" i="15" s="1"/>
  <c r="N221" i="15" s="1"/>
  <c r="G220" i="15"/>
  <c r="H220" i="15" s="1"/>
  <c r="K220" i="15" s="1"/>
  <c r="N220" i="15" s="1"/>
  <c r="G219" i="15"/>
  <c r="H219" i="15" s="1"/>
  <c r="K219" i="15" s="1"/>
  <c r="N219" i="15" s="1"/>
  <c r="G218" i="15"/>
  <c r="B216" i="15"/>
  <c r="G215" i="15"/>
  <c r="H215" i="15" s="1"/>
  <c r="K215" i="15" s="1"/>
  <c r="N215" i="15" s="1"/>
  <c r="G214" i="15"/>
  <c r="H214" i="15" s="1"/>
  <c r="K214" i="15" s="1"/>
  <c r="N214" i="15" s="1"/>
  <c r="G213" i="15"/>
  <c r="H213" i="15" s="1"/>
  <c r="K213" i="15" s="1"/>
  <c r="N213" i="15" s="1"/>
  <c r="G212" i="15"/>
  <c r="H212" i="15" s="1"/>
  <c r="K212" i="15" s="1"/>
  <c r="N212" i="15" s="1"/>
  <c r="G211" i="15"/>
  <c r="H211" i="15" s="1"/>
  <c r="K211" i="15" s="1"/>
  <c r="N211" i="15" s="1"/>
  <c r="G210" i="15"/>
  <c r="B208" i="15"/>
  <c r="G207" i="15"/>
  <c r="H207" i="15" s="1"/>
  <c r="K207" i="15" s="1"/>
  <c r="N207" i="15" s="1"/>
  <c r="G206" i="15"/>
  <c r="H206" i="15" s="1"/>
  <c r="K206" i="15" s="1"/>
  <c r="N206" i="15" s="1"/>
  <c r="G205" i="15"/>
  <c r="H205" i="15" s="1"/>
  <c r="K205" i="15" s="1"/>
  <c r="N205" i="15" s="1"/>
  <c r="G204" i="15"/>
  <c r="H204" i="15" s="1"/>
  <c r="K204" i="15" s="1"/>
  <c r="N204" i="15" s="1"/>
  <c r="G203" i="15"/>
  <c r="H203" i="15" s="1"/>
  <c r="K203" i="15" s="1"/>
  <c r="N203" i="15" s="1"/>
  <c r="G202" i="15"/>
  <c r="G198" i="15"/>
  <c r="H198" i="15" s="1"/>
  <c r="K198" i="15" s="1"/>
  <c r="N198" i="15" s="1"/>
  <c r="G197" i="15"/>
  <c r="H197" i="15" s="1"/>
  <c r="K197" i="15" s="1"/>
  <c r="N197" i="15" s="1"/>
  <c r="G196" i="15"/>
  <c r="H196" i="15" s="1"/>
  <c r="K196" i="15" s="1"/>
  <c r="N196" i="15" s="1"/>
  <c r="G195" i="15"/>
  <c r="H195" i="15" s="1"/>
  <c r="K195" i="15" s="1"/>
  <c r="N195" i="15" s="1"/>
  <c r="G194" i="15"/>
  <c r="H194" i="15" s="1"/>
  <c r="K194" i="15" s="1"/>
  <c r="N194" i="15" s="1"/>
  <c r="G193" i="15"/>
  <c r="B191" i="15"/>
  <c r="G190" i="15"/>
  <c r="H190" i="15" s="1"/>
  <c r="K190" i="15" s="1"/>
  <c r="N190" i="15" s="1"/>
  <c r="G189" i="15"/>
  <c r="H189" i="15" s="1"/>
  <c r="K189" i="15" s="1"/>
  <c r="N189" i="15" s="1"/>
  <c r="G188" i="15"/>
  <c r="H188" i="15" s="1"/>
  <c r="K188" i="15" s="1"/>
  <c r="N188" i="15" s="1"/>
  <c r="G187" i="15"/>
  <c r="H187" i="15" s="1"/>
  <c r="K187" i="15" s="1"/>
  <c r="N187" i="15" s="1"/>
  <c r="G186" i="15"/>
  <c r="H186" i="15" s="1"/>
  <c r="K186" i="15" s="1"/>
  <c r="N186" i="15" s="1"/>
  <c r="G185" i="15"/>
  <c r="B183" i="15"/>
  <c r="G182" i="15"/>
  <c r="H182" i="15" s="1"/>
  <c r="K182" i="15" s="1"/>
  <c r="N182" i="15" s="1"/>
  <c r="G181" i="15"/>
  <c r="H181" i="15" s="1"/>
  <c r="K181" i="15" s="1"/>
  <c r="N181" i="15" s="1"/>
  <c r="G180" i="15"/>
  <c r="H180" i="15" s="1"/>
  <c r="K180" i="15" s="1"/>
  <c r="N180" i="15" s="1"/>
  <c r="G179" i="15"/>
  <c r="H179" i="15" s="1"/>
  <c r="K179" i="15" s="1"/>
  <c r="N179" i="15" s="1"/>
  <c r="G178" i="15"/>
  <c r="H178" i="15" s="1"/>
  <c r="K178" i="15" s="1"/>
  <c r="N178" i="15" s="1"/>
  <c r="G177" i="15"/>
  <c r="B175" i="15"/>
  <c r="G174" i="15"/>
  <c r="H174" i="15" s="1"/>
  <c r="K174" i="15" s="1"/>
  <c r="N174" i="15" s="1"/>
  <c r="G173" i="15"/>
  <c r="H173" i="15" s="1"/>
  <c r="K173" i="15" s="1"/>
  <c r="N173" i="15" s="1"/>
  <c r="G172" i="15"/>
  <c r="H172" i="15" s="1"/>
  <c r="K172" i="15" s="1"/>
  <c r="N172" i="15" s="1"/>
  <c r="G171" i="15"/>
  <c r="H171" i="15" s="1"/>
  <c r="K171" i="15" s="1"/>
  <c r="N171" i="15" s="1"/>
  <c r="G170" i="15"/>
  <c r="H170" i="15" s="1"/>
  <c r="K170" i="15" s="1"/>
  <c r="N170" i="15" s="1"/>
  <c r="G169" i="15"/>
  <c r="B167" i="15"/>
  <c r="G166" i="15"/>
  <c r="H166" i="15" s="1"/>
  <c r="K166" i="15" s="1"/>
  <c r="N166" i="15" s="1"/>
  <c r="G165" i="15"/>
  <c r="H165" i="15" s="1"/>
  <c r="K165" i="15" s="1"/>
  <c r="N165" i="15" s="1"/>
  <c r="G164" i="15"/>
  <c r="H164" i="15" s="1"/>
  <c r="K164" i="15" s="1"/>
  <c r="N164" i="15" s="1"/>
  <c r="G163" i="15"/>
  <c r="H163" i="15" s="1"/>
  <c r="K163" i="15" s="1"/>
  <c r="N163" i="15" s="1"/>
  <c r="G162" i="15"/>
  <c r="H162" i="15" s="1"/>
  <c r="K162" i="15" s="1"/>
  <c r="N162" i="15" s="1"/>
  <c r="G161" i="15"/>
  <c r="B159" i="15"/>
  <c r="G158" i="15"/>
  <c r="H158" i="15" s="1"/>
  <c r="K158" i="15" s="1"/>
  <c r="N158" i="15" s="1"/>
  <c r="G157" i="15"/>
  <c r="H157" i="15" s="1"/>
  <c r="K157" i="15" s="1"/>
  <c r="N157" i="15" s="1"/>
  <c r="G156" i="15"/>
  <c r="H156" i="15" s="1"/>
  <c r="K156" i="15" s="1"/>
  <c r="N156" i="15" s="1"/>
  <c r="G155" i="15"/>
  <c r="H155" i="15" s="1"/>
  <c r="K155" i="15" s="1"/>
  <c r="N155" i="15" s="1"/>
  <c r="G154" i="15"/>
  <c r="H154" i="15" s="1"/>
  <c r="K154" i="15" s="1"/>
  <c r="N154" i="15" s="1"/>
  <c r="G153" i="15"/>
  <c r="B151" i="15"/>
  <c r="G150" i="15"/>
  <c r="H150" i="15" s="1"/>
  <c r="K150" i="15" s="1"/>
  <c r="N150" i="15" s="1"/>
  <c r="G149" i="15"/>
  <c r="H149" i="15" s="1"/>
  <c r="K149" i="15" s="1"/>
  <c r="N149" i="15" s="1"/>
  <c r="G148" i="15"/>
  <c r="H148" i="15" s="1"/>
  <c r="K148" i="15" s="1"/>
  <c r="N148" i="15" s="1"/>
  <c r="G147" i="15"/>
  <c r="H147" i="15" s="1"/>
  <c r="K147" i="15" s="1"/>
  <c r="N147" i="15" s="1"/>
  <c r="G146" i="15"/>
  <c r="H146" i="15" s="1"/>
  <c r="K146" i="15" s="1"/>
  <c r="N146" i="15" s="1"/>
  <c r="G145" i="15"/>
  <c r="B143" i="15"/>
  <c r="G142" i="15"/>
  <c r="H142" i="15" s="1"/>
  <c r="K142" i="15" s="1"/>
  <c r="N142" i="15" s="1"/>
  <c r="G141" i="15"/>
  <c r="H141" i="15" s="1"/>
  <c r="K141" i="15" s="1"/>
  <c r="N141" i="15" s="1"/>
  <c r="G140" i="15"/>
  <c r="H140" i="15" s="1"/>
  <c r="K140" i="15" s="1"/>
  <c r="N140" i="15" s="1"/>
  <c r="G139" i="15"/>
  <c r="H139" i="15" s="1"/>
  <c r="K139" i="15" s="1"/>
  <c r="N139" i="15" s="1"/>
  <c r="G138" i="15"/>
  <c r="H138" i="15" s="1"/>
  <c r="K138" i="15" s="1"/>
  <c r="N138" i="15" s="1"/>
  <c r="G137" i="15"/>
  <c r="B135" i="15"/>
  <c r="G134" i="15"/>
  <c r="H134" i="15" s="1"/>
  <c r="K134" i="15" s="1"/>
  <c r="N134" i="15" s="1"/>
  <c r="G133" i="15"/>
  <c r="H133" i="15" s="1"/>
  <c r="K133" i="15" s="1"/>
  <c r="N133" i="15" s="1"/>
  <c r="G132" i="15"/>
  <c r="H132" i="15" s="1"/>
  <c r="K132" i="15" s="1"/>
  <c r="N132" i="15" s="1"/>
  <c r="G131" i="15"/>
  <c r="H131" i="15" s="1"/>
  <c r="K131" i="15" s="1"/>
  <c r="N131" i="15" s="1"/>
  <c r="G130" i="15"/>
  <c r="H130" i="15" s="1"/>
  <c r="K130" i="15" s="1"/>
  <c r="N130" i="15" s="1"/>
  <c r="G129" i="15"/>
  <c r="B127" i="15"/>
  <c r="G126" i="15"/>
  <c r="H126" i="15" s="1"/>
  <c r="K126" i="15" s="1"/>
  <c r="N126" i="15" s="1"/>
  <c r="G125" i="15"/>
  <c r="H125" i="15" s="1"/>
  <c r="K125" i="15" s="1"/>
  <c r="N125" i="15" s="1"/>
  <c r="G124" i="15"/>
  <c r="H124" i="15" s="1"/>
  <c r="K124" i="15" s="1"/>
  <c r="N124" i="15" s="1"/>
  <c r="G123" i="15"/>
  <c r="H123" i="15" s="1"/>
  <c r="K123" i="15" s="1"/>
  <c r="N123" i="15" s="1"/>
  <c r="G122" i="15"/>
  <c r="H122" i="15" s="1"/>
  <c r="K122" i="15" s="1"/>
  <c r="N122" i="15" s="1"/>
  <c r="G121" i="15"/>
  <c r="B118" i="15"/>
  <c r="G117" i="15"/>
  <c r="H117" i="15" s="1"/>
  <c r="K117" i="15" s="1"/>
  <c r="N117" i="15" s="1"/>
  <c r="G116" i="15"/>
  <c r="H116" i="15" s="1"/>
  <c r="K116" i="15" s="1"/>
  <c r="N116" i="15" s="1"/>
  <c r="G115" i="15"/>
  <c r="H115" i="15" s="1"/>
  <c r="K115" i="15" s="1"/>
  <c r="N115" i="15" s="1"/>
  <c r="G114" i="15"/>
  <c r="H114" i="15" s="1"/>
  <c r="K114" i="15" s="1"/>
  <c r="N114" i="15" s="1"/>
  <c r="G113" i="15"/>
  <c r="H113" i="15" s="1"/>
  <c r="K113" i="15" s="1"/>
  <c r="N113" i="15" s="1"/>
  <c r="G112" i="15"/>
  <c r="B110" i="15"/>
  <c r="G109" i="15"/>
  <c r="H109" i="15" s="1"/>
  <c r="K109" i="15" s="1"/>
  <c r="N109" i="15" s="1"/>
  <c r="G108" i="15"/>
  <c r="H108" i="15" s="1"/>
  <c r="K108" i="15" s="1"/>
  <c r="N108" i="15" s="1"/>
  <c r="G107" i="15"/>
  <c r="H107" i="15" s="1"/>
  <c r="K107" i="15" s="1"/>
  <c r="N107" i="15" s="1"/>
  <c r="G106" i="15"/>
  <c r="H106" i="15" s="1"/>
  <c r="K106" i="15" s="1"/>
  <c r="N106" i="15" s="1"/>
  <c r="G102" i="15"/>
  <c r="B99" i="15"/>
  <c r="G98" i="15"/>
  <c r="H98" i="15" s="1"/>
  <c r="K98" i="15" s="1"/>
  <c r="N98" i="15" s="1"/>
  <c r="G97" i="15"/>
  <c r="H97" i="15" s="1"/>
  <c r="K97" i="15" s="1"/>
  <c r="N97" i="15" s="1"/>
  <c r="G96" i="15"/>
  <c r="H96" i="15" s="1"/>
  <c r="K96" i="15" s="1"/>
  <c r="N96" i="15" s="1"/>
  <c r="G95" i="15"/>
  <c r="H95" i="15" s="1"/>
  <c r="K95" i="15" s="1"/>
  <c r="N95" i="15" s="1"/>
  <c r="G92" i="15"/>
  <c r="H92" i="15" s="1"/>
  <c r="K92" i="15" s="1"/>
  <c r="N92" i="15" s="1"/>
  <c r="G91" i="15"/>
  <c r="B88" i="15"/>
  <c r="G87" i="15"/>
  <c r="H87" i="15" s="1"/>
  <c r="K87" i="15" s="1"/>
  <c r="N87" i="15" s="1"/>
  <c r="G86" i="15"/>
  <c r="H86" i="15" s="1"/>
  <c r="K86" i="15" s="1"/>
  <c r="N86" i="15" s="1"/>
  <c r="G85" i="15"/>
  <c r="H85" i="15" s="1"/>
  <c r="K85" i="15" s="1"/>
  <c r="N85" i="15" s="1"/>
  <c r="G84" i="15"/>
  <c r="H84" i="15" s="1"/>
  <c r="K84" i="15" s="1"/>
  <c r="N84" i="15" s="1"/>
  <c r="G81" i="15"/>
  <c r="H81" i="15" s="1"/>
  <c r="K81" i="15" s="1"/>
  <c r="N81" i="15" s="1"/>
  <c r="G80" i="15"/>
  <c r="B77" i="15"/>
  <c r="G76" i="15"/>
  <c r="H76" i="15" s="1"/>
  <c r="K76" i="15" s="1"/>
  <c r="N76" i="15" s="1"/>
  <c r="G75" i="15"/>
  <c r="H75" i="15" s="1"/>
  <c r="K75" i="15" s="1"/>
  <c r="N75" i="15" s="1"/>
  <c r="G74" i="15"/>
  <c r="H74" i="15" s="1"/>
  <c r="K74" i="15" s="1"/>
  <c r="N74" i="15" s="1"/>
  <c r="G73" i="15"/>
  <c r="H73" i="15" s="1"/>
  <c r="K73" i="15" s="1"/>
  <c r="N73" i="15" s="1"/>
  <c r="G70" i="15"/>
  <c r="H70" i="15" s="1"/>
  <c r="K70" i="15" s="1"/>
  <c r="N70" i="15" s="1"/>
  <c r="G69" i="15"/>
  <c r="B66" i="15"/>
  <c r="G65" i="15"/>
  <c r="H65" i="15" s="1"/>
  <c r="K65" i="15" s="1"/>
  <c r="N65" i="15" s="1"/>
  <c r="G64" i="15"/>
  <c r="H64" i="15" s="1"/>
  <c r="K64" i="15" s="1"/>
  <c r="N64" i="15" s="1"/>
  <c r="G63" i="15"/>
  <c r="H63" i="15" s="1"/>
  <c r="K63" i="15" s="1"/>
  <c r="N63" i="15" s="1"/>
  <c r="G62" i="15"/>
  <c r="H62" i="15" s="1"/>
  <c r="K62" i="15" s="1"/>
  <c r="N62" i="15" s="1"/>
  <c r="G59" i="15"/>
  <c r="H59" i="15" s="1"/>
  <c r="K59" i="15" s="1"/>
  <c r="N59" i="15" s="1"/>
  <c r="G58" i="15"/>
  <c r="B55" i="15"/>
  <c r="G54" i="15"/>
  <c r="H54" i="15" s="1"/>
  <c r="K54" i="15" s="1"/>
  <c r="N54" i="15" s="1"/>
  <c r="G53" i="15"/>
  <c r="H53" i="15" s="1"/>
  <c r="K53" i="15" s="1"/>
  <c r="N53" i="15" s="1"/>
  <c r="G52" i="15"/>
  <c r="H52" i="15" s="1"/>
  <c r="K52" i="15" s="1"/>
  <c r="N52" i="15" s="1"/>
  <c r="G51" i="15"/>
  <c r="H51" i="15" s="1"/>
  <c r="K51" i="15" s="1"/>
  <c r="N51" i="15" s="1"/>
  <c r="G48" i="15"/>
  <c r="H48" i="15" s="1"/>
  <c r="K48" i="15" s="1"/>
  <c r="N48" i="15" s="1"/>
  <c r="G47" i="15"/>
  <c r="B44" i="15"/>
  <c r="G43" i="15"/>
  <c r="H43" i="15" s="1"/>
  <c r="K43" i="15" s="1"/>
  <c r="N43" i="15" s="1"/>
  <c r="G42" i="15"/>
  <c r="H42" i="15" s="1"/>
  <c r="K42" i="15" s="1"/>
  <c r="N42" i="15" s="1"/>
  <c r="G41" i="15"/>
  <c r="H41" i="15" s="1"/>
  <c r="K41" i="15" s="1"/>
  <c r="N41" i="15" s="1"/>
  <c r="G40" i="15"/>
  <c r="H40" i="15" s="1"/>
  <c r="K40" i="15" s="1"/>
  <c r="N40" i="15" s="1"/>
  <c r="G37" i="15"/>
  <c r="H37" i="15" s="1"/>
  <c r="K37" i="15" s="1"/>
  <c r="N37" i="15" s="1"/>
  <c r="G36" i="15"/>
  <c r="B33" i="15"/>
  <c r="G32" i="15"/>
  <c r="H32" i="15" s="1"/>
  <c r="K32" i="15" s="1"/>
  <c r="N32" i="15" s="1"/>
  <c r="G31" i="15"/>
  <c r="H31" i="15" s="1"/>
  <c r="K31" i="15" s="1"/>
  <c r="N31" i="15" s="1"/>
  <c r="G30" i="15"/>
  <c r="H30" i="15" s="1"/>
  <c r="K30" i="15" s="1"/>
  <c r="N30" i="15" s="1"/>
  <c r="G27" i="15"/>
  <c r="H27" i="15" s="1"/>
  <c r="K27" i="15" s="1"/>
  <c r="N27" i="15" s="1"/>
  <c r="G26" i="15"/>
  <c r="H26" i="15" s="1"/>
  <c r="K26" i="15" s="1"/>
  <c r="N26" i="15" s="1"/>
  <c r="G25" i="15"/>
  <c r="B22" i="15"/>
  <c r="E20" i="15"/>
  <c r="G20" i="15" s="1"/>
  <c r="G18" i="15"/>
  <c r="G17" i="15"/>
  <c r="G16" i="15"/>
  <c r="N341" i="15" l="1"/>
  <c r="N347" i="15" s="1"/>
  <c r="M347" i="15"/>
  <c r="N308" i="15"/>
  <c r="N314" i="15" s="1"/>
  <c r="M314" i="15"/>
  <c r="K329" i="15"/>
  <c r="J331" i="15"/>
  <c r="H20" i="15"/>
  <c r="K292" i="15"/>
  <c r="J298" i="15"/>
  <c r="K300" i="15"/>
  <c r="J306" i="15"/>
  <c r="K361" i="15"/>
  <c r="J363" i="15"/>
  <c r="H16" i="15"/>
  <c r="H17" i="15"/>
  <c r="H18" i="15"/>
  <c r="K349" i="15"/>
  <c r="J355" i="15"/>
  <c r="J339" i="15"/>
  <c r="K333" i="15"/>
  <c r="J290" i="15"/>
  <c r="K284" i="15"/>
  <c r="K316" i="15"/>
  <c r="J322" i="15"/>
  <c r="G22" i="15"/>
  <c r="G281" i="15"/>
  <c r="G272" i="15"/>
  <c r="G99" i="15"/>
  <c r="G33" i="15"/>
  <c r="G127" i="15"/>
  <c r="G175" i="15"/>
  <c r="G224" i="15"/>
  <c r="G44" i="15"/>
  <c r="G264" i="15"/>
  <c r="G118" i="15"/>
  <c r="G167" i="15"/>
  <c r="G216" i="15"/>
  <c r="G66" i="15"/>
  <c r="G55" i="15"/>
  <c r="G110" i="15"/>
  <c r="G159" i="15"/>
  <c r="G208" i="15"/>
  <c r="G256" i="15"/>
  <c r="G151" i="15"/>
  <c r="G199" i="15"/>
  <c r="G248" i="15"/>
  <c r="G143" i="15"/>
  <c r="G191" i="15"/>
  <c r="G240" i="15"/>
  <c r="G88" i="15"/>
  <c r="G135" i="15"/>
  <c r="G183" i="15"/>
  <c r="G232" i="15"/>
  <c r="G77" i="15"/>
  <c r="H47" i="15"/>
  <c r="H91" i="15"/>
  <c r="H129" i="15"/>
  <c r="H161" i="15"/>
  <c r="H193" i="15"/>
  <c r="H226" i="15"/>
  <c r="H258" i="15"/>
  <c r="H58" i="15"/>
  <c r="H102" i="15"/>
  <c r="H137" i="15"/>
  <c r="H169" i="15"/>
  <c r="H202" i="15"/>
  <c r="H234" i="15"/>
  <c r="H266" i="15"/>
  <c r="H11" i="15"/>
  <c r="H210" i="15"/>
  <c r="H242" i="15"/>
  <c r="H274" i="15"/>
  <c r="H25" i="15"/>
  <c r="H69" i="15"/>
  <c r="H112" i="15"/>
  <c r="H145" i="15"/>
  <c r="H177" i="15"/>
  <c r="H36" i="15"/>
  <c r="H80" i="15"/>
  <c r="H121" i="15"/>
  <c r="H153" i="15"/>
  <c r="H185" i="15"/>
  <c r="H218" i="15"/>
  <c r="H250" i="15"/>
  <c r="K290" i="15" l="1"/>
  <c r="K306" i="15"/>
  <c r="K298" i="15"/>
  <c r="K20" i="15"/>
  <c r="N20" i="15" s="1"/>
  <c r="K339" i="15"/>
  <c r="K355" i="15"/>
  <c r="K331" i="15"/>
  <c r="K18" i="15"/>
  <c r="N18" i="15"/>
  <c r="K17" i="15"/>
  <c r="N17" i="15" s="1"/>
  <c r="K16" i="15"/>
  <c r="N16" i="15" s="1"/>
  <c r="K363" i="15"/>
  <c r="K322" i="15"/>
  <c r="H33" i="15"/>
  <c r="H232" i="15"/>
  <c r="H118" i="15"/>
  <c r="H256" i="15"/>
  <c r="K11" i="15"/>
  <c r="J22" i="15"/>
  <c r="H127" i="15"/>
  <c r="H151" i="15"/>
  <c r="H281" i="15"/>
  <c r="H248" i="15"/>
  <c r="H216" i="15"/>
  <c r="H135" i="15"/>
  <c r="H99" i="15"/>
  <c r="H66" i="15"/>
  <c r="H264" i="15"/>
  <c r="H88" i="15"/>
  <c r="H55" i="15"/>
  <c r="H208" i="15"/>
  <c r="H143" i="15"/>
  <c r="H110" i="15"/>
  <c r="H77" i="15"/>
  <c r="H224" i="15"/>
  <c r="H199" i="15"/>
  <c r="H191" i="15"/>
  <c r="H167" i="15"/>
  <c r="H159" i="15"/>
  <c r="H272" i="15"/>
  <c r="H240" i="15"/>
  <c r="H44" i="15"/>
  <c r="H183" i="15"/>
  <c r="H175" i="15"/>
  <c r="G366" i="15"/>
  <c r="H22" i="15"/>
  <c r="N316" i="15" l="1"/>
  <c r="N322" i="15" s="1"/>
  <c r="M322" i="15"/>
  <c r="N349" i="15"/>
  <c r="N355" i="15" s="1"/>
  <c r="M355" i="15"/>
  <c r="N361" i="15"/>
  <c r="N363" i="15" s="1"/>
  <c r="M363" i="15"/>
  <c r="N11" i="15"/>
  <c r="M22" i="15"/>
  <c r="N333" i="15"/>
  <c r="N339" i="15" s="1"/>
  <c r="M339" i="15"/>
  <c r="N292" i="15"/>
  <c r="N298" i="15" s="1"/>
  <c r="M298" i="15"/>
  <c r="N300" i="15"/>
  <c r="N306" i="15" s="1"/>
  <c r="M306" i="15"/>
  <c r="N329" i="15"/>
  <c r="N331" i="15" s="1"/>
  <c r="M331" i="15"/>
  <c r="N284" i="15"/>
  <c r="N290" i="15" s="1"/>
  <c r="M290" i="15"/>
  <c r="H366" i="15"/>
  <c r="J110" i="15"/>
  <c r="K102" i="15"/>
  <c r="K161" i="15"/>
  <c r="J167" i="15"/>
  <c r="J66" i="15"/>
  <c r="K58" i="15"/>
  <c r="J143" i="15"/>
  <c r="K137" i="15"/>
  <c r="K250" i="15"/>
  <c r="J256" i="15"/>
  <c r="K153" i="15"/>
  <c r="J159" i="15"/>
  <c r="K145" i="15"/>
  <c r="J151" i="15"/>
  <c r="J183" i="15"/>
  <c r="K177" i="15"/>
  <c r="K202" i="15"/>
  <c r="J208" i="15"/>
  <c r="K22" i="15"/>
  <c r="J44" i="15"/>
  <c r="K36" i="15"/>
  <c r="K193" i="15"/>
  <c r="J199" i="15"/>
  <c r="K47" i="15"/>
  <c r="J55" i="15"/>
  <c r="K210" i="15"/>
  <c r="J216" i="15"/>
  <c r="J240" i="15"/>
  <c r="K234" i="15"/>
  <c r="J88" i="15"/>
  <c r="K80" i="15"/>
  <c r="K242" i="15"/>
  <c r="J248" i="15"/>
  <c r="K25" i="15"/>
  <c r="J33" i="15"/>
  <c r="K91" i="15"/>
  <c r="J99" i="15"/>
  <c r="K218" i="15"/>
  <c r="J224" i="15"/>
  <c r="K112" i="15"/>
  <c r="J118" i="15"/>
  <c r="J175" i="15"/>
  <c r="K169" i="15"/>
  <c r="J127" i="15"/>
  <c r="K121" i="15"/>
  <c r="J191" i="15"/>
  <c r="K185" i="15"/>
  <c r="K129" i="15"/>
  <c r="J135" i="15"/>
  <c r="K266" i="15"/>
  <c r="J272" i="15"/>
  <c r="K69" i="15"/>
  <c r="J77" i="15"/>
  <c r="K258" i="15"/>
  <c r="J264" i="15"/>
  <c r="K274" i="15"/>
  <c r="J281" i="15"/>
  <c r="K226" i="15"/>
  <c r="J232" i="15"/>
  <c r="D14" i="13"/>
  <c r="K127" i="15" l="1"/>
  <c r="K44" i="15"/>
  <c r="K256" i="15"/>
  <c r="K281" i="15"/>
  <c r="K143" i="15"/>
  <c r="K264" i="15"/>
  <c r="K77" i="15"/>
  <c r="K118" i="15"/>
  <c r="K183" i="15"/>
  <c r="K33" i="15"/>
  <c r="K216" i="15"/>
  <c r="K151" i="15"/>
  <c r="K224" i="15"/>
  <c r="K135" i="15"/>
  <c r="N22" i="15"/>
  <c r="K167" i="15"/>
  <c r="K272" i="15"/>
  <c r="K110" i="15"/>
  <c r="K99" i="15"/>
  <c r="K55" i="15"/>
  <c r="K191" i="15"/>
  <c r="K159" i="15"/>
  <c r="K232" i="15"/>
  <c r="K199" i="15"/>
  <c r="K248" i="15"/>
  <c r="K175" i="15"/>
  <c r="K88" i="15"/>
  <c r="K66" i="15"/>
  <c r="K240" i="15"/>
  <c r="K208" i="15"/>
  <c r="J366" i="15"/>
  <c r="N21" i="10" l="1"/>
  <c r="L21" i="10"/>
  <c r="K366" i="15"/>
  <c r="N58" i="15"/>
  <c r="N66" i="15" s="1"/>
  <c r="M66" i="15"/>
  <c r="N226" i="15"/>
  <c r="N232" i="15" s="1"/>
  <c r="M232" i="15"/>
  <c r="N210" i="15"/>
  <c r="N216" i="15" s="1"/>
  <c r="M216" i="15"/>
  <c r="N137" i="15"/>
  <c r="N143" i="15" s="1"/>
  <c r="M143" i="15"/>
  <c r="M33" i="15"/>
  <c r="N25" i="15"/>
  <c r="N33" i="15" s="1"/>
  <c r="N234" i="15"/>
  <c r="N240" i="15" s="1"/>
  <c r="M240" i="15"/>
  <c r="N266" i="15"/>
  <c r="N272" i="15" s="1"/>
  <c r="M272" i="15"/>
  <c r="N153" i="15"/>
  <c r="N159" i="15" s="1"/>
  <c r="M159" i="15"/>
  <c r="N161" i="15"/>
  <c r="N167" i="15" s="1"/>
  <c r="M167" i="15"/>
  <c r="N274" i="15"/>
  <c r="N281" i="15" s="1"/>
  <c r="M281" i="15"/>
  <c r="N80" i="15"/>
  <c r="N88" i="15" s="1"/>
  <c r="M88" i="15"/>
  <c r="N185" i="15"/>
  <c r="N191" i="15" s="1"/>
  <c r="M191" i="15"/>
  <c r="N177" i="15"/>
  <c r="N183" i="15" s="1"/>
  <c r="M183" i="15"/>
  <c r="N250" i="15"/>
  <c r="N256" i="15" s="1"/>
  <c r="M256" i="15"/>
  <c r="N169" i="15"/>
  <c r="N175" i="15" s="1"/>
  <c r="M175" i="15"/>
  <c r="M55" i="15"/>
  <c r="N47" i="15"/>
  <c r="N55" i="15" s="1"/>
  <c r="N129" i="15"/>
  <c r="N135" i="15" s="1"/>
  <c r="M135" i="15"/>
  <c r="N112" i="15"/>
  <c r="N118" i="15" s="1"/>
  <c r="M118" i="15"/>
  <c r="N36" i="15"/>
  <c r="N44" i="15" s="1"/>
  <c r="M44" i="15"/>
  <c r="N242" i="15"/>
  <c r="N248" i="15" s="1"/>
  <c r="M248" i="15"/>
  <c r="N91" i="15"/>
  <c r="N99" i="15" s="1"/>
  <c r="M99" i="15"/>
  <c r="N218" i="15"/>
  <c r="N224" i="15" s="1"/>
  <c r="M224" i="15"/>
  <c r="N69" i="15"/>
  <c r="N77" i="15" s="1"/>
  <c r="M77" i="15"/>
  <c r="N121" i="15"/>
  <c r="N127" i="15" s="1"/>
  <c r="M127" i="15"/>
  <c r="N202" i="15"/>
  <c r="N208" i="15" s="1"/>
  <c r="M208" i="15"/>
  <c r="N193" i="15"/>
  <c r="N199" i="15" s="1"/>
  <c r="M199" i="15"/>
  <c r="N102" i="15"/>
  <c r="N110" i="15" s="1"/>
  <c r="M110" i="15"/>
  <c r="N145" i="15"/>
  <c r="N151" i="15" s="1"/>
  <c r="M151" i="15"/>
  <c r="N258" i="15"/>
  <c r="N264" i="15" s="1"/>
  <c r="M264" i="15"/>
  <c r="N366" i="15" l="1"/>
  <c r="M366" i="15"/>
  <c r="A90" i="10"/>
  <c r="A185" i="10"/>
  <c r="A193" i="10"/>
  <c r="A200" i="10"/>
  <c r="J223" i="10" l="1"/>
  <c r="R223" i="10" s="1"/>
  <c r="J210" i="10"/>
  <c r="R210" i="10" s="1"/>
  <c r="J205" i="10"/>
  <c r="R205" i="10" s="1"/>
  <c r="J202" i="10"/>
  <c r="R202" i="10" s="1"/>
  <c r="J190" i="10"/>
  <c r="R190" i="10" s="1"/>
  <c r="J171" i="10"/>
  <c r="R171" i="10" s="1"/>
  <c r="J176" i="10"/>
  <c r="R176" i="10" s="1"/>
  <c r="J179" i="10"/>
  <c r="R179" i="10" s="1"/>
  <c r="J161" i="10"/>
  <c r="R161" i="10" s="1"/>
  <c r="J158" i="10"/>
  <c r="R158" i="10" s="1"/>
  <c r="J157" i="10"/>
  <c r="R157" i="10" s="1"/>
  <c r="J148" i="10"/>
  <c r="R148" i="10" s="1"/>
  <c r="J141" i="10"/>
  <c r="R141" i="10" s="1"/>
  <c r="J140" i="10"/>
  <c r="R140" i="10" s="1"/>
  <c r="J134" i="10"/>
  <c r="R134" i="10" s="1"/>
  <c r="J129" i="10"/>
  <c r="R129" i="10" s="1"/>
  <c r="J117" i="10"/>
  <c r="R117" i="10" s="1"/>
  <c r="J116" i="10"/>
  <c r="R116" i="10" s="1"/>
  <c r="J111" i="10"/>
  <c r="R111" i="10" s="1"/>
  <c r="J105" i="10"/>
  <c r="R105" i="10" s="1"/>
  <c r="J104" i="10"/>
  <c r="R104" i="10" s="1"/>
  <c r="J93" i="10"/>
  <c r="R93" i="10" s="1"/>
  <c r="J83" i="10"/>
  <c r="R83" i="10" s="1"/>
  <c r="J78" i="10"/>
  <c r="R78" i="10" s="1"/>
  <c r="J66" i="10"/>
  <c r="R66" i="10" s="1"/>
  <c r="J65" i="10"/>
  <c r="R65" i="10" s="1"/>
  <c r="J62" i="10"/>
  <c r="R62" i="10" s="1"/>
  <c r="J224" i="10"/>
  <c r="R224" i="10" s="1"/>
  <c r="J222" i="10"/>
  <c r="R222" i="10" s="1"/>
  <c r="J216" i="10"/>
  <c r="R216" i="10" s="1"/>
  <c r="J215" i="10"/>
  <c r="R215" i="10" s="1"/>
  <c r="J214" i="10"/>
  <c r="R214" i="10" s="1"/>
  <c r="J213" i="10"/>
  <c r="R213" i="10" s="1"/>
  <c r="J212" i="10"/>
  <c r="R212" i="10" s="1"/>
  <c r="J211" i="10"/>
  <c r="R211" i="10" s="1"/>
  <c r="J209" i="10"/>
  <c r="R209" i="10" s="1"/>
  <c r="J208" i="10"/>
  <c r="R208" i="10" s="1"/>
  <c r="J207" i="10"/>
  <c r="R207" i="10" s="1"/>
  <c r="J206" i="10"/>
  <c r="R206" i="10" s="1"/>
  <c r="J204" i="10"/>
  <c r="R204" i="10" s="1"/>
  <c r="J203" i="10"/>
  <c r="R203" i="10" s="1"/>
  <c r="J194" i="10"/>
  <c r="R194" i="10" s="1"/>
  <c r="J191" i="10"/>
  <c r="R191" i="10" s="1"/>
  <c r="J189" i="10"/>
  <c r="R189" i="10" s="1"/>
  <c r="J188" i="10"/>
  <c r="R188" i="10" s="1"/>
  <c r="J187" i="10"/>
  <c r="R187" i="10" s="1"/>
  <c r="J186" i="10"/>
  <c r="R186" i="10" s="1"/>
  <c r="J177" i="10"/>
  <c r="R177" i="10" s="1"/>
  <c r="J175" i="10"/>
  <c r="R175" i="10" s="1"/>
  <c r="J173" i="10"/>
  <c r="R173" i="10" s="1"/>
  <c r="J172" i="10"/>
  <c r="R172" i="10" s="1"/>
  <c r="J170" i="10"/>
  <c r="R170" i="10" s="1"/>
  <c r="J164" i="10"/>
  <c r="R164" i="10" s="1"/>
  <c r="J163" i="10"/>
  <c r="R163" i="10" s="1"/>
  <c r="J162" i="10"/>
  <c r="R162" i="10" s="1"/>
  <c r="J160" i="10"/>
  <c r="R160" i="10" s="1"/>
  <c r="J159" i="10"/>
  <c r="R159" i="10" s="1"/>
  <c r="J156" i="10"/>
  <c r="R156" i="10" s="1"/>
  <c r="J155" i="10"/>
  <c r="R155" i="10" s="1"/>
  <c r="J149" i="10"/>
  <c r="R149" i="10" s="1"/>
  <c r="J147" i="10"/>
  <c r="R147" i="10" s="1"/>
  <c r="J146" i="10"/>
  <c r="R146" i="10" s="1"/>
  <c r="J143" i="10"/>
  <c r="R143" i="10" s="1"/>
  <c r="J142" i="10"/>
  <c r="R142" i="10" s="1"/>
  <c r="J137" i="10"/>
  <c r="R137" i="10" s="1"/>
  <c r="J135" i="10"/>
  <c r="R135" i="10" s="1"/>
  <c r="J131" i="10"/>
  <c r="R131" i="10" s="1"/>
  <c r="J130" i="10"/>
  <c r="R130" i="10" s="1"/>
  <c r="J128" i="10"/>
  <c r="R128" i="10" s="1"/>
  <c r="J125" i="10"/>
  <c r="R125" i="10" s="1"/>
  <c r="J124" i="10"/>
  <c r="R124" i="10" s="1"/>
  <c r="J123" i="10"/>
  <c r="R123" i="10" s="1"/>
  <c r="J119" i="10"/>
  <c r="R119" i="10" s="1"/>
  <c r="J118" i="10"/>
  <c r="R118" i="10" s="1"/>
  <c r="J113" i="10"/>
  <c r="R113" i="10" s="1"/>
  <c r="J107" i="10"/>
  <c r="R107" i="10" s="1"/>
  <c r="J106" i="10"/>
  <c r="R106" i="10" s="1"/>
  <c r="J101" i="10"/>
  <c r="R101" i="10" s="1"/>
  <c r="J99" i="10"/>
  <c r="R99" i="10" s="1"/>
  <c r="J95" i="10"/>
  <c r="R95" i="10" s="1"/>
  <c r="J94" i="10"/>
  <c r="R94" i="10" s="1"/>
  <c r="J84" i="10"/>
  <c r="R84" i="10" s="1"/>
  <c r="J82" i="10"/>
  <c r="R82" i="10" s="1"/>
  <c r="J81" i="10"/>
  <c r="R81" i="10" s="1"/>
  <c r="J80" i="10"/>
  <c r="R80" i="10" s="1"/>
  <c r="J79" i="10"/>
  <c r="R79" i="10" s="1"/>
  <c r="J77" i="10"/>
  <c r="R77" i="10" s="1"/>
  <c r="J76" i="10"/>
  <c r="R76" i="10" s="1"/>
  <c r="J75" i="10"/>
  <c r="R75" i="10" s="1"/>
  <c r="J69" i="10"/>
  <c r="R69" i="10" s="1"/>
  <c r="J68" i="10"/>
  <c r="R68" i="10" s="1"/>
  <c r="J67" i="10"/>
  <c r="R67" i="10" s="1"/>
  <c r="J64" i="10"/>
  <c r="R64" i="10" s="1"/>
  <c r="J63" i="10"/>
  <c r="R63" i="10" s="1"/>
  <c r="J61" i="10"/>
  <c r="R61" i="10" s="1"/>
  <c r="J60" i="10"/>
  <c r="R60" i="10" s="1"/>
  <c r="H54" i="10"/>
  <c r="P54" i="10" s="1"/>
  <c r="H53" i="10"/>
  <c r="P53" i="10" s="1"/>
  <c r="H52" i="10"/>
  <c r="P52" i="10" s="1"/>
  <c r="H51" i="10"/>
  <c r="P51" i="10" s="1"/>
  <c r="H50" i="10"/>
  <c r="P50" i="10" s="1"/>
  <c r="H49" i="10"/>
  <c r="P49" i="10" s="1"/>
  <c r="H48" i="10"/>
  <c r="P48" i="10" s="1"/>
  <c r="H47" i="10"/>
  <c r="P47" i="10" s="1"/>
  <c r="H46" i="10"/>
  <c r="P46" i="10" s="1"/>
  <c r="H45" i="10"/>
  <c r="P45" i="10" s="1"/>
  <c r="H42" i="10"/>
  <c r="P42" i="10" s="1"/>
  <c r="H41" i="10"/>
  <c r="P41" i="10" s="1"/>
  <c r="H40" i="10"/>
  <c r="P40" i="10" s="1"/>
  <c r="H39" i="10"/>
  <c r="P39" i="10" s="1"/>
  <c r="H38" i="10"/>
  <c r="P38" i="10" s="1"/>
  <c r="H37" i="10"/>
  <c r="P37" i="10" s="1"/>
  <c r="H36" i="10"/>
  <c r="P36" i="10" s="1"/>
  <c r="H35" i="10"/>
  <c r="P35" i="10" s="1"/>
  <c r="H34" i="10"/>
  <c r="P34" i="10" s="1"/>
  <c r="H33" i="10"/>
  <c r="P33" i="10" s="1"/>
  <c r="H30" i="10"/>
  <c r="P30" i="10" s="1"/>
  <c r="H29" i="10"/>
  <c r="P29" i="10" s="1"/>
  <c r="H28" i="10"/>
  <c r="P28" i="10" s="1"/>
  <c r="H27" i="10"/>
  <c r="P27" i="10" s="1"/>
  <c r="H26" i="10"/>
  <c r="P26" i="10" s="1"/>
  <c r="H25" i="10"/>
  <c r="P25" i="10" s="1"/>
  <c r="H24" i="10"/>
  <c r="P24" i="10" s="1"/>
  <c r="H23" i="10"/>
  <c r="P23" i="10" s="1"/>
  <c r="H22" i="10"/>
  <c r="P22" i="10" s="1"/>
  <c r="P56" i="10" l="1"/>
  <c r="F10" i="16" s="1"/>
  <c r="N52" i="10"/>
  <c r="L52" i="10"/>
  <c r="L53" i="10"/>
  <c r="N53" i="10"/>
  <c r="L26" i="10"/>
  <c r="N26" i="10"/>
  <c r="N40" i="10"/>
  <c r="L40" i="10"/>
  <c r="N54" i="10"/>
  <c r="L54" i="10"/>
  <c r="N51" i="10"/>
  <c r="L51" i="10"/>
  <c r="N24" i="10"/>
  <c r="L24" i="10"/>
  <c r="N38" i="10"/>
  <c r="L38" i="10"/>
  <c r="L39" i="10"/>
  <c r="N39" i="10"/>
  <c r="L27" i="10"/>
  <c r="N27" i="10"/>
  <c r="L41" i="10"/>
  <c r="N41" i="10"/>
  <c r="N23" i="10"/>
  <c r="L23" i="10"/>
  <c r="L25" i="10"/>
  <c r="N25" i="10"/>
  <c r="N28" i="10"/>
  <c r="L28" i="10"/>
  <c r="L42" i="10"/>
  <c r="N42" i="10"/>
  <c r="N37" i="10"/>
  <c r="L37" i="10"/>
  <c r="N29" i="10"/>
  <c r="L29" i="10"/>
  <c r="N45" i="10"/>
  <c r="L45" i="10"/>
  <c r="N30" i="10"/>
  <c r="L30" i="10"/>
  <c r="N46" i="10"/>
  <c r="L46" i="10"/>
  <c r="N33" i="10"/>
  <c r="L33" i="10"/>
  <c r="L47" i="10"/>
  <c r="N47" i="10"/>
  <c r="N34" i="10"/>
  <c r="L34" i="10"/>
  <c r="L48" i="10"/>
  <c r="N48" i="10"/>
  <c r="N35" i="10"/>
  <c r="L35" i="10"/>
  <c r="N49" i="10"/>
  <c r="L49" i="10"/>
  <c r="N22" i="10"/>
  <c r="L22" i="10"/>
  <c r="N36" i="10"/>
  <c r="L36" i="10"/>
  <c r="N50" i="10"/>
  <c r="L50" i="10"/>
  <c r="A194" i="10"/>
  <c r="J53" i="10"/>
  <c r="J50" i="10"/>
  <c r="J24" i="10"/>
  <c r="J37" i="10"/>
  <c r="J49" i="10"/>
  <c r="J21" i="10"/>
  <c r="R21" i="10" s="1"/>
  <c r="S21" i="10" s="1"/>
  <c r="J39" i="10"/>
  <c r="J45" i="10"/>
  <c r="J27" i="10"/>
  <c r="J30" i="10"/>
  <c r="J40" i="10"/>
  <c r="A84" i="10"/>
  <c r="A129" i="10"/>
  <c r="J23" i="10"/>
  <c r="J26" i="10"/>
  <c r="J46" i="10"/>
  <c r="J136" i="10"/>
  <c r="R136" i="10" s="1"/>
  <c r="J36" i="10"/>
  <c r="J41" i="10"/>
  <c r="J71" i="10"/>
  <c r="J100" i="10"/>
  <c r="R100" i="10" s="1"/>
  <c r="A82" i="10"/>
  <c r="J33" i="10"/>
  <c r="J22" i="10"/>
  <c r="J86" i="10"/>
  <c r="J112" i="10"/>
  <c r="R112" i="10" s="1"/>
  <c r="A123" i="10"/>
  <c r="A81" i="10"/>
  <c r="J54" i="10"/>
  <c r="J25" i="10"/>
  <c r="J226" i="10"/>
  <c r="J174" i="10"/>
  <c r="R174" i="10" s="1"/>
  <c r="J178" i="10"/>
  <c r="R178" i="10" s="1"/>
  <c r="A147" i="10"/>
  <c r="J122" i="10"/>
  <c r="R122" i="10" s="1"/>
  <c r="J110" i="10"/>
  <c r="R110" i="10" s="1"/>
  <c r="A99" i="10"/>
  <c r="J98" i="10"/>
  <c r="R98" i="10" s="1"/>
  <c r="A61" i="10"/>
  <c r="A63" i="10"/>
  <c r="A69" i="10"/>
  <c r="A65" i="10"/>
  <c r="J47" i="10"/>
  <c r="J51" i="10"/>
  <c r="J35" i="10"/>
  <c r="R35" i="10" s="1"/>
  <c r="S35" i="10" s="1"/>
  <c r="J29" i="10"/>
  <c r="J38" i="10"/>
  <c r="J34" i="10"/>
  <c r="J42" i="10"/>
  <c r="J52" i="10"/>
  <c r="J28" i="10"/>
  <c r="J48" i="10"/>
  <c r="A83" i="10"/>
  <c r="A64" i="10"/>
  <c r="A62" i="10"/>
  <c r="A223" i="10"/>
  <c r="A60" i="10"/>
  <c r="A93" i="10"/>
  <c r="A105" i="10"/>
  <c r="A117" i="10"/>
  <c r="A141" i="10"/>
  <c r="A135" i="10"/>
  <c r="J166" i="10"/>
  <c r="J196" i="10"/>
  <c r="A224" i="10"/>
  <c r="A222" i="10"/>
  <c r="R39" i="10" l="1"/>
  <c r="S39" i="10" s="1"/>
  <c r="R52" i="10"/>
  <c r="S52" i="10" s="1"/>
  <c r="R47" i="10"/>
  <c r="S47" i="10" s="1"/>
  <c r="R36" i="10"/>
  <c r="S36" i="10" s="1"/>
  <c r="R48" i="10"/>
  <c r="S48" i="10" s="1"/>
  <c r="R46" i="10"/>
  <c r="S46" i="10" s="1"/>
  <c r="R49" i="10"/>
  <c r="S49" i="10" s="1"/>
  <c r="R45" i="10"/>
  <c r="S45" i="10" s="1"/>
  <c r="R51" i="10"/>
  <c r="S51" i="10" s="1"/>
  <c r="R41" i="10"/>
  <c r="S41" i="10" s="1"/>
  <c r="R42" i="10"/>
  <c r="S42" i="10" s="1"/>
  <c r="R27" i="10"/>
  <c r="S27" i="10" s="1"/>
  <c r="R37" i="10"/>
  <c r="S37" i="10" s="1"/>
  <c r="R50" i="10"/>
  <c r="S50" i="10" s="1"/>
  <c r="R54" i="10"/>
  <c r="S54" i="10" s="1"/>
  <c r="R34" i="10"/>
  <c r="S34" i="10" s="1"/>
  <c r="R38" i="10"/>
  <c r="S38" i="10" s="1"/>
  <c r="R33" i="10"/>
  <c r="S33" i="10" s="1"/>
  <c r="R40" i="10"/>
  <c r="S40" i="10" s="1"/>
  <c r="R53" i="10"/>
  <c r="S53" i="10" s="1"/>
  <c r="O201" i="10"/>
  <c r="P201" i="10" s="1"/>
  <c r="P218" i="10" s="1"/>
  <c r="F24" i="16" s="1"/>
  <c r="R29" i="10"/>
  <c r="S29" i="10" s="1"/>
  <c r="R28" i="10"/>
  <c r="S28" i="10" s="1"/>
  <c r="R24" i="10"/>
  <c r="S24" i="10" s="1"/>
  <c r="R26" i="10"/>
  <c r="S26" i="10" s="1"/>
  <c r="N56" i="10"/>
  <c r="E10" i="16" s="1"/>
  <c r="R23" i="10"/>
  <c r="S23" i="10" s="1"/>
  <c r="R30" i="10"/>
  <c r="S30" i="10" s="1"/>
  <c r="R25" i="10"/>
  <c r="S25" i="10" s="1"/>
  <c r="R22" i="10"/>
  <c r="S22" i="10" s="1"/>
  <c r="J181" i="10"/>
  <c r="J151" i="10"/>
  <c r="J56" i="10"/>
  <c r="C10" i="16" s="1"/>
  <c r="R226" i="10"/>
  <c r="A67" i="10"/>
  <c r="A68" i="10"/>
  <c r="P228" i="10" l="1"/>
  <c r="F26" i="16"/>
  <c r="F30" i="16" s="1"/>
  <c r="I201" i="10"/>
  <c r="M201" i="10"/>
  <c r="N201" i="10" s="1"/>
  <c r="N218" i="10" s="1"/>
  <c r="E24" i="16" s="1"/>
  <c r="V226" i="10"/>
  <c r="L56" i="10"/>
  <c r="D10" i="16" s="1"/>
  <c r="A27" i="10"/>
  <c r="N228" i="10" l="1"/>
  <c r="E26" i="16"/>
  <c r="E30" i="16" s="1"/>
  <c r="J201" i="10"/>
  <c r="J218" i="10" s="1"/>
  <c r="C24" i="16" s="1"/>
  <c r="C26" i="16" s="1"/>
  <c r="C30" i="16" s="1"/>
  <c r="K201" i="10"/>
  <c r="Q201" i="10" s="1"/>
  <c r="A50" i="10"/>
  <c r="A40" i="10"/>
  <c r="A30" i="10"/>
  <c r="R71" i="10"/>
  <c r="A66" i="10"/>
  <c r="A46" i="10"/>
  <c r="A100" i="10"/>
  <c r="A148" i="10"/>
  <c r="A22" i="10"/>
  <c r="A162" i="10"/>
  <c r="A124" i="10"/>
  <c r="A157" i="10"/>
  <c r="A24" i="10"/>
  <c r="A116" i="10"/>
  <c r="A208" i="10"/>
  <c r="A54" i="10"/>
  <c r="A23" i="10"/>
  <c r="A131" i="10"/>
  <c r="A172" i="10"/>
  <c r="A159" i="10"/>
  <c r="A210" i="10"/>
  <c r="A36" i="10"/>
  <c r="A26" i="10"/>
  <c r="A202" i="10"/>
  <c r="A21" i="10"/>
  <c r="A75" i="10"/>
  <c r="A52" i="10"/>
  <c r="A77" i="10"/>
  <c r="A211" i="10"/>
  <c r="A107" i="10"/>
  <c r="A25" i="10"/>
  <c r="V71" i="10" l="1"/>
  <c r="J228" i="10"/>
  <c r="L201" i="10"/>
  <c r="R201" i="10" s="1"/>
  <c r="S201" i="10" s="1"/>
  <c r="A174" i="10"/>
  <c r="A106" i="10"/>
  <c r="A175" i="10"/>
  <c r="A53" i="10"/>
  <c r="A35" i="10"/>
  <c r="A213" i="10"/>
  <c r="A71" i="10"/>
  <c r="A51" i="10"/>
  <c r="A189" i="10"/>
  <c r="A171" i="10"/>
  <c r="A190" i="10"/>
  <c r="A214" i="10"/>
  <c r="A206" i="10"/>
  <c r="A203" i="10"/>
  <c r="A191" i="10"/>
  <c r="A187" i="10"/>
  <c r="A176" i="10"/>
  <c r="A177" i="10"/>
  <c r="A163" i="10"/>
  <c r="A146" i="10"/>
  <c r="A118" i="10"/>
  <c r="A149" i="10"/>
  <c r="A104" i="10"/>
  <c r="A110" i="10"/>
  <c r="A143" i="10"/>
  <c r="A140" i="10"/>
  <c r="A113" i="10"/>
  <c r="A122" i="10"/>
  <c r="A76" i="10"/>
  <c r="A80" i="10"/>
  <c r="A78" i="10"/>
  <c r="A49" i="10"/>
  <c r="A186" i="10"/>
  <c r="A48" i="10"/>
  <c r="A207" i="10"/>
  <c r="A47" i="10"/>
  <c r="A170" i="10"/>
  <c r="A92" i="10"/>
  <c r="A161" i="10"/>
  <c r="A39" i="10"/>
  <c r="A209" i="10"/>
  <c r="A128" i="10"/>
  <c r="A205" i="10"/>
  <c r="A216" i="10"/>
  <c r="A215" i="10"/>
  <c r="A212" i="10"/>
  <c r="A41" i="10"/>
  <c r="A178" i="10"/>
  <c r="A160" i="10"/>
  <c r="A101" i="10"/>
  <c r="A134" i="10"/>
  <c r="A34" i="10"/>
  <c r="A155" i="10"/>
  <c r="A38" i="10"/>
  <c r="A179" i="10"/>
  <c r="A125" i="10"/>
  <c r="A173" i="10"/>
  <c r="A45" i="10"/>
  <c r="A111" i="10"/>
  <c r="A29" i="10"/>
  <c r="A158" i="10"/>
  <c r="A119" i="10"/>
  <c r="A98" i="10"/>
  <c r="A136" i="10"/>
  <c r="A142" i="10"/>
  <c r="A28" i="10"/>
  <c r="A137" i="10"/>
  <c r="A42" i="10"/>
  <c r="A94" i="10"/>
  <c r="A33" i="10"/>
  <c r="A164" i="10"/>
  <c r="A188" i="10"/>
  <c r="A112" i="10"/>
  <c r="A37" i="10"/>
  <c r="A156" i="10"/>
  <c r="A204" i="10"/>
  <c r="A95" i="10"/>
  <c r="A130" i="10"/>
  <c r="L218" i="10" l="1"/>
  <c r="D24" i="16" s="1"/>
  <c r="D26" i="16" s="1"/>
  <c r="D30" i="16" s="1"/>
  <c r="R86" i="10"/>
  <c r="A79" i="10"/>
  <c r="R181" i="10"/>
  <c r="R56" i="10"/>
  <c r="G10" i="16" s="1"/>
  <c r="R166" i="10"/>
  <c r="R151" i="10"/>
  <c r="R196" i="10"/>
  <c r="S56" i="10" l="1"/>
  <c r="V151" i="10"/>
  <c r="V181" i="10"/>
  <c r="V166" i="10"/>
  <c r="V86" i="10"/>
  <c r="R218" i="10"/>
  <c r="A201" i="10"/>
  <c r="L228" i="10"/>
  <c r="V56" i="10"/>
  <c r="V196" i="10"/>
  <c r="A86" i="10"/>
  <c r="A196" i="10"/>
  <c r="A181" i="10"/>
  <c r="A151" i="10"/>
  <c r="A166" i="10"/>
  <c r="A56" i="10"/>
  <c r="S218" i="10" l="1"/>
  <c r="G24" i="16"/>
  <c r="G26" i="16" s="1"/>
  <c r="G30" i="16" s="1"/>
  <c r="V218" i="10"/>
  <c r="R228" i="10"/>
  <c r="S228" i="10" s="1"/>
  <c r="A218" i="10"/>
  <c r="V22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Bikindu Makanka</author>
  </authors>
  <commentList>
    <comment ref="H9" authorId="0" shapeId="0" xr:uid="{C8F2EDF6-BC73-4EB4-840A-06D58CEDFFC5}">
      <text>
        <r>
          <rPr>
            <sz val="11"/>
            <color theme="1"/>
            <rFont val="Calibri"/>
            <family val="2"/>
            <scheme val="minor"/>
          </rPr>
          <t xml:space="preserve">Update inflation rate for Labor and Non Labor corresponding to the buy-in countries as per your policy as applicable. If no inflation applied, please type 0.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Isambo</author>
    <author>Taj Munson</author>
  </authors>
  <commentList>
    <comment ref="H2" authorId="0" shapeId="0" xr:uid="{06C958FE-1608-4281-B3C1-0E75ECA1F5F1}">
      <text>
        <r>
          <rPr>
            <sz val="9"/>
            <color indexed="81"/>
            <rFont val="Tahoma"/>
            <family val="2"/>
          </rPr>
          <t>Please Update Currency and Exchange Rate</t>
        </r>
      </text>
    </comment>
    <comment ref="B7" authorId="0" shapeId="0" xr:uid="{59225617-A943-40CB-8647-3BDD54CF327B}">
      <text>
        <r>
          <rPr>
            <sz val="9"/>
            <color indexed="81"/>
            <rFont val="Tahoma"/>
            <family val="2"/>
          </rPr>
          <t>Activity # should be by objective, activity#, su-activity#, e.g. 1.1.1</t>
        </r>
      </text>
    </comment>
    <comment ref="C10" authorId="1" shapeId="0" xr:uid="{25FEE040-D997-48B8-90A8-C06E4AC1D18F}">
      <text>
        <r>
          <rPr>
            <sz val="9"/>
            <color indexed="81"/>
            <rFont val="Tahoma"/>
            <charset val="1"/>
          </rPr>
          <t xml:space="preserve">
For each activity, please breakdown cost between Participant Support Costs and Workshops and Trainings</t>
        </r>
      </text>
    </comment>
  </commentList>
</comments>
</file>

<file path=xl/sharedStrings.xml><?xml version="1.0" encoding="utf-8"?>
<sst xmlns="http://schemas.openxmlformats.org/spreadsheetml/2006/main" count="888" uniqueCount="178">
  <si>
    <t>Provide your information in</t>
  </si>
  <si>
    <t>yellow</t>
  </si>
  <si>
    <t>UCAD</t>
  </si>
  <si>
    <t>Project Name:</t>
  </si>
  <si>
    <t>PMI REACH Malaria</t>
  </si>
  <si>
    <t>Project Funder:</t>
  </si>
  <si>
    <t>USAID</t>
  </si>
  <si>
    <t>1. Personnel</t>
  </si>
  <si>
    <t>2. Fringe Benefits</t>
  </si>
  <si>
    <t>3. Allowances</t>
  </si>
  <si>
    <t>Allowance</t>
  </si>
  <si>
    <t>Control</t>
  </si>
  <si>
    <t>CST Max</t>
  </si>
  <si>
    <t xml:space="preserve">Project Funder: </t>
  </si>
  <si>
    <t>Expat</t>
  </si>
  <si>
    <t>Budget Date:</t>
  </si>
  <si>
    <t>TCN</t>
  </si>
  <si>
    <t xml:space="preserve">U.S. Labor Inflation: </t>
  </si>
  <si>
    <t xml:space="preserve">CCN </t>
  </si>
  <si>
    <t xml:space="preserve">Local Labor Inflation: </t>
  </si>
  <si>
    <t xml:space="preserve">Non-Labor Inflation: </t>
  </si>
  <si>
    <t xml:space="preserve">1. Personnel </t>
  </si>
  <si>
    <t xml:space="preserve">Position </t>
  </si>
  <si>
    <t xml:space="preserve">Name </t>
  </si>
  <si>
    <t xml:space="preserve">Location </t>
  </si>
  <si>
    <t>Daily Rate</t>
  </si>
  <si>
    <t xml:space="preserve">Days </t>
  </si>
  <si>
    <t xml:space="preserve">LOE </t>
  </si>
  <si>
    <t>Project Staff / LTTA</t>
  </si>
  <si>
    <t>tbd</t>
  </si>
  <si>
    <t>Enter Location</t>
  </si>
  <si>
    <t>Salaries are capped at CST Max for all years</t>
  </si>
  <si>
    <t xml:space="preserve">position title </t>
  </si>
  <si>
    <t>If any U.S national staff plan to travel or work internationally, or any local national or third-country national staff</t>
  </si>
  <si>
    <t xml:space="preserve">are working on REACH Malaria, please calculate DBA coverage. </t>
  </si>
  <si>
    <t>Short-Term Technical Assistance</t>
  </si>
  <si>
    <t>Administrative/Operations/Backstopping Support</t>
  </si>
  <si>
    <t>__________</t>
  </si>
  <si>
    <t>Subtotal Personnel</t>
  </si>
  <si>
    <t xml:space="preserve">2. Fringe Benefits </t>
  </si>
  <si>
    <t>base of application/qty.</t>
  </si>
  <si>
    <t xml:space="preserve">Fringe Benefit </t>
  </si>
  <si>
    <t>of salary</t>
  </si>
  <si>
    <t>/day</t>
  </si>
  <si>
    <t>Subtotal Fringe</t>
  </si>
  <si>
    <t xml:space="preserve">3. Allowances </t>
  </si>
  <si>
    <t>qty./base of application</t>
  </si>
  <si>
    <t>/unit</t>
  </si>
  <si>
    <t>Subtotal Allowances</t>
  </si>
  <si>
    <t>4. Travel and Transportation</t>
  </si>
  <si>
    <t>qty.</t>
  </si>
  <si>
    <t>x</t>
  </si>
  <si>
    <t>Purpose</t>
  </si>
  <si>
    <t>Airfare</t>
  </si>
  <si>
    <t>origin-destination</t>
  </si>
  <si>
    <t>/RT</t>
  </si>
  <si>
    <t>Per Diem</t>
  </si>
  <si>
    <t>destination city</t>
  </si>
  <si>
    <t xml:space="preserve">unit cost should not escalate for per diems </t>
  </si>
  <si>
    <t>Airport Transit</t>
  </si>
  <si>
    <t xml:space="preserve">Ground Transit </t>
  </si>
  <si>
    <t>Subtotal Travel and Transportation</t>
  </si>
  <si>
    <r>
      <t xml:space="preserve">5. Equipment </t>
    </r>
    <r>
      <rPr>
        <i/>
        <sz val="11"/>
        <color rgb="FFFF0000"/>
        <rFont val="Aptos Narrow"/>
        <family val="2"/>
      </rPr>
      <t xml:space="preserve">(items with unit cost of $500.00 or greater) </t>
    </r>
  </si>
  <si>
    <t>item</t>
  </si>
  <si>
    <t>Subtotal Equipment</t>
  </si>
  <si>
    <r>
      <t xml:space="preserve">6. Supplies </t>
    </r>
    <r>
      <rPr>
        <i/>
        <sz val="11"/>
        <color theme="1"/>
        <rFont val="Aptos Narrow"/>
        <family val="2"/>
      </rPr>
      <t xml:space="preserve">(items with unit cost less than $500.00) </t>
    </r>
  </si>
  <si>
    <t>Subtotal Supplies</t>
  </si>
  <si>
    <t>7. Contractual</t>
  </si>
  <si>
    <t>Consultants</t>
  </si>
  <si>
    <t>days</t>
  </si>
  <si>
    <t xml:space="preserve">consultant </t>
  </si>
  <si>
    <t>name</t>
  </si>
  <si>
    <t>Subcontractors</t>
  </si>
  <si>
    <t xml:space="preserve">PLEASE DO NOT INCLUDE SUBCONTRACTORS IN YOUR BUDGET. </t>
  </si>
  <si>
    <t>sub name</t>
  </si>
  <si>
    <t>Subtotal Contractual</t>
  </si>
  <si>
    <t xml:space="preserve">8. Other Direct Costs </t>
  </si>
  <si>
    <t>DBA Insurance</t>
  </si>
  <si>
    <t xml:space="preserve">Subtotal Other Direct Costs </t>
  </si>
  <si>
    <t xml:space="preserve">9. Indirect Costs </t>
  </si>
  <si>
    <t>base of application</t>
  </si>
  <si>
    <t>Indirect cost</t>
  </si>
  <si>
    <t>Subtotal Indirect Costs</t>
  </si>
  <si>
    <t>Local Currency being used for budgeting</t>
  </si>
  <si>
    <t>FCFA</t>
  </si>
  <si>
    <t>Exchange Rate (:USD)</t>
  </si>
  <si>
    <t>Activity Details</t>
  </si>
  <si>
    <t>Workplan Activity #</t>
  </si>
  <si>
    <r>
      <t>Activity Description (</t>
    </r>
    <r>
      <rPr>
        <b/>
        <i/>
        <sz val="11"/>
        <rFont val="Aptos Narrow"/>
        <family val="2"/>
      </rPr>
      <t>Budget items)</t>
    </r>
  </si>
  <si>
    <t>Quantity</t>
  </si>
  <si>
    <t>Unit Cost</t>
  </si>
  <si>
    <t>Number of Days</t>
  </si>
  <si>
    <t>Total (Local Currency)</t>
  </si>
  <si>
    <t>Total ($US)</t>
  </si>
  <si>
    <t>Comments</t>
  </si>
  <si>
    <t>OBJECTIVE 1: Strengthened implementation of quality malaria service delivery with an equity-based focus on unreached populations</t>
  </si>
  <si>
    <t>1.1.1</t>
  </si>
  <si>
    <t>&lt;sample&gt; Household Survey + Focus Groups</t>
  </si>
  <si>
    <t>Participant Support Costs</t>
  </si>
  <si>
    <t>&lt;sample&gt; Transportation (in-town)</t>
  </si>
  <si>
    <t>all 10 trainers will leave from region X to region Y</t>
  </si>
  <si>
    <t>&lt;sample&gt; Transportation (out of town)</t>
  </si>
  <si>
    <t>&lt;sample&gt; M&amp;IE rate per day</t>
  </si>
  <si>
    <t xml:space="preserve">&lt;sample&gt; Lodging </t>
  </si>
  <si>
    <t>Workshops and Trainings</t>
  </si>
  <si>
    <t>&lt;sample&gt; Salary for 3 investigators</t>
  </si>
  <si>
    <t>&lt;sample&gt;Conference Space/ Room Rental</t>
  </si>
  <si>
    <t>&lt;sample&gt;Coffee breaks + lunch (100 participants)</t>
  </si>
  <si>
    <t>&lt;sample&gt; AV Equipment</t>
  </si>
  <si>
    <t>&lt;sample&gt;Program Materials and Handouts</t>
  </si>
  <si>
    <t>insert additional rows if needed</t>
  </si>
  <si>
    <t>1.1.2</t>
  </si>
  <si>
    <t xml:space="preserve">&lt;sample&gt; TA to NMCP to conduct MDRT </t>
  </si>
  <si>
    <t>&lt;sample &gt;M&amp;IE rate per day</t>
  </si>
  <si>
    <t>&lt;sample &gt;Lodging rate per day</t>
  </si>
  <si>
    <t>&lt;sample &gt;Average transport rate/day</t>
  </si>
  <si>
    <t>&lt;sample &gt;Venue</t>
  </si>
  <si>
    <t>&lt;sample &gt;Training materials</t>
  </si>
  <si>
    <t>1.1.3</t>
  </si>
  <si>
    <t>Activity Name</t>
  </si>
  <si>
    <t>Sample Data</t>
  </si>
  <si>
    <t>1.6.1</t>
  </si>
  <si>
    <t>1.6.2</t>
  </si>
  <si>
    <t>1.6.3</t>
  </si>
  <si>
    <t>OBJECTIVE 2: Strengthened and more resilient health systems from national to community level</t>
  </si>
  <si>
    <t>Objective 3: Effective global leadership in malaria service delivery approaches provided</t>
  </si>
  <si>
    <t>Objective 4: Program Management</t>
  </si>
  <si>
    <t>Objective 5: Monitoring, Evaluation and Learning</t>
  </si>
  <si>
    <t>Grand Total</t>
  </si>
  <si>
    <t>Project:</t>
  </si>
  <si>
    <t>PMI REACH Malaria - Country Name</t>
  </si>
  <si>
    <t xml:space="preserve">Period of Performance: </t>
  </si>
  <si>
    <t>Personnel Category</t>
  </si>
  <si>
    <t>Days</t>
  </si>
  <si>
    <t>LTTA</t>
  </si>
  <si>
    <t>STTA</t>
  </si>
  <si>
    <t xml:space="preserve"> </t>
  </si>
  <si>
    <t>TOTAL LOE</t>
  </si>
  <si>
    <t>Total</t>
  </si>
  <si>
    <t>USDOS</t>
  </si>
  <si>
    <t>&lt;enter Budget Date&gt;</t>
  </si>
  <si>
    <r>
      <rPr>
        <b/>
        <sz val="11"/>
        <color theme="0"/>
        <rFont val="Aptos Narrow"/>
        <family val="2"/>
      </rPr>
      <t>Note</t>
    </r>
    <r>
      <rPr>
        <sz val="11"/>
        <color theme="0"/>
        <rFont val="Aptos Narrow"/>
        <family val="2"/>
      </rPr>
      <t>: DBA coverage cost is $0.75 per every $100 of remuneration. Please use unit cost of$ 0.0075</t>
    </r>
  </si>
  <si>
    <t>cells.</t>
  </si>
  <si>
    <t xml:space="preserve">Do not change 
</t>
  </si>
  <si>
    <t>white</t>
  </si>
  <si>
    <t>cells, they will calculate automatically.</t>
  </si>
  <si>
    <t xml:space="preserve">Budgets must be broken out by quarter. </t>
  </si>
  <si>
    <t>Phase 1</t>
  </si>
  <si>
    <t>Phase 2</t>
  </si>
  <si>
    <t>Phase 3</t>
  </si>
  <si>
    <t>&lt;Company&gt;</t>
  </si>
  <si>
    <t>Period of Performance:</t>
  </si>
  <si>
    <t xml:space="preserve">REACH Malaria </t>
  </si>
  <si>
    <t>Phase 2 (MDA)</t>
  </si>
  <si>
    <t>Phase 2 (RDA)</t>
  </si>
  <si>
    <t>Total Estimated Costs</t>
  </si>
  <si>
    <t xml:space="preserve">Travel </t>
  </si>
  <si>
    <t>Activity:</t>
  </si>
  <si>
    <t>RFP 2026-XXX</t>
  </si>
  <si>
    <t>5. Equipment</t>
  </si>
  <si>
    <t>6. Supplies</t>
  </si>
  <si>
    <t>8. Other Direct Costs</t>
  </si>
  <si>
    <t>9. Indirect Costs</t>
  </si>
  <si>
    <t>Total Estimated Direct Costs</t>
  </si>
  <si>
    <t>Total Estimated Cost:</t>
  </si>
  <si>
    <t>Exchange rate</t>
  </si>
  <si>
    <t>Annual Rate</t>
  </si>
  <si>
    <t>Currency:</t>
  </si>
  <si>
    <t>COP</t>
  </si>
  <si>
    <t>Total USD</t>
  </si>
  <si>
    <t>SUMMARY BUDGET (USD)</t>
  </si>
  <si>
    <t>Please fill out information on "Budget detail" tab.</t>
  </si>
  <si>
    <t>Confirm currency and exchange rate at the top of the Budget Detail sheet</t>
  </si>
  <si>
    <t>Budget Summary will be presented converted in USD.</t>
  </si>
  <si>
    <t>Phase 1, 2, and 3 should be separated into the appropriate column. Additionally the MDA and RDA are to be disaggregated (see column headings).</t>
  </si>
  <si>
    <t>&lt;enter Period of Performance&gt;</t>
  </si>
  <si>
    <t>Travelers</t>
  </si>
  <si>
    <t>The maximum available budget for this work is USD 300,000. Bids with a budget that exceeds this value may not receive a technical evaluation.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</si>
</sst>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00"/>
    <numFmt numFmtId="169" formatCode="0.0%"/>
    <numFmt numFmtId="170" formatCode="&quot;$&quot;#,##0"/>
    <numFmt numFmtId="171" formatCode="_(* #,##0_);_(* \(#,##0\);_(* &quot;-&quot;??_);_(@_)"/>
    <numFmt numFmtId="172" formatCode="_-* #,##0.0_-;\-* #,##0.0_-;_-* &quot;-&quot;??_-;_-@_-"/>
    <numFmt numFmtId="173" formatCode="_-* #,##0_-;\-* #,##0_-;_-* &quot;-&quot;??_-;_-@_-"/>
    <numFmt numFmtId="174" formatCode="&quot;$&quot;#,##0.0000_);[Red]\(&quot;$&quot;#,##0.0000\)"/>
  </numFmts>
  <fonts count="34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Aptos Narrow"/>
      <family val="2"/>
    </font>
    <font>
      <sz val="11"/>
      <color rgb="FFFF0000"/>
      <name val="Aptos Narrow"/>
      <family val="2"/>
    </font>
    <font>
      <b/>
      <sz val="16"/>
      <color theme="1"/>
      <name val="Aptos Narrow"/>
      <family val="2"/>
    </font>
    <font>
      <b/>
      <sz val="11"/>
      <color theme="1"/>
      <name val="Aptos Narrow"/>
      <family val="2"/>
    </font>
    <font>
      <b/>
      <sz val="11"/>
      <name val="Aptos Narrow"/>
      <family val="2"/>
    </font>
    <font>
      <b/>
      <i/>
      <sz val="11"/>
      <name val="Aptos Narrow"/>
      <family val="2"/>
    </font>
    <font>
      <b/>
      <i/>
      <sz val="11"/>
      <color theme="1"/>
      <name val="Aptos Narrow"/>
      <family val="2"/>
    </font>
    <font>
      <i/>
      <sz val="11"/>
      <color theme="1"/>
      <name val="Aptos Narrow"/>
      <family val="2"/>
    </font>
    <font>
      <b/>
      <sz val="12"/>
      <color theme="1"/>
      <name val="Aptos Narrow"/>
      <family val="2"/>
    </font>
    <font>
      <b/>
      <i/>
      <sz val="12"/>
      <color theme="1"/>
      <name val="Aptos Narrow"/>
      <family val="2"/>
    </font>
    <font>
      <b/>
      <i/>
      <sz val="14"/>
      <name val="Aptos Narrow"/>
      <family val="2"/>
    </font>
    <font>
      <sz val="11"/>
      <color theme="0" tint="-0.249977111117893"/>
      <name val="Aptos Narrow"/>
      <family val="2"/>
    </font>
    <font>
      <b/>
      <sz val="20"/>
      <color theme="1"/>
      <name val="Aptos Narrow"/>
      <family val="2"/>
    </font>
    <font>
      <b/>
      <i/>
      <sz val="22"/>
      <color theme="1"/>
      <name val="Aptos Narrow"/>
      <family val="2"/>
    </font>
    <font>
      <sz val="11"/>
      <color theme="0"/>
      <name val="Aptos Narrow"/>
      <family val="2"/>
    </font>
    <font>
      <b/>
      <sz val="11"/>
      <color theme="0" tint="-0.249977111117893"/>
      <name val="Aptos Narrow"/>
      <family val="2"/>
    </font>
    <font>
      <b/>
      <sz val="11"/>
      <color rgb="FFFF0000"/>
      <name val="Aptos Narrow"/>
      <family val="2"/>
    </font>
    <font>
      <i/>
      <sz val="11"/>
      <color rgb="FFFF0000"/>
      <name val="Aptos Narrow"/>
      <family val="2"/>
    </font>
    <font>
      <sz val="12"/>
      <color theme="1"/>
      <name val="Aptos Narrow"/>
      <family val="2"/>
    </font>
    <font>
      <sz val="12"/>
      <name val="Aptos Narrow"/>
      <family val="2"/>
    </font>
    <font>
      <b/>
      <sz val="12"/>
      <color rgb="FF000000"/>
      <name val="Aptos Narrow"/>
      <family val="2"/>
    </font>
    <font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i/>
      <sz val="12"/>
      <color theme="1"/>
      <name val="Aptos Narrow"/>
      <family val="2"/>
    </font>
    <font>
      <b/>
      <sz val="24"/>
      <color theme="1"/>
      <name val="Aptos Narrow"/>
      <family val="2"/>
    </font>
    <font>
      <b/>
      <sz val="11"/>
      <color theme="0"/>
      <name val="Aptos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</cellStyleXfs>
  <cellXfs count="301">
    <xf numFmtId="0" fontId="0" fillId="0" borderId="0" xfId="0"/>
    <xf numFmtId="0" fontId="0" fillId="2" borderId="0" xfId="0" applyFill="1"/>
    <xf numFmtId="3" fontId="0" fillId="2" borderId="0" xfId="0" applyNumberFormat="1" applyFill="1"/>
    <xf numFmtId="0" fontId="2" fillId="2" borderId="0" xfId="0" applyFont="1" applyFill="1"/>
    <xf numFmtId="0" fontId="1" fillId="2" borderId="0" xfId="0" applyFont="1" applyFill="1" applyProtection="1">
      <protection locked="0"/>
    </xf>
    <xf numFmtId="0" fontId="0" fillId="2" borderId="15" xfId="0" applyFill="1" applyBorder="1"/>
    <xf numFmtId="0" fontId="0" fillId="2" borderId="16" xfId="0" applyFill="1" applyBorder="1"/>
    <xf numFmtId="3" fontId="0" fillId="2" borderId="16" xfId="0" applyNumberFormat="1" applyFill="1" applyBorder="1"/>
    <xf numFmtId="0" fontId="0" fillId="2" borderId="10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3" fontId="0" fillId="2" borderId="20" xfId="0" applyNumberFormat="1" applyFill="1" applyBorder="1"/>
    <xf numFmtId="0" fontId="0" fillId="2" borderId="14" xfId="0" applyFill="1" applyBorder="1"/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 wrapText="1"/>
    </xf>
    <xf numFmtId="171" fontId="5" fillId="2" borderId="14" xfId="0" applyNumberFormat="1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vertical="center" wrapText="1"/>
    </xf>
    <xf numFmtId="171" fontId="7" fillId="2" borderId="12" xfId="2" applyNumberFormat="1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8" fillId="2" borderId="0" xfId="0" applyFont="1" applyFill="1"/>
    <xf numFmtId="0" fontId="11" fillId="2" borderId="0" xfId="0" applyFont="1" applyFill="1"/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1" fillId="7" borderId="21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 applyProtection="1">
      <alignment horizontal="left" vertical="center" wrapText="1"/>
      <protection locked="0"/>
    </xf>
    <xf numFmtId="0" fontId="12" fillId="7" borderId="22" xfId="0" applyFont="1" applyFill="1" applyBorder="1" applyAlignment="1" applyProtection="1">
      <alignment horizontal="center" vertical="center"/>
      <protection locked="0"/>
    </xf>
    <xf numFmtId="172" fontId="12" fillId="7" borderId="22" xfId="2" applyNumberFormat="1" applyFont="1" applyFill="1" applyBorder="1" applyAlignment="1" applyProtection="1">
      <alignment horizontal="center" vertical="center" wrapText="1"/>
      <protection locked="0"/>
    </xf>
    <xf numFmtId="0" fontId="12" fillId="7" borderId="22" xfId="0" applyFont="1" applyFill="1" applyBorder="1" applyAlignment="1" applyProtection="1">
      <alignment horizontal="center" vertical="center" wrapText="1"/>
      <protection locked="0"/>
    </xf>
    <xf numFmtId="173" fontId="12" fillId="7" borderId="12" xfId="2" applyNumberFormat="1" applyFont="1" applyFill="1" applyBorder="1" applyAlignment="1" applyProtection="1">
      <alignment horizontal="center" vertical="center"/>
      <protection locked="0"/>
    </xf>
    <xf numFmtId="173" fontId="12" fillId="7" borderId="12" xfId="2" applyNumberFormat="1" applyFont="1" applyFill="1" applyBorder="1" applyAlignment="1" applyProtection="1">
      <alignment horizontal="left" vertical="center"/>
      <protection locked="0"/>
    </xf>
    <xf numFmtId="0" fontId="18" fillId="7" borderId="22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Alignment="1">
      <alignment vertical="center"/>
    </xf>
    <xf numFmtId="0" fontId="14" fillId="3" borderId="1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4" fillId="8" borderId="0" xfId="0" applyFont="1" applyFill="1" applyAlignment="1">
      <alignment vertical="center"/>
    </xf>
    <xf numFmtId="166" fontId="14" fillId="8" borderId="18" xfId="0" applyNumberFormat="1" applyFont="1" applyFill="1" applyBorder="1" applyAlignment="1">
      <alignment vertical="center"/>
    </xf>
    <xf numFmtId="0" fontId="14" fillId="8" borderId="18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17" xfId="0" applyFont="1" applyBorder="1" applyAlignment="1">
      <alignment vertical="center"/>
    </xf>
    <xf numFmtId="0" fontId="8" fillId="3" borderId="0" xfId="0" applyFont="1" applyFill="1" applyAlignment="1">
      <alignment vertical="center"/>
    </xf>
    <xf numFmtId="171" fontId="8" fillId="3" borderId="0" xfId="2" applyNumberFormat="1" applyFont="1" applyFill="1" applyBorder="1" applyAlignment="1">
      <alignment vertical="center"/>
    </xf>
    <xf numFmtId="171" fontId="8" fillId="2" borderId="0" xfId="2" applyNumberFormat="1" applyFont="1" applyFill="1" applyBorder="1" applyAlignment="1">
      <alignment vertical="center"/>
    </xf>
    <xf numFmtId="166" fontId="8" fillId="2" borderId="18" xfId="1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15" fillId="3" borderId="0" xfId="0" applyFont="1" applyFill="1" applyAlignment="1">
      <alignment vertical="center"/>
    </xf>
    <xf numFmtId="0" fontId="11" fillId="2" borderId="2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171" fontId="8" fillId="2" borderId="22" xfId="2" applyNumberFormat="1" applyFont="1" applyFill="1" applyBorder="1" applyAlignment="1">
      <alignment vertical="center"/>
    </xf>
    <xf numFmtId="166" fontId="8" fillId="2" borderId="12" xfId="1" applyFont="1" applyFill="1" applyBorder="1" applyAlignment="1">
      <alignment vertical="center"/>
    </xf>
    <xf numFmtId="0" fontId="11" fillId="7" borderId="19" xfId="0" applyFont="1" applyFill="1" applyBorder="1" applyAlignment="1">
      <alignment horizontal="center" vertical="center" wrapText="1"/>
    </xf>
    <xf numFmtId="0" fontId="18" fillId="7" borderId="20" xfId="0" applyFont="1" applyFill="1" applyBorder="1" applyAlignment="1" applyProtection="1">
      <alignment horizontal="left" vertical="center"/>
      <protection locked="0"/>
    </xf>
    <xf numFmtId="0" fontId="12" fillId="7" borderId="20" xfId="0" applyFont="1" applyFill="1" applyBorder="1" applyAlignment="1" applyProtection="1">
      <alignment horizontal="center" vertical="center"/>
      <protection locked="0"/>
    </xf>
    <xf numFmtId="172" fontId="12" fillId="7" borderId="20" xfId="2" applyNumberFormat="1" applyFont="1" applyFill="1" applyBorder="1" applyAlignment="1" applyProtection="1">
      <alignment horizontal="center" vertical="center" wrapText="1"/>
      <protection locked="0"/>
    </xf>
    <xf numFmtId="0" fontId="12" fillId="7" borderId="20" xfId="0" applyFont="1" applyFill="1" applyBorder="1" applyAlignment="1" applyProtection="1">
      <alignment horizontal="center" vertical="center" wrapText="1"/>
      <protection locked="0"/>
    </xf>
    <xf numFmtId="173" fontId="12" fillId="7" borderId="14" xfId="2" applyNumberFormat="1" applyFont="1" applyFill="1" applyBorder="1" applyAlignment="1" applyProtection="1">
      <alignment horizontal="center" vertical="center"/>
      <protection locked="0"/>
    </xf>
    <xf numFmtId="2" fontId="14" fillId="3" borderId="17" xfId="0" applyNumberFormat="1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5" fillId="2" borderId="20" xfId="0" applyFont="1" applyFill="1" applyBorder="1" applyAlignment="1">
      <alignment vertical="center"/>
    </xf>
    <xf numFmtId="171" fontId="8" fillId="2" borderId="20" xfId="2" applyNumberFormat="1" applyFont="1" applyFill="1" applyBorder="1" applyAlignment="1">
      <alignment vertical="center"/>
    </xf>
    <xf numFmtId="166" fontId="8" fillId="2" borderId="14" xfId="1" applyFont="1" applyFill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15" fillId="2" borderId="16" xfId="0" applyFont="1" applyFill="1" applyBorder="1" applyAlignment="1">
      <alignment vertical="center"/>
    </xf>
    <xf numFmtId="171" fontId="8" fillId="2" borderId="16" xfId="2" applyNumberFormat="1" applyFont="1" applyFill="1" applyBorder="1" applyAlignment="1">
      <alignment vertical="center"/>
    </xf>
    <xf numFmtId="166" fontId="8" fillId="2" borderId="10" xfId="1" applyFont="1" applyFill="1" applyBorder="1" applyAlignment="1">
      <alignment vertical="center"/>
    </xf>
    <xf numFmtId="0" fontId="16" fillId="2" borderId="19" xfId="0" applyFont="1" applyFill="1" applyBorder="1" applyAlignment="1">
      <alignment vertical="center"/>
    </xf>
    <xf numFmtId="0" fontId="17" fillId="2" borderId="20" xfId="0" applyFont="1" applyFill="1" applyBorder="1" applyAlignment="1">
      <alignment vertical="center"/>
    </xf>
    <xf numFmtId="0" fontId="16" fillId="2" borderId="20" xfId="0" applyFont="1" applyFill="1" applyBorder="1" applyAlignment="1">
      <alignment vertical="center"/>
    </xf>
    <xf numFmtId="171" fontId="16" fillId="2" borderId="20" xfId="2" applyNumberFormat="1" applyFont="1" applyFill="1" applyBorder="1" applyAlignment="1">
      <alignment vertical="center"/>
    </xf>
    <xf numFmtId="166" fontId="16" fillId="2" borderId="14" xfId="1" applyFont="1" applyFill="1" applyBorder="1" applyAlignment="1">
      <alignment vertical="center"/>
    </xf>
    <xf numFmtId="0" fontId="19" fillId="2" borderId="0" xfId="0" applyFont="1" applyFill="1"/>
    <xf numFmtId="0" fontId="8" fillId="2" borderId="1" xfId="0" applyFont="1" applyFill="1" applyBorder="1"/>
    <xf numFmtId="0" fontId="8" fillId="2" borderId="2" xfId="0" applyFont="1" applyFill="1" applyBorder="1"/>
    <xf numFmtId="3" fontId="8" fillId="2" borderId="2" xfId="0" applyNumberFormat="1" applyFont="1" applyFill="1" applyBorder="1"/>
    <xf numFmtId="0" fontId="8" fillId="2" borderId="3" xfId="0" applyFont="1" applyFill="1" applyBorder="1"/>
    <xf numFmtId="0" fontId="9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0" fontId="8" fillId="2" borderId="4" xfId="0" applyFont="1" applyFill="1" applyBorder="1"/>
    <xf numFmtId="0" fontId="21" fillId="2" borderId="0" xfId="0" applyFont="1" applyFill="1"/>
    <xf numFmtId="3" fontId="8" fillId="2" borderId="0" xfId="0" applyNumberFormat="1" applyFont="1" applyFill="1"/>
    <xf numFmtId="0" fontId="8" fillId="2" borderId="5" xfId="0" applyFont="1" applyFill="1" applyBorder="1"/>
    <xf numFmtId="0" fontId="22" fillId="2" borderId="0" xfId="0" applyFont="1" applyFill="1" applyProtection="1">
      <protection locked="0"/>
    </xf>
    <xf numFmtId="0" fontId="8" fillId="2" borderId="0" xfId="0" applyFont="1" applyFill="1" applyAlignment="1">
      <alignment horizontal="right"/>
    </xf>
    <xf numFmtId="9" fontId="8" fillId="5" borderId="0" xfId="0" applyNumberFormat="1" applyFont="1" applyFill="1" applyProtection="1">
      <protection locked="0"/>
    </xf>
    <xf numFmtId="168" fontId="8" fillId="2" borderId="0" xfId="0" applyNumberFormat="1" applyFont="1" applyFill="1"/>
    <xf numFmtId="0" fontId="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3" fontId="8" fillId="2" borderId="0" xfId="0" applyNumberFormat="1" applyFont="1" applyFill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2" borderId="0" xfId="0" applyFont="1" applyFill="1" applyAlignment="1" applyProtection="1">
      <alignment horizontal="center"/>
      <protection locked="0"/>
    </xf>
    <xf numFmtId="0" fontId="23" fillId="2" borderId="0" xfId="0" applyFont="1" applyFill="1"/>
    <xf numFmtId="0" fontId="11" fillId="2" borderId="4" xfId="0" applyFont="1" applyFill="1" applyBorder="1"/>
    <xf numFmtId="3" fontId="11" fillId="2" borderId="0" xfId="0" applyNumberFormat="1" applyFont="1" applyFill="1"/>
    <xf numFmtId="0" fontId="11" fillId="2" borderId="5" xfId="0" applyFont="1" applyFill="1" applyBorder="1"/>
    <xf numFmtId="0" fontId="24" fillId="2" borderId="0" xfId="0" applyFont="1" applyFill="1" applyProtection="1">
      <protection locked="0"/>
    </xf>
    <xf numFmtId="0" fontId="11" fillId="2" borderId="0" xfId="0" applyFont="1" applyFill="1" applyProtection="1">
      <protection locked="0"/>
    </xf>
    <xf numFmtId="0" fontId="25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left" indent="2"/>
    </xf>
    <xf numFmtId="0" fontId="8" fillId="3" borderId="0" xfId="0" applyFont="1" applyFill="1" applyAlignment="1" applyProtection="1">
      <alignment horizontal="left" indent="4"/>
      <protection locked="0"/>
    </xf>
    <xf numFmtId="0" fontId="8" fillId="3" borderId="0" xfId="0" applyFont="1" applyFill="1" applyProtection="1">
      <protection locked="0"/>
    </xf>
    <xf numFmtId="164" fontId="8" fillId="3" borderId="0" xfId="0" applyNumberFormat="1" applyFont="1" applyFill="1" applyProtection="1">
      <protection locked="0"/>
    </xf>
    <xf numFmtId="165" fontId="8" fillId="2" borderId="0" xfId="0" applyNumberFormat="1" applyFont="1" applyFill="1"/>
    <xf numFmtId="164" fontId="8" fillId="2" borderId="0" xfId="0" applyNumberFormat="1" applyFont="1" applyFill="1"/>
    <xf numFmtId="3" fontId="8" fillId="2" borderId="0" xfId="0" applyNumberFormat="1" applyFont="1" applyFill="1" applyAlignment="1">
      <alignment horizontal="right"/>
    </xf>
    <xf numFmtId="3" fontId="23" fillId="2" borderId="0" xfId="0" applyNumberFormat="1" applyFont="1" applyFill="1"/>
    <xf numFmtId="169" fontId="8" fillId="3" borderId="0" xfId="0" applyNumberFormat="1" applyFont="1" applyFill="1" applyProtection="1">
      <protection locked="0"/>
    </xf>
    <xf numFmtId="0" fontId="8" fillId="2" borderId="0" xfId="0" quotePrefix="1" applyFont="1" applyFill="1" applyProtection="1">
      <protection locked="0"/>
    </xf>
    <xf numFmtId="165" fontId="8" fillId="3" borderId="0" xfId="0" applyNumberFormat="1" applyFont="1" applyFill="1" applyProtection="1">
      <protection locked="0"/>
    </xf>
    <xf numFmtId="9" fontId="8" fillId="3" borderId="0" xfId="0" applyNumberFormat="1" applyFont="1" applyFill="1" applyProtection="1">
      <protection locked="0"/>
    </xf>
    <xf numFmtId="0" fontId="8" fillId="2" borderId="0" xfId="0" applyFont="1" applyFill="1" applyAlignment="1" applyProtection="1">
      <alignment horizontal="left" indent="4"/>
      <protection locked="0"/>
    </xf>
    <xf numFmtId="0" fontId="25" fillId="2" borderId="0" xfId="0" applyFont="1" applyFill="1" applyProtection="1">
      <protection locked="0"/>
    </xf>
    <xf numFmtId="165" fontId="8" fillId="2" borderId="0" xfId="0" applyNumberFormat="1" applyFont="1" applyFill="1" applyProtection="1">
      <protection locked="0"/>
    </xf>
    <xf numFmtId="0" fontId="23" fillId="4" borderId="0" xfId="0" applyFont="1" applyFill="1"/>
    <xf numFmtId="0" fontId="24" fillId="4" borderId="4" xfId="0" applyFont="1" applyFill="1" applyBorder="1"/>
    <xf numFmtId="0" fontId="24" fillId="4" borderId="0" xfId="0" applyFont="1" applyFill="1"/>
    <xf numFmtId="3" fontId="24" fillId="4" borderId="0" xfId="0" applyNumberFormat="1" applyFont="1" applyFill="1"/>
    <xf numFmtId="0" fontId="24" fillId="4" borderId="5" xfId="0" applyFont="1" applyFill="1" applyBorder="1"/>
    <xf numFmtId="0" fontId="11" fillId="4" borderId="0" xfId="0" applyFont="1" applyFill="1"/>
    <xf numFmtId="0" fontId="24" fillId="4" borderId="0" xfId="0" applyFont="1" applyFill="1" applyProtection="1">
      <protection locked="0"/>
    </xf>
    <xf numFmtId="0" fontId="11" fillId="4" borderId="0" xfId="0" applyFont="1" applyFill="1" applyProtection="1">
      <protection locked="0"/>
    </xf>
    <xf numFmtId="0" fontId="19" fillId="4" borderId="0" xfId="0" applyFont="1" applyFill="1"/>
    <xf numFmtId="0" fontId="9" fillId="4" borderId="4" xfId="0" applyFont="1" applyFill="1" applyBorder="1"/>
    <xf numFmtId="0" fontId="9" fillId="4" borderId="0" xfId="0" applyFont="1" applyFill="1" applyProtection="1">
      <protection locked="0"/>
    </xf>
    <xf numFmtId="0" fontId="9" fillId="4" borderId="0" xfId="0" applyFont="1" applyFill="1"/>
    <xf numFmtId="3" fontId="9" fillId="4" borderId="0" xfId="0" applyNumberFormat="1" applyFont="1" applyFill="1"/>
    <xf numFmtId="0" fontId="9" fillId="4" borderId="5" xfId="0" applyFont="1" applyFill="1" applyBorder="1"/>
    <xf numFmtId="0" fontId="8" fillId="4" borderId="0" xfId="0" applyFont="1" applyFill="1"/>
    <xf numFmtId="0" fontId="8" fillId="4" borderId="0" xfId="0" applyFont="1" applyFill="1" applyProtection="1">
      <protection locked="0"/>
    </xf>
    <xf numFmtId="0" fontId="9" fillId="3" borderId="0" xfId="0" applyFont="1" applyFill="1" applyAlignment="1" applyProtection="1">
      <alignment horizontal="left" indent="4"/>
      <protection locked="0"/>
    </xf>
    <xf numFmtId="165" fontId="9" fillId="3" borderId="0" xfId="0" applyNumberFormat="1" applyFont="1" applyFill="1" applyProtection="1">
      <protection locked="0"/>
    </xf>
    <xf numFmtId="0" fontId="9" fillId="4" borderId="0" xfId="0" quotePrefix="1" applyFont="1" applyFill="1" applyProtection="1">
      <protection locked="0"/>
    </xf>
    <xf numFmtId="3" fontId="9" fillId="4" borderId="0" xfId="0" applyNumberFormat="1" applyFont="1" applyFill="1" applyAlignment="1">
      <alignment horizontal="right"/>
    </xf>
    <xf numFmtId="0" fontId="19" fillId="6" borderId="0" xfId="0" applyFont="1" applyFill="1"/>
    <xf numFmtId="0" fontId="8" fillId="6" borderId="4" xfId="0" applyFont="1" applyFill="1" applyBorder="1"/>
    <xf numFmtId="0" fontId="8" fillId="6" borderId="0" xfId="0" applyFont="1" applyFill="1"/>
    <xf numFmtId="0" fontId="11" fillId="6" borderId="0" xfId="0" applyFont="1" applyFill="1"/>
    <xf numFmtId="3" fontId="8" fillId="6" borderId="0" xfId="0" applyNumberFormat="1" applyFont="1" applyFill="1"/>
    <xf numFmtId="0" fontId="8" fillId="6" borderId="5" xfId="0" applyFont="1" applyFill="1" applyBorder="1"/>
    <xf numFmtId="0" fontId="9" fillId="6" borderId="0" xfId="0" applyFont="1" applyFill="1" applyProtection="1">
      <protection locked="0"/>
    </xf>
    <xf numFmtId="0" fontId="8" fillId="6" borderId="0" xfId="0" applyFont="1" applyFill="1" applyProtection="1">
      <protection locked="0"/>
    </xf>
    <xf numFmtId="0" fontId="11" fillId="6" borderId="4" xfId="0" applyFont="1" applyFill="1" applyBorder="1"/>
    <xf numFmtId="0" fontId="8" fillId="6" borderId="0" xfId="0" applyFont="1" applyFill="1" applyAlignment="1">
      <alignment horizontal="left" indent="4"/>
    </xf>
    <xf numFmtId="0" fontId="11" fillId="6" borderId="5" xfId="0" applyFont="1" applyFill="1" applyBorder="1"/>
    <xf numFmtId="0" fontId="23" fillId="6" borderId="0" xfId="0" applyFont="1" applyFill="1"/>
    <xf numFmtId="0" fontId="24" fillId="6" borderId="0" xfId="0" applyFont="1" applyFill="1" applyProtection="1">
      <protection locked="0"/>
    </xf>
    <xf numFmtId="0" fontId="11" fillId="6" borderId="0" xfId="0" applyFont="1" applyFill="1" applyProtection="1">
      <protection locked="0"/>
    </xf>
    <xf numFmtId="0" fontId="11" fillId="3" borderId="0" xfId="0" applyFont="1" applyFill="1" applyProtection="1">
      <protection locked="0"/>
    </xf>
    <xf numFmtId="3" fontId="8" fillId="4" borderId="0" xfId="0" applyNumberFormat="1" applyFont="1" applyFill="1"/>
    <xf numFmtId="0" fontId="15" fillId="2" borderId="0" xfId="0" applyFont="1" applyFill="1" applyAlignment="1">
      <alignment horizontal="right"/>
    </xf>
    <xf numFmtId="3" fontId="24" fillId="2" borderId="0" xfId="0" applyNumberFormat="1" applyFont="1" applyFill="1"/>
    <xf numFmtId="0" fontId="8" fillId="2" borderId="6" xfId="0" applyFont="1" applyFill="1" applyBorder="1"/>
    <xf numFmtId="0" fontId="8" fillId="2" borderId="7" xfId="0" applyFont="1" applyFill="1" applyBorder="1"/>
    <xf numFmtId="3" fontId="8" fillId="2" borderId="7" xfId="0" applyNumberFormat="1" applyFont="1" applyFill="1" applyBorder="1"/>
    <xf numFmtId="0" fontId="8" fillId="2" borderId="8" xfId="0" applyFont="1" applyFill="1" applyBorder="1"/>
    <xf numFmtId="0" fontId="9" fillId="2" borderId="0" xfId="0" applyFont="1" applyFill="1"/>
    <xf numFmtId="3" fontId="9" fillId="2" borderId="0" xfId="0" applyNumberFormat="1" applyFont="1" applyFill="1"/>
    <xf numFmtId="0" fontId="24" fillId="2" borderId="0" xfId="0" applyFont="1" applyFill="1"/>
    <xf numFmtId="0" fontId="26" fillId="2" borderId="0" xfId="0" applyFont="1" applyFill="1"/>
    <xf numFmtId="0" fontId="20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170" fontId="16" fillId="2" borderId="0" xfId="0" applyNumberFormat="1" applyFont="1" applyFill="1" applyAlignment="1">
      <alignment vertical="center"/>
    </xf>
    <xf numFmtId="170" fontId="26" fillId="2" borderId="0" xfId="0" applyNumberFormat="1" applyFont="1" applyFill="1" applyAlignment="1">
      <alignment vertical="center"/>
    </xf>
    <xf numFmtId="0" fontId="26" fillId="0" borderId="0" xfId="0" applyFont="1" applyAlignment="1">
      <alignment vertical="center"/>
    </xf>
    <xf numFmtId="0" fontId="11" fillId="3" borderId="0" xfId="0" applyFont="1" applyFill="1" applyAlignment="1" applyProtection="1">
      <alignment horizontal="left" indent="4"/>
      <protection locked="0"/>
    </xf>
    <xf numFmtId="0" fontId="29" fillId="3" borderId="0" xfId="0" applyFont="1" applyFill="1"/>
    <xf numFmtId="10" fontId="8" fillId="3" borderId="0" xfId="0" applyNumberFormat="1" applyFont="1" applyFill="1" applyProtection="1">
      <protection locked="0"/>
    </xf>
    <xf numFmtId="0" fontId="10" fillId="2" borderId="0" xfId="0" applyFont="1" applyFill="1" applyAlignment="1">
      <alignment horizontal="center" vertical="center" wrapText="1"/>
    </xf>
    <xf numFmtId="0" fontId="12" fillId="7" borderId="21" xfId="0" applyFont="1" applyFill="1" applyBorder="1" applyAlignment="1" applyProtection="1">
      <alignment horizontal="center" vertical="center" wrapText="1"/>
      <protection locked="0"/>
    </xf>
    <xf numFmtId="0" fontId="12" fillId="7" borderId="21" xfId="0" applyFont="1" applyFill="1" applyBorder="1" applyAlignment="1" applyProtection="1">
      <alignment horizontal="center" vertical="center"/>
      <protection locked="0"/>
    </xf>
    <xf numFmtId="0" fontId="14" fillId="8" borderId="17" xfId="0" applyFont="1" applyFill="1" applyBorder="1" applyAlignment="1">
      <alignment vertical="center"/>
    </xf>
    <xf numFmtId="171" fontId="14" fillId="8" borderId="0" xfId="0" applyNumberFormat="1" applyFont="1" applyFill="1" applyAlignment="1">
      <alignment vertical="center"/>
    </xf>
    <xf numFmtId="171" fontId="8" fillId="3" borderId="17" xfId="2" applyNumberFormat="1" applyFont="1" applyFill="1" applyBorder="1" applyAlignment="1">
      <alignment vertical="center"/>
    </xf>
    <xf numFmtId="171" fontId="8" fillId="2" borderId="21" xfId="2" applyNumberFormat="1" applyFont="1" applyFill="1" applyBorder="1" applyAlignment="1">
      <alignment vertical="center"/>
    </xf>
    <xf numFmtId="0" fontId="12" fillId="7" borderId="19" xfId="0" applyFont="1" applyFill="1" applyBorder="1" applyAlignment="1" applyProtection="1">
      <alignment horizontal="center" vertical="center"/>
      <protection locked="0"/>
    </xf>
    <xf numFmtId="171" fontId="8" fillId="2" borderId="19" xfId="2" applyNumberFormat="1" applyFont="1" applyFill="1" applyBorder="1" applyAlignment="1">
      <alignment vertical="center"/>
    </xf>
    <xf numFmtId="171" fontId="8" fillId="2" borderId="15" xfId="2" applyNumberFormat="1" applyFont="1" applyFill="1" applyBorder="1" applyAlignment="1">
      <alignment vertical="center"/>
    </xf>
    <xf numFmtId="171" fontId="16" fillId="2" borderId="19" xfId="2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70" fontId="9" fillId="2" borderId="0" xfId="0" applyNumberFormat="1" applyFont="1" applyFill="1" applyProtection="1">
      <protection locked="0"/>
    </xf>
    <xf numFmtId="0" fontId="11" fillId="2" borderId="17" xfId="0" applyFont="1" applyFill="1" applyBorder="1"/>
    <xf numFmtId="3" fontId="11" fillId="2" borderId="18" xfId="0" applyNumberFormat="1" applyFont="1" applyFill="1" applyBorder="1"/>
    <xf numFmtId="0" fontId="8" fillId="2" borderId="17" xfId="0" applyFont="1" applyFill="1" applyBorder="1"/>
    <xf numFmtId="3" fontId="8" fillId="2" borderId="18" xfId="0" applyNumberFormat="1" applyFont="1" applyFill="1" applyBorder="1"/>
    <xf numFmtId="0" fontId="8" fillId="2" borderId="17" xfId="0" applyFont="1" applyFill="1" applyBorder="1" applyAlignment="1">
      <alignment horizontal="center"/>
    </xf>
    <xf numFmtId="3" fontId="8" fillId="2" borderId="18" xfId="0" applyNumberFormat="1" applyFont="1" applyFill="1" applyBorder="1" applyAlignment="1">
      <alignment horizontal="center"/>
    </xf>
    <xf numFmtId="0" fontId="8" fillId="3" borderId="17" xfId="0" applyFont="1" applyFill="1" applyBorder="1" applyProtection="1">
      <protection locked="0"/>
    </xf>
    <xf numFmtId="3" fontId="8" fillId="2" borderId="18" xfId="0" applyNumberFormat="1" applyFont="1" applyFill="1" applyBorder="1" applyAlignment="1">
      <alignment horizontal="right"/>
    </xf>
    <xf numFmtId="0" fontId="15" fillId="2" borderId="17" xfId="0" applyFont="1" applyFill="1" applyBorder="1"/>
    <xf numFmtId="0" fontId="8" fillId="2" borderId="17" xfId="0" applyFont="1" applyFill="1" applyBorder="1" applyAlignment="1">
      <alignment horizontal="right"/>
    </xf>
    <xf numFmtId="0" fontId="24" fillId="4" borderId="17" xfId="0" applyFont="1" applyFill="1" applyBorder="1"/>
    <xf numFmtId="3" fontId="24" fillId="4" borderId="18" xfId="0" applyNumberFormat="1" applyFont="1" applyFill="1" applyBorder="1"/>
    <xf numFmtId="0" fontId="9" fillId="4" borderId="17" xfId="0" applyFont="1" applyFill="1" applyBorder="1" applyAlignment="1">
      <alignment horizontal="center"/>
    </xf>
    <xf numFmtId="3" fontId="9" fillId="4" borderId="18" xfId="0" applyNumberFormat="1" applyFont="1" applyFill="1" applyBorder="1"/>
    <xf numFmtId="0" fontId="9" fillId="4" borderId="17" xfId="0" applyFont="1" applyFill="1" applyBorder="1"/>
    <xf numFmtId="3" fontId="9" fillId="4" borderId="18" xfId="0" applyNumberFormat="1" applyFont="1" applyFill="1" applyBorder="1" applyAlignment="1">
      <alignment horizontal="right"/>
    </xf>
    <xf numFmtId="0" fontId="8" fillId="6" borderId="17" xfId="0" applyFont="1" applyFill="1" applyBorder="1"/>
    <xf numFmtId="3" fontId="8" fillId="6" borderId="18" xfId="0" applyNumberFormat="1" applyFont="1" applyFill="1" applyBorder="1"/>
    <xf numFmtId="3" fontId="24" fillId="2" borderId="18" xfId="0" applyNumberFormat="1" applyFont="1" applyFill="1" applyBorder="1"/>
    <xf numFmtId="0" fontId="8" fillId="2" borderId="19" xfId="0" applyFont="1" applyFill="1" applyBorder="1"/>
    <xf numFmtId="3" fontId="8" fillId="2" borderId="14" xfId="0" applyNumberFormat="1" applyFont="1" applyFill="1" applyBorder="1"/>
    <xf numFmtId="0" fontId="31" fillId="2" borderId="0" xfId="0" applyFont="1" applyFill="1" applyAlignment="1">
      <alignment vertical="center"/>
    </xf>
    <xf numFmtId="170" fontId="31" fillId="2" borderId="0" xfId="0" applyNumberFormat="1" applyFont="1" applyFill="1" applyAlignment="1">
      <alignment vertical="center"/>
    </xf>
    <xf numFmtId="0" fontId="31" fillId="0" borderId="0" xfId="0" applyFont="1" applyAlignment="1">
      <alignment vertical="center"/>
    </xf>
    <xf numFmtId="174" fontId="8" fillId="2" borderId="0" xfId="0" applyNumberFormat="1" applyFont="1" applyFill="1" applyProtection="1">
      <protection locked="0"/>
    </xf>
    <xf numFmtId="3" fontId="8" fillId="2" borderId="17" xfId="0" applyNumberFormat="1" applyFont="1" applyFill="1" applyBorder="1" applyProtection="1">
      <protection locked="0"/>
    </xf>
    <xf numFmtId="0" fontId="28" fillId="10" borderId="28" xfId="0" applyFont="1" applyFill="1" applyBorder="1" applyAlignment="1">
      <alignment vertical="center"/>
    </xf>
    <xf numFmtId="0" fontId="16" fillId="2" borderId="29" xfId="0" applyFont="1" applyFill="1" applyBorder="1" applyAlignment="1">
      <alignment vertical="center"/>
    </xf>
    <xf numFmtId="0" fontId="26" fillId="2" borderId="29" xfId="0" applyFont="1" applyFill="1" applyBorder="1" applyAlignment="1">
      <alignment vertical="center"/>
    </xf>
    <xf numFmtId="0" fontId="16" fillId="11" borderId="29" xfId="0" applyFont="1" applyFill="1" applyBorder="1" applyAlignment="1">
      <alignment vertical="center"/>
    </xf>
    <xf numFmtId="0" fontId="16" fillId="11" borderId="30" xfId="0" applyFont="1" applyFill="1" applyBorder="1" applyAlignment="1">
      <alignment vertical="center"/>
    </xf>
    <xf numFmtId="0" fontId="26" fillId="2" borderId="30" xfId="0" applyFont="1" applyFill="1" applyBorder="1" applyAlignment="1">
      <alignment vertical="center"/>
    </xf>
    <xf numFmtId="0" fontId="26" fillId="2" borderId="17" xfId="0" applyFont="1" applyFill="1" applyBorder="1" applyAlignment="1">
      <alignment vertical="center"/>
    </xf>
    <xf numFmtId="0" fontId="27" fillId="2" borderId="31" xfId="0" applyFont="1" applyFill="1" applyBorder="1" applyAlignment="1" applyProtection="1">
      <alignment horizontal="left" vertical="center"/>
      <protection locked="0"/>
    </xf>
    <xf numFmtId="0" fontId="17" fillId="10" borderId="21" xfId="0" applyFont="1" applyFill="1" applyBorder="1" applyAlignment="1">
      <alignment vertical="center"/>
    </xf>
    <xf numFmtId="0" fontId="17" fillId="11" borderId="29" xfId="0" applyFont="1" applyFill="1" applyBorder="1" applyAlignment="1">
      <alignment vertical="center"/>
    </xf>
    <xf numFmtId="0" fontId="17" fillId="2" borderId="17" xfId="0" applyFont="1" applyFill="1" applyBorder="1" applyAlignment="1">
      <alignment vertical="center"/>
    </xf>
    <xf numFmtId="0" fontId="16" fillId="9" borderId="21" xfId="0" applyFont="1" applyFill="1" applyBorder="1" applyAlignment="1">
      <alignment vertical="center"/>
    </xf>
    <xf numFmtId="170" fontId="22" fillId="2" borderId="0" xfId="0" applyNumberFormat="1" applyFont="1" applyFill="1" applyProtection="1">
      <protection locked="0"/>
    </xf>
    <xf numFmtId="0" fontId="32" fillId="3" borderId="0" xfId="0" applyFont="1" applyFill="1" applyProtection="1">
      <protection locked="0"/>
    </xf>
    <xf numFmtId="0" fontId="26" fillId="4" borderId="1" xfId="0" applyFont="1" applyFill="1" applyBorder="1"/>
    <xf numFmtId="0" fontId="26" fillId="4" borderId="2" xfId="0" applyFont="1" applyFill="1" applyBorder="1"/>
    <xf numFmtId="0" fontId="26" fillId="4" borderId="3" xfId="0" applyFont="1" applyFill="1" applyBorder="1"/>
    <xf numFmtId="0" fontId="26" fillId="4" borderId="4" xfId="0" applyFont="1" applyFill="1" applyBorder="1"/>
    <xf numFmtId="0" fontId="26" fillId="4" borderId="0" xfId="0" applyFont="1" applyFill="1"/>
    <xf numFmtId="0" fontId="26" fillId="4" borderId="5" xfId="0" applyFont="1" applyFill="1" applyBorder="1"/>
    <xf numFmtId="0" fontId="26" fillId="2" borderId="0" xfId="0" applyFont="1" applyFill="1" applyAlignment="1">
      <alignment wrapText="1"/>
    </xf>
    <xf numFmtId="0" fontId="27" fillId="2" borderId="19" xfId="0" applyFont="1" applyFill="1" applyBorder="1" applyAlignment="1" applyProtection="1">
      <alignment horizontal="left" vertical="center"/>
      <protection locked="0"/>
    </xf>
    <xf numFmtId="3" fontId="16" fillId="2" borderId="29" xfId="0" applyNumberFormat="1" applyFont="1" applyFill="1" applyBorder="1" applyAlignment="1">
      <alignment vertical="center"/>
    </xf>
    <xf numFmtId="3" fontId="16" fillId="11" borderId="29" xfId="0" applyNumberFormat="1" applyFont="1" applyFill="1" applyBorder="1" applyAlignment="1">
      <alignment vertical="center"/>
    </xf>
    <xf numFmtId="3" fontId="16" fillId="11" borderId="30" xfId="0" applyNumberFormat="1" applyFont="1" applyFill="1" applyBorder="1" applyAlignment="1">
      <alignment vertical="center"/>
    </xf>
    <xf numFmtId="3" fontId="16" fillId="11" borderId="17" xfId="0" applyNumberFormat="1" applyFont="1" applyFill="1" applyBorder="1" applyAlignment="1">
      <alignment vertical="center"/>
    </xf>
    <xf numFmtId="3" fontId="17" fillId="11" borderId="29" xfId="0" applyNumberFormat="1" applyFont="1" applyFill="1" applyBorder="1" applyAlignment="1">
      <alignment vertical="center"/>
    </xf>
    <xf numFmtId="3" fontId="16" fillId="9" borderId="21" xfId="0" applyNumberFormat="1" applyFont="1" applyFill="1" applyBorder="1" applyAlignment="1">
      <alignment vertical="center"/>
    </xf>
    <xf numFmtId="3" fontId="17" fillId="10" borderId="21" xfId="0" applyNumberFormat="1" applyFont="1" applyFill="1" applyBorder="1" applyAlignment="1">
      <alignment vertical="center"/>
    </xf>
    <xf numFmtId="0" fontId="28" fillId="10" borderId="23" xfId="0" applyFont="1" applyFill="1" applyBorder="1" applyAlignment="1">
      <alignment vertical="center"/>
    </xf>
    <xf numFmtId="3" fontId="16" fillId="2" borderId="25" xfId="0" applyNumberFormat="1" applyFont="1" applyFill="1" applyBorder="1" applyAlignment="1">
      <alignment vertical="center"/>
    </xf>
    <xf numFmtId="0" fontId="26" fillId="2" borderId="25" xfId="0" applyFont="1" applyFill="1" applyBorder="1" applyAlignment="1">
      <alignment vertical="center"/>
    </xf>
    <xf numFmtId="3" fontId="16" fillId="11" borderId="25" xfId="0" applyNumberFormat="1" applyFont="1" applyFill="1" applyBorder="1" applyAlignment="1">
      <alignment vertical="center"/>
    </xf>
    <xf numFmtId="3" fontId="16" fillId="11" borderId="26" xfId="0" applyNumberFormat="1" applyFont="1" applyFill="1" applyBorder="1" applyAlignment="1">
      <alignment vertical="center"/>
    </xf>
    <xf numFmtId="3" fontId="16" fillId="11" borderId="27" xfId="0" applyNumberFormat="1" applyFont="1" applyFill="1" applyBorder="1" applyAlignment="1">
      <alignment vertical="center"/>
    </xf>
    <xf numFmtId="0" fontId="26" fillId="2" borderId="26" xfId="0" applyFont="1" applyFill="1" applyBorder="1" applyAlignment="1">
      <alignment vertical="center"/>
    </xf>
    <xf numFmtId="0" fontId="27" fillId="2" borderId="24" xfId="0" applyFont="1" applyFill="1" applyBorder="1" applyAlignment="1" applyProtection="1">
      <alignment horizontal="left" vertical="center"/>
      <protection locked="0"/>
    </xf>
    <xf numFmtId="0" fontId="27" fillId="2" borderId="13" xfId="0" applyFont="1" applyFill="1" applyBorder="1" applyAlignment="1" applyProtection="1">
      <alignment horizontal="left" vertical="center"/>
      <protection locked="0"/>
    </xf>
    <xf numFmtId="3" fontId="17" fillId="10" borderId="11" xfId="0" applyNumberFormat="1" applyFont="1" applyFill="1" applyBorder="1" applyAlignment="1">
      <alignment vertical="center"/>
    </xf>
    <xf numFmtId="0" fontId="26" fillId="2" borderId="27" xfId="0" applyFont="1" applyFill="1" applyBorder="1" applyAlignment="1">
      <alignment vertical="center"/>
    </xf>
    <xf numFmtId="3" fontId="17" fillId="11" borderId="25" xfId="0" applyNumberFormat="1" applyFont="1" applyFill="1" applyBorder="1" applyAlignment="1">
      <alignment vertical="center"/>
    </xf>
    <xf numFmtId="0" fontId="17" fillId="2" borderId="27" xfId="0" applyFont="1" applyFill="1" applyBorder="1" applyAlignment="1">
      <alignment vertical="center"/>
    </xf>
    <xf numFmtId="3" fontId="16" fillId="9" borderId="11" xfId="0" applyNumberFormat="1" applyFont="1" applyFill="1" applyBorder="1" applyAlignment="1">
      <alignment vertical="center"/>
    </xf>
    <xf numFmtId="9" fontId="8" fillId="0" borderId="0" xfId="0" applyNumberFormat="1" applyFont="1" applyProtection="1">
      <protection locked="0"/>
    </xf>
    <xf numFmtId="3" fontId="8" fillId="4" borderId="0" xfId="0" applyNumberFormat="1" applyFont="1" applyFill="1" applyAlignment="1">
      <alignment horizontal="center"/>
    </xf>
    <xf numFmtId="3" fontId="8" fillId="4" borderId="0" xfId="0" applyNumberFormat="1" applyFont="1" applyFill="1" applyAlignment="1">
      <alignment horizontal="right"/>
    </xf>
    <xf numFmtId="3" fontId="11" fillId="4" borderId="0" xfId="0" applyNumberFormat="1" applyFont="1" applyFill="1"/>
    <xf numFmtId="0" fontId="24" fillId="3" borderId="0" xfId="0" applyFont="1" applyFill="1" applyProtection="1">
      <protection locked="0"/>
    </xf>
    <xf numFmtId="0" fontId="8" fillId="3" borderId="0" xfId="0" applyFont="1" applyFill="1"/>
    <xf numFmtId="0" fontId="24" fillId="3" borderId="0" xfId="0" applyFont="1" applyFill="1" applyAlignment="1" applyProtection="1">
      <alignment horizontal="left"/>
      <protection locked="0"/>
    </xf>
    <xf numFmtId="0" fontId="26" fillId="4" borderId="4" xfId="0" applyFont="1" applyFill="1" applyBorder="1" applyAlignment="1">
      <alignment vertical="top" wrapText="1"/>
    </xf>
    <xf numFmtId="0" fontId="26" fillId="4" borderId="0" xfId="0" applyFont="1" applyFill="1" applyAlignment="1">
      <alignment vertical="top" wrapText="1"/>
    </xf>
    <xf numFmtId="0" fontId="26" fillId="4" borderId="5" xfId="0" applyFont="1" applyFill="1" applyBorder="1" applyAlignment="1">
      <alignment vertical="top" wrapText="1"/>
    </xf>
    <xf numFmtId="0" fontId="26" fillId="4" borderId="6" xfId="0" applyFont="1" applyFill="1" applyBorder="1" applyAlignment="1">
      <alignment vertical="top" wrapText="1"/>
    </xf>
    <xf numFmtId="0" fontId="26" fillId="4" borderId="7" xfId="0" applyFont="1" applyFill="1" applyBorder="1" applyAlignment="1">
      <alignment vertical="top" wrapText="1"/>
    </xf>
    <xf numFmtId="0" fontId="26" fillId="4" borderId="8" xfId="0" applyFont="1" applyFill="1" applyBorder="1" applyAlignment="1">
      <alignment vertical="top" wrapText="1"/>
    </xf>
    <xf numFmtId="0" fontId="11" fillId="13" borderId="15" xfId="0" applyFont="1" applyFill="1" applyBorder="1" applyAlignment="1">
      <alignment horizontal="center"/>
    </xf>
    <xf numFmtId="0" fontId="11" fillId="13" borderId="10" xfId="0" applyFont="1" applyFill="1" applyBorder="1" applyAlignment="1">
      <alignment horizontal="center"/>
    </xf>
    <xf numFmtId="3" fontId="11" fillId="12" borderId="15" xfId="0" applyNumberFormat="1" applyFont="1" applyFill="1" applyBorder="1" applyAlignment="1">
      <alignment horizontal="center"/>
    </xf>
    <xf numFmtId="3" fontId="11" fillId="12" borderId="10" xfId="0" applyNumberFormat="1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3" borderId="0" xfId="0" applyFont="1" applyFill="1" applyAlignment="1" applyProtection="1">
      <alignment horizontal="left"/>
      <protection locked="0"/>
    </xf>
    <xf numFmtId="3" fontId="11" fillId="15" borderId="15" xfId="0" applyNumberFormat="1" applyFont="1" applyFill="1" applyBorder="1" applyAlignment="1">
      <alignment horizontal="center"/>
    </xf>
    <xf numFmtId="3" fontId="11" fillId="15" borderId="10" xfId="0" applyNumberFormat="1" applyFont="1" applyFill="1" applyBorder="1" applyAlignment="1">
      <alignment horizontal="center"/>
    </xf>
    <xf numFmtId="0" fontId="26" fillId="4" borderId="4" xfId="0" applyFont="1" applyFill="1" applyBorder="1" applyAlignment="1">
      <alignment horizontal="right" wrapText="1"/>
    </xf>
    <xf numFmtId="0" fontId="26" fillId="4" borderId="0" xfId="0" applyFont="1" applyFill="1" applyAlignment="1">
      <alignment horizontal="right" wrapText="1"/>
    </xf>
    <xf numFmtId="0" fontId="26" fillId="4" borderId="0" xfId="0" applyFont="1" applyFill="1" applyAlignment="1">
      <alignment horizontal="left" wrapText="1"/>
    </xf>
    <xf numFmtId="0" fontId="26" fillId="4" borderId="5" xfId="0" applyFont="1" applyFill="1" applyBorder="1" applyAlignment="1">
      <alignment horizontal="left" wrapText="1"/>
    </xf>
    <xf numFmtId="0" fontId="26" fillId="4" borderId="4" xfId="0" applyFont="1" applyFill="1" applyBorder="1" applyAlignment="1">
      <alignment horizontal="left" wrapText="1"/>
    </xf>
    <xf numFmtId="0" fontId="26" fillId="4" borderId="4" xfId="0" applyFont="1" applyFill="1" applyBorder="1" applyAlignment="1">
      <alignment vertical="top" wrapText="1"/>
    </xf>
    <xf numFmtId="0" fontId="26" fillId="4" borderId="0" xfId="0" applyFont="1" applyFill="1" applyAlignment="1">
      <alignment vertical="top" wrapText="1"/>
    </xf>
    <xf numFmtId="0" fontId="26" fillId="4" borderId="5" xfId="0" applyFont="1" applyFill="1" applyBorder="1" applyAlignment="1">
      <alignment vertical="top" wrapText="1"/>
    </xf>
    <xf numFmtId="0" fontId="9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 wrapText="1"/>
    </xf>
    <xf numFmtId="0" fontId="10" fillId="12" borderId="21" xfId="0" applyFont="1" applyFill="1" applyBorder="1" applyAlignment="1">
      <alignment horizontal="center" vertical="center" wrapText="1"/>
    </xf>
    <xf numFmtId="0" fontId="10" fillId="12" borderId="22" xfId="0" applyFont="1" applyFill="1" applyBorder="1" applyAlignment="1">
      <alignment horizontal="center" vertical="center" wrapText="1"/>
    </xf>
    <xf numFmtId="0" fontId="10" fillId="12" borderId="12" xfId="0" applyFont="1" applyFill="1" applyBorder="1" applyAlignment="1">
      <alignment horizontal="center" vertical="center" wrapText="1"/>
    </xf>
    <xf numFmtId="0" fontId="10" fillId="13" borderId="21" xfId="0" applyFont="1" applyFill="1" applyBorder="1" applyAlignment="1">
      <alignment horizontal="center" vertical="center" wrapText="1"/>
    </xf>
    <xf numFmtId="0" fontId="10" fillId="13" borderId="22" xfId="0" applyFont="1" applyFill="1" applyBorder="1" applyAlignment="1">
      <alignment horizontal="center" vertical="center" wrapText="1"/>
    </xf>
    <xf numFmtId="0" fontId="10" fillId="13" borderId="12" xfId="0" applyFont="1" applyFill="1" applyBorder="1" applyAlignment="1">
      <alignment horizontal="center" vertical="center" wrapText="1"/>
    </xf>
    <xf numFmtId="0" fontId="10" fillId="14" borderId="21" xfId="0" applyFont="1" applyFill="1" applyBorder="1" applyAlignment="1">
      <alignment horizontal="center" vertical="center" wrapText="1"/>
    </xf>
    <xf numFmtId="0" fontId="10" fillId="14" borderId="22" xfId="0" applyFont="1" applyFill="1" applyBorder="1" applyAlignment="1">
      <alignment horizontal="center" vertical="center" wrapText="1"/>
    </xf>
    <xf numFmtId="0" fontId="10" fillId="14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 applyProtection="1">
      <alignment horizontal="left"/>
      <protection locked="0"/>
    </xf>
    <xf numFmtId="0" fontId="26" fillId="4" borderId="0" xfId="0" applyFont="1" applyFill="1" applyBorder="1" applyAlignment="1">
      <alignment vertical="top" wrapText="1"/>
    </xf>
  </cellXfs>
  <cellStyles count="4">
    <cellStyle name="Comma" xfId="2" builtinId="3"/>
    <cellStyle name="Currency" xfId="1" builtinId="4"/>
    <cellStyle name="Normal" xfId="0" builtinId="0"/>
    <cellStyle name="Normal 2 2 2" xfId="3" xr:uid="{14373C28-DE0B-486F-8B2F-ED4EB29775F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styles" Target="styles.xml"/><Relationship Id="rId50" Type="http://schemas.openxmlformats.org/officeDocument/2006/relationships/customXml" Target="../customXml/item1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3.xml"/><Relationship Id="rId51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theme" Target="theme/theme1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sakowicz\Downloads\Funding%20Source%20-%20Objective%20Mapping%20(4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anetfile02\NData\AFH\Finance\GCFS\Proposal%20Budgeting\2010\USDA\FANEP\UR_USDA%20FANEP_PLAY_07%2016%20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i.box.com/Users/ehedvall/Box/MNTD%20Management/2105%20GAT%20Zam_1101125-2103###/Award/MACEPA III Zambia 2019-2020 reallocation PropBud for funds transfer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th.org\DFS\Users\asuarez\Desktop\Wikimedia%20Foundation\MCI_EAF%20Tax%20Consulting_Question%20Matrix%20Report_23%20March%20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th.org\DFS\AFH\Finance\Revenue%20and%20Reporting\Reporting\2018%20Reports\GAT-536684_(2192-00)\1218\GAT-536684_(2192-00)_1218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th.org\DFS\Users\halm\AppData\LocalLow\eRoom\eRoom%20Client\V7\EditingFiles\Annex%2018%20-%20TB%20CARE%20I%20Modification%20Tracker%20(060312)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Users/ehedvall/Documents/00%20-%20Temp/MACEPA%20II%20(2013)/Zambia/Zambia%20template%20for%20discussion_JM_EH_JM%20(3-24-13).xlsx" TargetMode="External"/><Relationship Id="rId1" Type="http://schemas.openxmlformats.org/officeDocument/2006/relationships/externalLinkPath" Target="/Users/ehedvall/Documents/00%20-%20Temp/MACEPA%20II%20(2013)/Zambia/Zambia%20template%20for%20discussion_JM_EH_JM%20(3-24-13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anetfile02\NData\AFH\Finance\GCFS\Proposal%20Budgeting\Templates\Current%20template\CDC,%20NIH\proposal_budget_14_(RR)424%20sample.xls" TargetMode="External"/></Relationships>
</file>

<file path=xl/externalLinks/_rels/externalLink1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REACH%20Financial%20Management%20(restricted)/Budget%20&amp;%20Finance%20Templates/Subcontractor%20Budget%20Templates/CRS_PMI%20REACH_Template_Workplan_Budget.xlsx" TargetMode="External"/><Relationship Id="rId2" Type="http://schemas.openxmlformats.org/officeDocument/2006/relationships/externalLinkPath" Target="https://pathseattle.sharepoint.com/sites/REACHStart-up/Shared%20Documents/REACH%20Financial%20Management%20(restricted)/Budget%20&amp;%20Finance%20Templates/Subcontractor%20Budget%20Templates/CRS_PMI%20REACH_Template_Workplan_Budget.xlsx" TargetMode="External"/><Relationship Id="rId1" Type="http://schemas.openxmlformats.org/officeDocument/2006/relationships/externalLinkPath" Target="/sites/REACHStart-up/Shared%20Documents/REACH%20Financial%20Management%20(restricted)/Budget%20&amp;%20Finance%20Templates/Subcontractor%20Budget%20Templates/CRS_PMI%20REACH_Template_Workplan_Budget.xlsx" TargetMode="External"/></Relationships>
</file>

<file path=xl/externalLinks/_rels/externalLink1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REACH%20Financial%20Management%20(restricted)/Core%20Y1%20Budget/20240110/Sub%20budgets/CRS_USAID%20REACH_Core%20WKPLN%20FINAL.xlsx" TargetMode="External"/><Relationship Id="rId2" Type="http://schemas.openxmlformats.org/officeDocument/2006/relationships/externalLinkPath" Target="https://pathseattle-my.sharepoint.com/personal/tlittle_path_org/Documents/PropBud/USAID/REACH%20Malaria_03-2023/Core%20budget%20Y1/Sub%20budgets/CRS_USAID%20REACH_Core%20WKPLN%20FINAL.xlsx" TargetMode="External"/><Relationship Id="rId1" Type="http://schemas.openxmlformats.org/officeDocument/2006/relationships/externalLinkPath" Target="/sites/REACHStart-up/Shared%20Documents/REACH%20Financial%20Management%20(restricted)/Core%20Y1%20Budget/20240110/Sub%20budgets/CRS_USAID%20REACH_Core%20WKPLN%20FINAL.xlsx" TargetMode="External"/></Relationships>
</file>

<file path=xl/externalLinks/_rels/externalLink1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Mali/Workplans/FY2024/Budget/CRS/Version%205/CRS_USAID%20REACH_Mali%2012%20months%20Budget_June18.24.xlsx" TargetMode="External"/><Relationship Id="rId2" Type="http://schemas.openxmlformats.org/officeDocument/2006/relationships/externalLinkPath" Target="https://pathseattle.sharepoint.com/sites/REACHStart-up/Shared%20Documents/General/Countries/Mali/Workplans/FY2024/Budget/CRS/Version%205/CRS_USAID%20REACH_Mali%2012%20months%20Budget_June18.24.xlsx" TargetMode="External"/><Relationship Id="rId1" Type="http://schemas.openxmlformats.org/officeDocument/2006/relationships/externalLinkPath" Target="/sites/REACHStart-up/Shared%20Documents/General/Countries/Mali/Workplans/FY2024/Budget/CRS/Version%205/CRS_USAID%20REACH_Mali%2012%20months%20Budget_June18.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serron\AppData\Local\Microsoft\Windows\INetCache\Content.Outlook\YK8NPJ23\PATH%20MALI%20REACH%20Malaria%20PropBud%202024.07.08.xlsm" TargetMode="External"/><Relationship Id="rId1" Type="http://schemas.openxmlformats.org/officeDocument/2006/relationships/externalLinkPath" Target="file:///C:\Users\dserron\AppData\Local\Microsoft\Windows\INetCache\Content.Outlook\YK8NPJ23\PATH%20MALI%20REACH%20Malaria%20PropBud%202024.07.08.xlsm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siorg.sharepoint.com/sites/us_impactmalaria/Shared%20Documents/Financial%20Management/Budgets/Core/Year%201%20Budget/Final%20Submitted/Approved/3.%20Impact%20Malaria%20Detailed%20Budget%20final%20(COR%20comments)submission2.xlsx" TargetMode="External"/><Relationship Id="rId1" Type="http://schemas.openxmlformats.org/officeDocument/2006/relationships/externalLinkPath" Target="https://psiorg.sharepoint.com/sites/us_impactmalaria/Shared%20Documents/Financial%20Management/Budgets/Core/Year%201%20Budget/Final%20Submitted/Approved/3.%20Impact%20Malaria%20Detailed%20Budget%20final%20(COR%20comments)submission2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NCV-FS03\Archiefbeheer\APA4\2%20ATS\QER%20draft\CTB%20ATS%20QER%20Dec%202017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th.org\DFS\Users\kkopp\Desktop\WFH_FilesToTransfer\ToBeTransferred\GAT0888-07\GAT0888-07_1209_FINAL%202-25-1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anetfile02\AFH\Finance\GCFS\Proposal%20Budgeting\2011\Awarded\UOW.1602-00\UOW.1602-00_budget.xlsm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AFH\Finance\Revenue%20and%20Reporting\Reporting\2023%20Reports\GAT583727\1023\GAT583727%20(242853)%201023.xlsx" TargetMode="External"/><Relationship Id="rId1" Type="http://schemas.openxmlformats.org/officeDocument/2006/relationships/externalLinkPath" Target="file:///L:\AFH\Finance\Revenue%20and%20Reporting\Reporting\2023%20Reports\GAT583727\1023\GAT583727%20(242853)%201023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PS\REPORT\98\pkf44912-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lutzenhiser\Box%20Sync\CVIA%20PADMS_SHARED%20DOCS\FCAM-Proj-AAF-Confidential\002-EMProj-AAF-Confidential\USAID%20IMVD-AAF-Conf\Awards\USAID%20AWD-574450\Budget\Proposal%20Budget_AWD-574450_USAID%20IMVD.xlsm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Users/echoi/AppData/Local/Microsoft/Windows/Temporary%20Internet%20Files/Content.Outlook/BRSUW7TG/Workplan%20and%20budget%202013%20MACEPA%20Senegal%20in%20progress.xlsx" TargetMode="External"/><Relationship Id="rId1" Type="http://schemas.openxmlformats.org/officeDocument/2006/relationships/externalLinkPath" Target="/Users/echoi/AppData/Local/Microsoft/Windows/Temporary%20Internet%20Files/Content.Outlook/BRSUW7TG/Workplan%20and%20budget%202013%20MACEPA%20Senegal%20in%20progres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th.org\DFS\Users\halm\AppData\LocalLow\eRoom\eRoom%20Client\V7\EditingFiles\APA2%20Ethiopia%20work%20plan%20part%202%20approved%20161211%20-%20unprotected%202012-01-13%2011.53.24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th.org\DFS\Users\mlapasaran\Desktop\Current%20Budgets\Challenge%20TB%20(Sarah%20Marjane)\TB%20CARE%20Year%202%20Country%20Workplan%20-V4%20-%20protected%202012-03-01%2013.51.21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serron\AppData\Local\Microsoft\Windows\INetCache\Content.Outlook\YK8NPJ23\PMI%20REACH%20Malaria%20Year%202%20CORE%20Budget_draft_16September2024.xlsm" TargetMode="External"/><Relationship Id="rId1" Type="http://schemas.openxmlformats.org/officeDocument/2006/relationships/externalLinkPath" Target="file:///C:\Users\dserron\AppData\Local\Microsoft\Windows\INetCache\Content.Outlook\YK8NPJ23\PMI%20REACH%20Malaria%20Year%202%20CORE%20Budget_draft_16September2024.xlsm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Users/ehedvall/Documents/10%20-%20Budget/00%20-%20Budget%20&amp;%20Finance%20-%20Reference/Past%20Proposal%20budgets/MACEPA%20II%20PropBud%20-%2021%20mo%20bridge%20grant%20(revised%20per%20BMGF%20comments)Sep%2024.xlsm" TargetMode="External"/><Relationship Id="rId1" Type="http://schemas.openxmlformats.org/officeDocument/2006/relationships/externalLinkPath" Target="/Users/ehedvall/Documents/10%20-%20Budget/00%20-%20Budget%20&amp;%20Finance%20-%20Reference/Past%20Proposal%20budgets/MACEPA%20II%20PropBud%20-%2021%20mo%20bridge%20grant%20(revised%20per%20BMGF%20comments)Sep%2024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FH\Finance\GCFS\Reporting%20and%20Compliance\2007\GAT1224-00\GAT1224_1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anetfile02\NData\AFH\Finance\GCFS\Reporting%20and%20Compliance\2010\DHH1542-00\0810\DHH1542-00%20Invoice%20Templat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FH\Finance\GCFS\Reporting%20and%20Compliance\2006\ABT1065_0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th.org\DFS\AFH\Finance\Revenue%20and%20Reporting\Reporting\2018%20Reports\KNC-252760%20(1998-00)\0618\CTB%20-%20PATH%20QER%20June%202018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FH\Finance\GCFS\Reporting%20and%20Compliance\2007\AID1240-00\AID1240_1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OFDA%20Budget%204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th.org\DFS\Documents%20and%20Settings\hgregor\Local%20Settings\Temporary%20Internet%20Files\OLKD9\Documents%20and%20Settings\pdaunas\Local%20Settings\Temporary%20Internet%20Files\OLKA8\PATH%20AIDSTAR%20template%20-%20Base%20Period-0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FH\Finance\GCFS\Proposal%20Budgeting\Proposal%20Archives\Awarded%20Budgets\2014\1998-00\SAM%20TB%20Chall%20%20Pre%20Award%20-%20ml%2010nov2014.xlsm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ehedvall\Documents\MACEPA%20II\2011-2013%20Projections%20(copy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th.org\DFS\Users\saharasadshah\AppData\Local\Microsoft\Windows\Temporary%20Internet%20Files\Content.Outlook\L91KUQM2\DLPF_PK_SPO%20(2013-38677)%20Expenditure%20Report_Final%20GEE_166331008%20(2)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FH\Finance\GCFS\Reporting%20and%20Compliance\2008\JSI1335\JSI1335-07\JSI1335-07_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i.box.com/Users/ehedvall/AppData/Local/Microsoft/Windows/INetCache/Content.Outlook/0N1D35UV/MACEPA_Fund%20Request%20Q4_%20Oct%20-Dec%202019%20(00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FH\Finance\GCFS\Reporting%20and%20Compliance\2007\AVC1134-02\AVC1134_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terina.chilikova\AppData\Local\Microsoft\Windows\INetCache\Content.Outlook\2UGVXCXK\217727_Accrual_FY20%20PD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FH\Finance\GCFS\Reporting%20and%20Compliance\2009\GAT1224-00\GAT1224-00_0309_DRAF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anetfile02\AFH\Finance\GCFS\Reporting%20and%20Compliance\2012\ORC1678-00\0312\Ex%201%20UOW.1474-0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AgressoQE"/>
      <sheetName val="__AgressoQE"/>
      <sheetName val="__parameters"/>
    </sheetNames>
    <sheetDataSet>
      <sheetData sheetId="0" refreshError="1"/>
      <sheetData sheetId="1">
        <row r="1">
          <cell r="A1" t="str">
            <v>Fundsrc</v>
          </cell>
        </row>
        <row r="2">
          <cell r="B2" t="str">
            <v>Demographic and Health Surveys Program: Phase IV</v>
          </cell>
          <cell r="C2" t="str">
            <v>Kinter, Amelia</v>
          </cell>
          <cell r="D2" t="str">
            <v>1101041</v>
          </cell>
          <cell r="E2" t="str">
            <v>DEMOGRAPHIC AND HEALTH SURVEYS PROGRAM (PHASE IV)</v>
          </cell>
          <cell r="F2" t="str">
            <v>Kinter, Amelia</v>
          </cell>
          <cell r="H2" t="str">
            <v>Uganda MIS 02</v>
          </cell>
          <cell r="I2">
            <v>0</v>
          </cell>
          <cell r="L2" t="str">
            <v>Active</v>
          </cell>
          <cell r="M2" t="str">
            <v>2105352</v>
          </cell>
        </row>
        <row r="3">
          <cell r="B3" t="str">
            <v>Demographic and Health Surveys Program: Phase IV</v>
          </cell>
          <cell r="C3" t="str">
            <v>Kinter, Amelia</v>
          </cell>
          <cell r="D3" t="str">
            <v>1101041</v>
          </cell>
          <cell r="E3" t="str">
            <v>DEMOGRAPHIC AND HEALTH SURVEYS PROGRAM (PHASE IV)</v>
          </cell>
          <cell r="F3" t="str">
            <v>Kinter, Amelia</v>
          </cell>
          <cell r="H3" t="str">
            <v>START UP</v>
          </cell>
          <cell r="I3">
            <v>116402</v>
          </cell>
          <cell r="L3" t="str">
            <v>Active</v>
          </cell>
          <cell r="M3" t="str">
            <v>2102384</v>
          </cell>
        </row>
        <row r="4">
          <cell r="B4" t="str">
            <v>Demographic and Health Surveys Program: Phase IV</v>
          </cell>
          <cell r="C4" t="str">
            <v>Kinter, Amelia</v>
          </cell>
          <cell r="D4" t="str">
            <v>1101041</v>
          </cell>
          <cell r="E4" t="str">
            <v>DEMOGRAPHIC AND HEALTH SURVEYS PROGRAM (PHASE IV)</v>
          </cell>
          <cell r="F4" t="str">
            <v>Kinter, Amelia</v>
          </cell>
          <cell r="H4" t="str">
            <v>BIOMARKER DEVELOPMENT (BDV 01)</v>
          </cell>
          <cell r="I4">
            <v>116402</v>
          </cell>
          <cell r="L4" t="str">
            <v>Closed</v>
          </cell>
          <cell r="M4" t="str">
            <v>2102385</v>
          </cell>
        </row>
        <row r="5">
          <cell r="B5" t="str">
            <v>Demographic and Health Surveys Program: Phase IV</v>
          </cell>
          <cell r="C5" t="str">
            <v>Kinter, Amelia</v>
          </cell>
          <cell r="D5" t="str">
            <v>1101041</v>
          </cell>
          <cell r="E5" t="str">
            <v>DEMOGRAPHIC AND HEALTH SURVEYS PROGRAM (PHASE IV)</v>
          </cell>
          <cell r="F5" t="str">
            <v>Kinter, Amelia</v>
          </cell>
          <cell r="H5" t="str">
            <v>BeginningStaff</v>
          </cell>
          <cell r="I5">
            <v>116402</v>
          </cell>
          <cell r="L5" t="str">
            <v>Active</v>
          </cell>
          <cell r="M5" t="str">
            <v>2102386</v>
          </cell>
        </row>
        <row r="6">
          <cell r="B6" t="str">
            <v>Demographic and Health Surveys Program: Phase IV</v>
          </cell>
          <cell r="C6" t="str">
            <v>Kinter, Amelia</v>
          </cell>
          <cell r="D6" t="str">
            <v>1101041</v>
          </cell>
          <cell r="E6" t="str">
            <v>DEMOGRAPHIC AND HEALTH SURVEYS PROGRAM (PHASE IV)</v>
          </cell>
          <cell r="F6" t="str">
            <v>Kinter, Amelia</v>
          </cell>
          <cell r="H6" t="str">
            <v>INTERNAL MEETINGS</v>
          </cell>
          <cell r="I6">
            <v>116402</v>
          </cell>
          <cell r="L6" t="str">
            <v>Active</v>
          </cell>
          <cell r="M6" t="str">
            <v>2102387</v>
          </cell>
        </row>
        <row r="7">
          <cell r="B7" t="str">
            <v>Demographic and Health Surveys Program: Phase IV</v>
          </cell>
          <cell r="C7" t="str">
            <v>Kinter, Amelia</v>
          </cell>
          <cell r="D7" t="str">
            <v>1101041</v>
          </cell>
          <cell r="E7" t="str">
            <v>DEMOGRAPHIC AND HEALTH SURVEYS PROGRAM (PHASE IV)</v>
          </cell>
          <cell r="F7" t="str">
            <v>Kinter, Amelia</v>
          </cell>
          <cell r="H7" t="str">
            <v>Mozambique DHS 2014</v>
          </cell>
          <cell r="I7">
            <v>116402</v>
          </cell>
          <cell r="L7" t="str">
            <v>Active</v>
          </cell>
          <cell r="M7" t="str">
            <v>2102388</v>
          </cell>
        </row>
        <row r="8">
          <cell r="B8" t="str">
            <v>Demographic and Health Surveys Program: Phase IV</v>
          </cell>
          <cell r="C8" t="str">
            <v>Kinter, Amelia</v>
          </cell>
          <cell r="D8" t="str">
            <v>1101041</v>
          </cell>
          <cell r="E8" t="str">
            <v>DEMOGRAPHIC AND HEALTH SURVEYS PROGRAM (PHASE IV)</v>
          </cell>
          <cell r="F8" t="str">
            <v>Kinter, Amelia</v>
          </cell>
          <cell r="H8" t="str">
            <v>DEV-BiomPATHeval</v>
          </cell>
          <cell r="I8">
            <v>116402</v>
          </cell>
          <cell r="L8" t="str">
            <v>Active</v>
          </cell>
          <cell r="M8" t="str">
            <v>2102389</v>
          </cell>
        </row>
        <row r="9">
          <cell r="B9" t="str">
            <v>Demographic and Health Surveys Program: Phase IV</v>
          </cell>
          <cell r="C9" t="str">
            <v>Kinter, Amelia</v>
          </cell>
          <cell r="D9" t="str">
            <v>1101041</v>
          </cell>
          <cell r="E9" t="str">
            <v>DEMOGRAPHIC AND HEALTH SURVEYS PROGRAM (PHASE IV)</v>
          </cell>
          <cell r="F9" t="str">
            <v>Kinter, Amelia</v>
          </cell>
          <cell r="H9" t="str">
            <v>Project Management</v>
          </cell>
          <cell r="I9">
            <v>116402</v>
          </cell>
          <cell r="L9" t="str">
            <v>Active</v>
          </cell>
          <cell r="M9" t="str">
            <v>2102390</v>
          </cell>
        </row>
        <row r="10">
          <cell r="B10" t="str">
            <v>Demographic and Health Surveys Program: Phase IV</v>
          </cell>
          <cell r="C10" t="str">
            <v>Kinter, Amelia</v>
          </cell>
          <cell r="D10" t="str">
            <v>1101041</v>
          </cell>
          <cell r="E10" t="str">
            <v>DEMOGRAPHIC AND HEALTH SURVEYS PROGRAM (PHASE IV)</v>
          </cell>
          <cell r="F10" t="str">
            <v>Kinter, Amelia</v>
          </cell>
          <cell r="H10" t="str">
            <v>DEV-DHS Questionnaire</v>
          </cell>
          <cell r="I10">
            <v>116402</v>
          </cell>
          <cell r="L10" t="str">
            <v>Active</v>
          </cell>
          <cell r="M10" t="str">
            <v>2102391</v>
          </cell>
        </row>
        <row r="11">
          <cell r="B11" t="str">
            <v>Demographic and Health Surveys Program: Phase IV</v>
          </cell>
          <cell r="C11" t="str">
            <v>Kinter, Amelia</v>
          </cell>
          <cell r="D11" t="str">
            <v>1101041</v>
          </cell>
          <cell r="E11" t="str">
            <v>DEMOGRAPHIC AND HEALTH SURVEYS PROGRAM (PHASE IV)</v>
          </cell>
          <cell r="F11" t="str">
            <v>Kinter, Amelia</v>
          </cell>
          <cell r="H11" t="str">
            <v>FS-Senegal-SPA-2 (SN.SPA.02)</v>
          </cell>
          <cell r="I11">
            <v>116402</v>
          </cell>
          <cell r="L11" t="str">
            <v>Closed</v>
          </cell>
          <cell r="M11" t="str">
            <v>2102392</v>
          </cell>
        </row>
        <row r="12">
          <cell r="B12" t="str">
            <v>Demographic and Health Surveys Program: Phase IV</v>
          </cell>
          <cell r="C12" t="str">
            <v>Kinter, Amelia</v>
          </cell>
          <cell r="D12" t="str">
            <v>1101041</v>
          </cell>
          <cell r="E12" t="str">
            <v>DEMOGRAPHIC AND HEALTH SURVEYS PROGRAM (PHASE IV)</v>
          </cell>
          <cell r="F12" t="str">
            <v>Kinter, Amelia</v>
          </cell>
          <cell r="H12" t="str">
            <v>DHS7-BWP- CAPstr-Strategy</v>
          </cell>
          <cell r="I12">
            <v>116402</v>
          </cell>
          <cell r="L12" t="str">
            <v>Closed</v>
          </cell>
          <cell r="M12" t="str">
            <v>2102393</v>
          </cell>
        </row>
        <row r="13">
          <cell r="B13" t="str">
            <v>Demographic and Health Surveys Program: Phase IV</v>
          </cell>
          <cell r="C13" t="str">
            <v>Kinter, Amelia</v>
          </cell>
          <cell r="D13" t="str">
            <v>1101041</v>
          </cell>
          <cell r="E13" t="str">
            <v>DEMOGRAPHIC AND HEALTH SURVEYS PROGRAM (PHASE IV)</v>
          </cell>
          <cell r="F13" t="str">
            <v>Kinter, Amelia</v>
          </cell>
          <cell r="H13" t="str">
            <v>DHS7-FS-Malawi MIS 2014</v>
          </cell>
          <cell r="I13">
            <v>116402</v>
          </cell>
          <cell r="L13" t="str">
            <v>Closed</v>
          </cell>
          <cell r="M13" t="str">
            <v>2101584</v>
          </cell>
        </row>
        <row r="14">
          <cell r="B14" t="str">
            <v>Demographic and Health Surveys Program: Phase IV</v>
          </cell>
          <cell r="C14" t="str">
            <v>Kinter, Amelia</v>
          </cell>
          <cell r="D14" t="str">
            <v>1101041</v>
          </cell>
          <cell r="E14" t="str">
            <v>DEMOGRAPHIC AND HEALTH SURVEYS PROGRAM (PHASE IV)</v>
          </cell>
          <cell r="F14" t="str">
            <v>Kinter, Amelia</v>
          </cell>
          <cell r="H14" t="str">
            <v>DHS7-Nigeria MIS 2014</v>
          </cell>
          <cell r="I14">
            <v>116402</v>
          </cell>
          <cell r="L14" t="str">
            <v>Closed</v>
          </cell>
          <cell r="M14" t="str">
            <v>2102376</v>
          </cell>
        </row>
        <row r="15">
          <cell r="B15" t="str">
            <v>Demographic and Health Surveys Program: Phase IV</v>
          </cell>
          <cell r="C15" t="str">
            <v>Kinter, Amelia</v>
          </cell>
          <cell r="D15" t="str">
            <v>1101041</v>
          </cell>
          <cell r="E15" t="str">
            <v>DEMOGRAPHIC AND HEALTH SURVEYS PROGRAM (PHASE IV)</v>
          </cell>
          <cell r="F15" t="str">
            <v>Kinter, Amelia</v>
          </cell>
          <cell r="H15" t="str">
            <v>DHS7-BWP-COLLAB-CAs</v>
          </cell>
          <cell r="I15">
            <v>116402</v>
          </cell>
          <cell r="L15" t="str">
            <v>Active</v>
          </cell>
          <cell r="M15" t="str">
            <v>2102377</v>
          </cell>
        </row>
        <row r="16">
          <cell r="B16" t="str">
            <v>Demographic and Health Surveys Program: Phase IV</v>
          </cell>
          <cell r="C16" t="str">
            <v>Kinter, Amelia</v>
          </cell>
          <cell r="D16" t="str">
            <v>1101041</v>
          </cell>
          <cell r="E16" t="str">
            <v>DEMOGRAPHIC AND HEALTH SURVEYS PROGRAM (PHASE IV)</v>
          </cell>
          <cell r="F16" t="str">
            <v>Kinter, Amelia</v>
          </cell>
          <cell r="H16" t="str">
            <v>DHS7-BWP-COLLAB-Interntnl</v>
          </cell>
          <cell r="I16">
            <v>116402</v>
          </cell>
          <cell r="L16" t="str">
            <v>Active</v>
          </cell>
          <cell r="M16" t="str">
            <v>2102378</v>
          </cell>
        </row>
        <row r="17">
          <cell r="B17" t="str">
            <v>Demographic and Health Surveys Program: Phase IV</v>
          </cell>
          <cell r="C17" t="str">
            <v>Kinter, Amelia</v>
          </cell>
          <cell r="D17" t="str">
            <v>1101041</v>
          </cell>
          <cell r="E17" t="str">
            <v>DEMOGRAPHIC AND HEALTH SURVEYS PROGRAM (PHASE IV)</v>
          </cell>
          <cell r="F17" t="str">
            <v>Kinter, Amelia</v>
          </cell>
          <cell r="H17" t="str">
            <v>DHS7-BWP-DP-Nutrition Tabs</v>
          </cell>
          <cell r="I17">
            <v>116402</v>
          </cell>
          <cell r="L17" t="str">
            <v>Closed</v>
          </cell>
          <cell r="M17" t="str">
            <v>2101554</v>
          </cell>
        </row>
        <row r="18">
          <cell r="B18" t="str">
            <v>Demographic and Health Surveys Program: Phase IV</v>
          </cell>
          <cell r="C18" t="str">
            <v>Kinter, Amelia</v>
          </cell>
          <cell r="D18" t="str">
            <v>1101041</v>
          </cell>
          <cell r="E18" t="str">
            <v>DEMOGRAPHIC AND HEALTH SURVEYS PROGRAM (PHASE IV)</v>
          </cell>
          <cell r="F18" t="str">
            <v>Kinter, Amelia</v>
          </cell>
          <cell r="H18" t="str">
            <v>DHS7-FS-Egypt-HlthIss</v>
          </cell>
          <cell r="I18">
            <v>116402</v>
          </cell>
          <cell r="L18" t="str">
            <v>Active</v>
          </cell>
          <cell r="M18" t="str">
            <v>2102379</v>
          </cell>
        </row>
        <row r="19">
          <cell r="B19" t="str">
            <v>Demographic and Health Surveys Program: Phase IV</v>
          </cell>
          <cell r="C19" t="str">
            <v>Kinter, Amelia</v>
          </cell>
          <cell r="D19" t="str">
            <v>1101041</v>
          </cell>
          <cell r="E19" t="str">
            <v>DEMOGRAPHIC AND HEALTH SURVEYS PROGRAM (PHASE IV)</v>
          </cell>
          <cell r="F19" t="str">
            <v>Kinter, Amelia</v>
          </cell>
          <cell r="H19" t="str">
            <v>DHS7-FS-Rwanda 14-15</v>
          </cell>
          <cell r="I19">
            <v>116402</v>
          </cell>
          <cell r="L19" t="str">
            <v>Closed</v>
          </cell>
          <cell r="M19" t="str">
            <v>2102380</v>
          </cell>
        </row>
        <row r="20">
          <cell r="B20" t="str">
            <v>Demographic and Health Surveys Program: Phase IV</v>
          </cell>
          <cell r="C20" t="str">
            <v>Kinter, Amelia</v>
          </cell>
          <cell r="D20" t="str">
            <v>1101041</v>
          </cell>
          <cell r="E20" t="str">
            <v>DEMOGRAPHIC AND HEALTH SURVEYS PROGRAM (PHASE IV)</v>
          </cell>
          <cell r="F20" t="str">
            <v>Kinter, Amelia</v>
          </cell>
          <cell r="H20" t="str">
            <v>DHS7-ALLOC-Startup</v>
          </cell>
          <cell r="I20">
            <v>116402</v>
          </cell>
          <cell r="L20" t="str">
            <v>Closed</v>
          </cell>
          <cell r="M20" t="str">
            <v>2101361</v>
          </cell>
        </row>
        <row r="21">
          <cell r="B21" t="str">
            <v>Demographic and Health Surveys Program: Phase IV</v>
          </cell>
          <cell r="C21" t="str">
            <v>Kinter, Amelia</v>
          </cell>
          <cell r="D21" t="str">
            <v>1101041</v>
          </cell>
          <cell r="E21" t="str">
            <v>DEMOGRAPHIC AND HEALTH SURVEYS PROGRAM (PHASE IV)</v>
          </cell>
          <cell r="F21" t="str">
            <v>Kinter, Amelia</v>
          </cell>
          <cell r="H21" t="str">
            <v>DHS7-ALLOC-Staff Development</v>
          </cell>
          <cell r="I21">
            <v>116402</v>
          </cell>
          <cell r="L21" t="str">
            <v>Active</v>
          </cell>
          <cell r="M21" t="str">
            <v>2102394</v>
          </cell>
        </row>
        <row r="22">
          <cell r="B22" t="str">
            <v>Demographic and Health Surveys Program: Phase IV</v>
          </cell>
          <cell r="C22" t="str">
            <v>Kinter, Amelia</v>
          </cell>
          <cell r="D22" t="str">
            <v>1101041</v>
          </cell>
          <cell r="E22" t="str">
            <v>DEMOGRAPHIC AND HEALTH SURVEYS PROGRAM (PHASE IV)</v>
          </cell>
          <cell r="F22" t="str">
            <v>Kinter, Amelia</v>
          </cell>
          <cell r="H22" t="str">
            <v>Uganda Malaria Indicator Survey</v>
          </cell>
          <cell r="I22">
            <v>116402</v>
          </cell>
          <cell r="L22" t="str">
            <v>Closed</v>
          </cell>
          <cell r="M22" t="str">
            <v>2101591</v>
          </cell>
        </row>
        <row r="23">
          <cell r="B23" t="str">
            <v>Demographic and Health Surveys Program: Phase IV</v>
          </cell>
          <cell r="C23" t="str">
            <v>Kinter, Amelia</v>
          </cell>
          <cell r="D23" t="str">
            <v>1101041</v>
          </cell>
          <cell r="E23" t="str">
            <v>DEMOGRAPHIC AND HEALTH SURVEYS PROGRAM (PHASE IV)</v>
          </cell>
          <cell r="F23" t="str">
            <v>Kinter, Amelia</v>
          </cell>
          <cell r="H23" t="str">
            <v>DHS7-FS-Zambia DHS 13-14</v>
          </cell>
          <cell r="I23">
            <v>116402</v>
          </cell>
          <cell r="L23" t="str">
            <v>Closed</v>
          </cell>
          <cell r="M23" t="str">
            <v>2101529</v>
          </cell>
        </row>
        <row r="24">
          <cell r="B24" t="str">
            <v>Demographic and Health Surveys Program: Phase IV</v>
          </cell>
          <cell r="C24" t="str">
            <v>Kinter, Amelia</v>
          </cell>
          <cell r="D24" t="str">
            <v>1101041</v>
          </cell>
          <cell r="E24" t="str">
            <v>DEMOGRAPHIC AND HEALTH SURVEYS PROGRAM (PHASE IV)</v>
          </cell>
          <cell r="F24" t="str">
            <v>Kinter, Amelia</v>
          </cell>
          <cell r="H24" t="str">
            <v>DHS7-MAL-Summ-Analyze</v>
          </cell>
          <cell r="I24">
            <v>116402</v>
          </cell>
          <cell r="L24" t="str">
            <v>Active</v>
          </cell>
          <cell r="M24" t="str">
            <v>2102381</v>
          </cell>
        </row>
        <row r="25">
          <cell r="B25" t="str">
            <v>Demographic and Health Surveys Program: Phase IV</v>
          </cell>
          <cell r="C25" t="str">
            <v>Kinter, Amelia</v>
          </cell>
          <cell r="D25" t="str">
            <v>1101041</v>
          </cell>
          <cell r="E25" t="str">
            <v>DEMOGRAPHIC AND HEALTH SURVEYS PROGRAM (PHASE IV)</v>
          </cell>
          <cell r="F25" t="str">
            <v>Kinter, Amelia</v>
          </cell>
          <cell r="H25" t="str">
            <v>Ghana DHS 2014</v>
          </cell>
          <cell r="I25">
            <v>116402</v>
          </cell>
          <cell r="L25" t="str">
            <v>Active</v>
          </cell>
          <cell r="M25" t="str">
            <v>2102382</v>
          </cell>
        </row>
        <row r="26">
          <cell r="B26" t="str">
            <v>Demographic and Health Surveys Program: Phase IV</v>
          </cell>
          <cell r="C26" t="str">
            <v>Kinter, Amelia</v>
          </cell>
          <cell r="D26" t="str">
            <v>1101041</v>
          </cell>
          <cell r="E26" t="str">
            <v>DEMOGRAPHIC AND HEALTH SURVEYS PROGRAM (PHASE IV)</v>
          </cell>
          <cell r="F26" t="str">
            <v>Kinter, Amelia</v>
          </cell>
          <cell r="H26" t="str">
            <v>DHS7-Nepal-SPA</v>
          </cell>
          <cell r="I26">
            <v>116402</v>
          </cell>
          <cell r="L26" t="str">
            <v>Active</v>
          </cell>
          <cell r="M26" t="str">
            <v>2102383</v>
          </cell>
        </row>
        <row r="27">
          <cell r="B27" t="str">
            <v>Demographic and Health Surveys Program: Phase IV</v>
          </cell>
          <cell r="C27" t="str">
            <v>Kinter, Amelia</v>
          </cell>
          <cell r="D27" t="str">
            <v>1101041</v>
          </cell>
          <cell r="E27" t="str">
            <v>DEMOGRAPHIC AND HEALTH SURVEYS PROGRAM (PHASE IV)</v>
          </cell>
          <cell r="F27" t="str">
            <v>Kinter, Amelia</v>
          </cell>
          <cell r="H27" t="str">
            <v>Burkina MIS</v>
          </cell>
          <cell r="I27">
            <v>116402</v>
          </cell>
          <cell r="L27" t="str">
            <v>Closed</v>
          </cell>
          <cell r="M27" t="str">
            <v>2101552</v>
          </cell>
        </row>
        <row r="28">
          <cell r="B28" t="str">
            <v>Demographic and Health Surveys Program: Phase IV</v>
          </cell>
          <cell r="C28" t="str">
            <v>Kinter, Amelia</v>
          </cell>
          <cell r="D28" t="str">
            <v>1101041</v>
          </cell>
          <cell r="E28" t="str">
            <v>DEMOGRAPHIC AND HEALTH SURVEYS PROGRAM (PHASE IV)</v>
          </cell>
          <cell r="F28" t="str">
            <v>Kinter, Amelia</v>
          </cell>
          <cell r="H28" t="str">
            <v>DHS7- HIV Document Protocol</v>
          </cell>
          <cell r="I28">
            <v>116402</v>
          </cell>
          <cell r="L28" t="str">
            <v>Active</v>
          </cell>
          <cell r="M28" t="str">
            <v>2102441</v>
          </cell>
        </row>
        <row r="29">
          <cell r="B29" t="str">
            <v>Demographic and Health Surveys Program: Phase IV</v>
          </cell>
          <cell r="C29" t="str">
            <v>Kinter, Amelia</v>
          </cell>
          <cell r="D29" t="str">
            <v>1101041</v>
          </cell>
          <cell r="E29" t="str">
            <v>DEMOGRAPHIC AND HEALTH SURVEYS PROGRAM (PHASE IV)</v>
          </cell>
          <cell r="F29" t="str">
            <v>Kinter, Amelia</v>
          </cell>
          <cell r="H29" t="str">
            <v>DHS7 - CAPstr-Strategy</v>
          </cell>
          <cell r="I29">
            <v>116402</v>
          </cell>
          <cell r="L29" t="str">
            <v>Closed</v>
          </cell>
          <cell r="M29" t="str">
            <v>2102442</v>
          </cell>
        </row>
        <row r="30">
          <cell r="B30" t="str">
            <v>Demographic and Health Surveys Program: Phase IV</v>
          </cell>
          <cell r="C30" t="str">
            <v>Kinter, Amelia</v>
          </cell>
          <cell r="D30" t="str">
            <v>1101041</v>
          </cell>
          <cell r="E30" t="str">
            <v>DEMOGRAPHIC AND HEALTH SURVEYS PROGRAM (PHASE IV)</v>
          </cell>
          <cell r="F30" t="str">
            <v>Kinter, Amelia</v>
          </cell>
          <cell r="H30" t="str">
            <v>Capstr Videos</v>
          </cell>
          <cell r="I30">
            <v>116402</v>
          </cell>
          <cell r="L30" t="str">
            <v>Closed</v>
          </cell>
          <cell r="M30" t="str">
            <v>2102443</v>
          </cell>
        </row>
        <row r="31">
          <cell r="B31" t="str">
            <v>Demographic and Health Surveys Program: Phase IV</v>
          </cell>
          <cell r="C31" t="str">
            <v>Kinter, Amelia</v>
          </cell>
          <cell r="D31" t="str">
            <v>1101041</v>
          </cell>
          <cell r="E31" t="str">
            <v>DEMOGRAPHIC AND HEALTH SURVEYS PROGRAM (PHASE IV)</v>
          </cell>
          <cell r="F31" t="str">
            <v>Kinter, Amelia</v>
          </cell>
          <cell r="H31" t="str">
            <v>BWP-ANL-Qualty Anthro</v>
          </cell>
          <cell r="I31">
            <v>116402</v>
          </cell>
          <cell r="L31" t="str">
            <v>Closed</v>
          </cell>
          <cell r="M31" t="str">
            <v>2102444</v>
          </cell>
        </row>
        <row r="32">
          <cell r="B32" t="str">
            <v>Demographic and Health Surveys Program: Phase IV</v>
          </cell>
          <cell r="C32" t="str">
            <v>Kinter, Amelia</v>
          </cell>
          <cell r="D32" t="str">
            <v>1101041</v>
          </cell>
          <cell r="E32" t="str">
            <v>DEMOGRAPHIC AND HEALTH SURVEYS PROGRAM (PHASE IV)</v>
          </cell>
          <cell r="F32" t="str">
            <v>Kinter, Amelia</v>
          </cell>
          <cell r="H32" t="str">
            <v>DHS7 - India</v>
          </cell>
          <cell r="I32">
            <v>116402</v>
          </cell>
          <cell r="L32" t="str">
            <v>Active</v>
          </cell>
          <cell r="M32" t="str">
            <v>2102445</v>
          </cell>
        </row>
        <row r="33">
          <cell r="B33" t="str">
            <v>Demographic and Health Surveys Program: Phase IV</v>
          </cell>
          <cell r="C33" t="str">
            <v>Kinter, Amelia</v>
          </cell>
          <cell r="D33" t="str">
            <v>1101041</v>
          </cell>
          <cell r="E33" t="str">
            <v>DEMOGRAPHIC AND HEALTH SURVEYS PROGRAM (PHASE IV)</v>
          </cell>
          <cell r="F33" t="str">
            <v>Kinter, Amelia</v>
          </cell>
          <cell r="H33" t="str">
            <v>DHS7-BWP-CNTRY-Recruit</v>
          </cell>
          <cell r="I33">
            <v>116402</v>
          </cell>
          <cell r="L33" t="str">
            <v>Active</v>
          </cell>
          <cell r="M33" t="str">
            <v>2102449</v>
          </cell>
        </row>
        <row r="34">
          <cell r="B34" t="str">
            <v>Demographic and Health Surveys Program: Phase IV</v>
          </cell>
          <cell r="C34" t="str">
            <v>Kinter, Amelia</v>
          </cell>
          <cell r="D34" t="str">
            <v>1101041</v>
          </cell>
          <cell r="E34" t="str">
            <v>DEMOGRAPHIC AND HEALTH SURVEYS PROGRAM (PHASE IV)</v>
          </cell>
          <cell r="F34" t="str">
            <v>Kinter, Amelia</v>
          </cell>
          <cell r="H34" t="str">
            <v>DHS7-BWP-CAPstr-BioCurric</v>
          </cell>
          <cell r="I34">
            <v>116402</v>
          </cell>
          <cell r="L34" t="str">
            <v>Closed</v>
          </cell>
          <cell r="M34" t="str">
            <v>2101553</v>
          </cell>
        </row>
        <row r="35">
          <cell r="B35" t="str">
            <v>Demographic and Health Surveys Program: Phase IV</v>
          </cell>
          <cell r="C35" t="str">
            <v>Kinter, Amelia</v>
          </cell>
          <cell r="D35" t="str">
            <v>1101041</v>
          </cell>
          <cell r="E35" t="str">
            <v>DEMOGRAPHIC AND HEALTH SURVEYS PROGRAM (PHASE IV)</v>
          </cell>
          <cell r="F35" t="str">
            <v>Kinter, Amelia</v>
          </cell>
          <cell r="H35" t="str">
            <v>HIV-Assay in Lab</v>
          </cell>
          <cell r="I35">
            <v>116402</v>
          </cell>
          <cell r="L35" t="str">
            <v>Active</v>
          </cell>
          <cell r="M35" t="str">
            <v>2102430</v>
          </cell>
        </row>
        <row r="36">
          <cell r="B36" t="str">
            <v>Demographic and Health Surveys Program: Phase IV</v>
          </cell>
          <cell r="C36" t="str">
            <v>Kinter, Amelia</v>
          </cell>
          <cell r="D36" t="str">
            <v>1101041</v>
          </cell>
          <cell r="E36" t="str">
            <v>DEMOGRAPHIC AND HEALTH SURVEYS PROGRAM (PHASE IV)</v>
          </cell>
          <cell r="F36" t="str">
            <v>Kinter, Amelia</v>
          </cell>
          <cell r="H36" t="str">
            <v>Lesotho LS DHS</v>
          </cell>
          <cell r="I36">
            <v>116402</v>
          </cell>
          <cell r="L36" t="str">
            <v>Closed</v>
          </cell>
          <cell r="M36" t="str">
            <v>2102431</v>
          </cell>
        </row>
        <row r="37">
          <cell r="B37" t="str">
            <v>Demographic and Health Surveys Program: Phase IV</v>
          </cell>
          <cell r="C37" t="str">
            <v>Kinter, Amelia</v>
          </cell>
          <cell r="D37" t="str">
            <v>1101041</v>
          </cell>
          <cell r="E37" t="str">
            <v>DEMOGRAPHIC AND HEALTH SURVEYS PROGRAM (PHASE IV)</v>
          </cell>
          <cell r="F37" t="str">
            <v>Kinter, Amelia</v>
          </cell>
          <cell r="H37" t="str">
            <v>South Africa DHS</v>
          </cell>
          <cell r="I37">
            <v>116402</v>
          </cell>
          <cell r="L37" t="str">
            <v>Active</v>
          </cell>
          <cell r="M37" t="str">
            <v>2102432</v>
          </cell>
        </row>
        <row r="38">
          <cell r="B38" t="str">
            <v>Demographic and Health Surveys Program: Phase IV</v>
          </cell>
          <cell r="C38" t="str">
            <v>Kinter, Amelia</v>
          </cell>
          <cell r="D38" t="str">
            <v>1101041</v>
          </cell>
          <cell r="E38" t="str">
            <v>DEMOGRAPHIC AND HEALTH SURVEYS PROGRAM (PHASE IV)</v>
          </cell>
          <cell r="F38" t="str">
            <v>Kinter, Amelia</v>
          </cell>
          <cell r="H38" t="str">
            <v>Zimbabwe DHS</v>
          </cell>
          <cell r="I38">
            <v>116402</v>
          </cell>
          <cell r="L38" t="str">
            <v>Active</v>
          </cell>
          <cell r="M38" t="str">
            <v>2102433</v>
          </cell>
        </row>
        <row r="39">
          <cell r="B39" t="str">
            <v>Demographic and Health Surveys Program: Phase IV</v>
          </cell>
          <cell r="C39" t="str">
            <v>Kinter, Amelia</v>
          </cell>
          <cell r="D39" t="str">
            <v>1101041</v>
          </cell>
          <cell r="E39" t="str">
            <v>DEMOGRAPHIC AND HEALTH SURVEYS PROGRAM (PHASE IV)</v>
          </cell>
          <cell r="F39" t="str">
            <v>Kinter, Amelia</v>
          </cell>
          <cell r="H39" t="str">
            <v>Tanzania DHS</v>
          </cell>
          <cell r="I39">
            <v>116402</v>
          </cell>
          <cell r="L39" t="str">
            <v>Active</v>
          </cell>
          <cell r="M39" t="str">
            <v>2102434</v>
          </cell>
        </row>
        <row r="40">
          <cell r="B40" t="str">
            <v>Demographic and Health Surveys Program: Phase IV</v>
          </cell>
          <cell r="C40" t="str">
            <v>Kinter, Amelia</v>
          </cell>
          <cell r="D40" t="str">
            <v>1101041</v>
          </cell>
          <cell r="E40" t="str">
            <v>DEMOGRAPHIC AND HEALTH SURVEYS PROGRAM (PHASE IV)</v>
          </cell>
          <cell r="F40" t="str">
            <v>Kinter, Amelia</v>
          </cell>
          <cell r="H40" t="str">
            <v>DHS7-FS-Kenya-MIS</v>
          </cell>
          <cell r="I40">
            <v>116402</v>
          </cell>
          <cell r="L40" t="str">
            <v>Active</v>
          </cell>
          <cell r="M40" t="str">
            <v>2102435</v>
          </cell>
        </row>
        <row r="41">
          <cell r="B41" t="str">
            <v>Demographic and Health Surveys Program: Phase IV</v>
          </cell>
          <cell r="C41" t="str">
            <v>Kinter, Amelia</v>
          </cell>
          <cell r="D41" t="str">
            <v>1101041</v>
          </cell>
          <cell r="E41" t="str">
            <v>DEMOGRAPHIC AND HEALTH SURVEYS PROGRAM (PHASE IV)</v>
          </cell>
          <cell r="F41" t="str">
            <v>Kinter, Amelia</v>
          </cell>
          <cell r="H41" t="str">
            <v>Mali MIS</v>
          </cell>
          <cell r="I41">
            <v>116402</v>
          </cell>
          <cell r="L41" t="str">
            <v>Closed</v>
          </cell>
          <cell r="M41" t="str">
            <v>2102436</v>
          </cell>
        </row>
        <row r="42">
          <cell r="B42" t="str">
            <v>Demographic and Health Surveys Program: Phase IV</v>
          </cell>
          <cell r="C42" t="str">
            <v>Kinter, Amelia</v>
          </cell>
          <cell r="D42" t="str">
            <v>1101041</v>
          </cell>
          <cell r="E42" t="str">
            <v>DEMOGRAPHIC AND HEALTH SURVEYS PROGRAM (PHASE IV)</v>
          </cell>
          <cell r="F42" t="str">
            <v>Kinter, Amelia</v>
          </cell>
          <cell r="H42" t="str">
            <v>DEV-KM</v>
          </cell>
          <cell r="I42">
            <v>116402</v>
          </cell>
          <cell r="L42" t="str">
            <v>Active</v>
          </cell>
          <cell r="M42" t="str">
            <v>2102437</v>
          </cell>
        </row>
        <row r="43">
          <cell r="B43" t="str">
            <v>Demographic and Health Surveys Program: Phase IV</v>
          </cell>
          <cell r="C43" t="str">
            <v>Kinter, Amelia</v>
          </cell>
          <cell r="D43" t="str">
            <v>1101041</v>
          </cell>
          <cell r="E43" t="str">
            <v>DEMOGRAPHIC AND HEALTH SURVEYS PROGRAM (PHASE IV)</v>
          </cell>
          <cell r="F43" t="str">
            <v>Kinter, Amelia</v>
          </cell>
          <cell r="H43" t="str">
            <v>DISS Report Format</v>
          </cell>
          <cell r="I43">
            <v>116402</v>
          </cell>
          <cell r="L43" t="str">
            <v>Active</v>
          </cell>
          <cell r="M43" t="str">
            <v>2102438</v>
          </cell>
        </row>
        <row r="44">
          <cell r="B44" t="str">
            <v>Demographic and Health Surveys Program: Phase IV</v>
          </cell>
          <cell r="C44" t="str">
            <v>Kinter, Amelia</v>
          </cell>
          <cell r="D44" t="str">
            <v>1101041</v>
          </cell>
          <cell r="E44" t="str">
            <v>DEMOGRAPHIC AND HEALTH SURVEYS PROGRAM (PHASE IV)</v>
          </cell>
          <cell r="F44" t="str">
            <v>Kinter, Amelia</v>
          </cell>
          <cell r="H44" t="str">
            <v>DHS Angola</v>
          </cell>
          <cell r="I44">
            <v>116402</v>
          </cell>
          <cell r="L44" t="str">
            <v>Active</v>
          </cell>
          <cell r="M44" t="str">
            <v>2102439</v>
          </cell>
        </row>
        <row r="45">
          <cell r="B45" t="str">
            <v>Demographic and Health Surveys Program: Phase IV</v>
          </cell>
          <cell r="C45" t="str">
            <v>Kinter, Amelia</v>
          </cell>
          <cell r="D45" t="str">
            <v>1101041</v>
          </cell>
          <cell r="E45" t="str">
            <v>DEMOGRAPHIC AND HEALTH SURVEYS PROGRAM (PHASE IV)</v>
          </cell>
          <cell r="F45" t="str">
            <v>Kinter, Amelia</v>
          </cell>
          <cell r="H45" t="str">
            <v>Malawi DHS</v>
          </cell>
          <cell r="I45">
            <v>116402</v>
          </cell>
          <cell r="L45" t="str">
            <v>Active</v>
          </cell>
          <cell r="M45" t="str">
            <v>2102440</v>
          </cell>
        </row>
        <row r="46">
          <cell r="B46" t="str">
            <v>Demographic and Health Surveys Program: Phase IV</v>
          </cell>
          <cell r="C46" t="str">
            <v>Kinter, Amelia</v>
          </cell>
          <cell r="D46" t="str">
            <v>1101041</v>
          </cell>
          <cell r="E46" t="str">
            <v>DEMOGRAPHIC AND HEALTH SURVEYS PROGRAM (PHASE IV)</v>
          </cell>
          <cell r="F46" t="str">
            <v>Kinter, Amelia</v>
          </cell>
          <cell r="H46" t="str">
            <v>Meeting Immuniz</v>
          </cell>
          <cell r="I46">
            <v>116402</v>
          </cell>
          <cell r="L46" t="str">
            <v>Closed</v>
          </cell>
          <cell r="M46" t="str">
            <v>2101551</v>
          </cell>
        </row>
        <row r="47">
          <cell r="B47" t="str">
            <v>Demographic and Health Surveys Program: Phase IV</v>
          </cell>
          <cell r="C47" t="str">
            <v>Kinter, Amelia</v>
          </cell>
          <cell r="D47" t="str">
            <v>1101041</v>
          </cell>
          <cell r="E47" t="str">
            <v>DEMOGRAPHIC AND HEALTH SURVEYS PROGRAM (PHASE IV)</v>
          </cell>
          <cell r="F47" t="str">
            <v>Kinter, Amelia</v>
          </cell>
          <cell r="H47" t="str">
            <v>HIV Collaboration</v>
          </cell>
          <cell r="I47">
            <v>116402</v>
          </cell>
          <cell r="L47" t="str">
            <v>Active</v>
          </cell>
          <cell r="M47" t="str">
            <v>2102395</v>
          </cell>
        </row>
        <row r="48">
          <cell r="B48" t="str">
            <v>Demographic and Health Surveys Program: Phase IV</v>
          </cell>
          <cell r="C48" t="str">
            <v>Kinter, Amelia</v>
          </cell>
          <cell r="D48" t="str">
            <v>1101041</v>
          </cell>
          <cell r="E48" t="str">
            <v>DEMOGRAPHIC AND HEALTH SURVEYS PROGRAM (PHASE IV)</v>
          </cell>
          <cell r="F48" t="str">
            <v>Kinter, Amelia</v>
          </cell>
          <cell r="H48" t="str">
            <v>DISS-Journalists</v>
          </cell>
          <cell r="I48">
            <v>116402</v>
          </cell>
          <cell r="L48" t="str">
            <v>Active</v>
          </cell>
          <cell r="M48" t="str">
            <v>2102396</v>
          </cell>
        </row>
        <row r="49">
          <cell r="B49" t="str">
            <v>Demographic and Health Surveys Program: Phase IV</v>
          </cell>
          <cell r="C49" t="str">
            <v>Kinter, Amelia</v>
          </cell>
          <cell r="D49" t="str">
            <v>1101041</v>
          </cell>
          <cell r="E49" t="str">
            <v>DEMOGRAPHIC AND HEALTH SURVEYS PROGRAM (PHASE IV)</v>
          </cell>
          <cell r="F49" t="str">
            <v>Kinter, Amelia</v>
          </cell>
          <cell r="H49" t="str">
            <v>Armenia DHS</v>
          </cell>
          <cell r="I49">
            <v>116402</v>
          </cell>
          <cell r="L49" t="str">
            <v>Closed</v>
          </cell>
          <cell r="M49" t="str">
            <v>2102397</v>
          </cell>
        </row>
        <row r="50">
          <cell r="B50" t="str">
            <v>Demographic and Health Surveys Program: Phase IV</v>
          </cell>
          <cell r="C50" t="str">
            <v>Kinter, Amelia</v>
          </cell>
          <cell r="D50" t="str">
            <v>1101041</v>
          </cell>
          <cell r="E50" t="str">
            <v>DEMOGRAPHIC AND HEALTH SURVEYS PROGRAM (PHASE IV)</v>
          </cell>
          <cell r="F50" t="str">
            <v>Kinter, Amelia</v>
          </cell>
          <cell r="H50" t="str">
            <v>Ethiopia DHS</v>
          </cell>
          <cell r="I50">
            <v>116402</v>
          </cell>
          <cell r="L50" t="str">
            <v>Active</v>
          </cell>
          <cell r="M50" t="str">
            <v>2102398</v>
          </cell>
        </row>
        <row r="51">
          <cell r="B51" t="str">
            <v>Demographic and Health Surveys Program: Phase IV</v>
          </cell>
          <cell r="C51" t="str">
            <v>Kinter, Amelia</v>
          </cell>
          <cell r="D51" t="str">
            <v>1101041</v>
          </cell>
          <cell r="E51" t="str">
            <v>DEMOGRAPHIC AND HEALTH SURVEYS PROGRAM (PHASE IV)</v>
          </cell>
          <cell r="F51" t="str">
            <v>Kinter, Amelia</v>
          </cell>
          <cell r="H51" t="str">
            <v>Burundi DHS</v>
          </cell>
          <cell r="I51">
            <v>116402</v>
          </cell>
          <cell r="L51" t="str">
            <v>Active</v>
          </cell>
          <cell r="M51" t="str">
            <v>2102399</v>
          </cell>
        </row>
        <row r="52">
          <cell r="B52" t="str">
            <v>Demographic and Health Surveys Program: Phase IV</v>
          </cell>
          <cell r="C52" t="str">
            <v>Kinter, Amelia</v>
          </cell>
          <cell r="D52" t="str">
            <v>1101041</v>
          </cell>
          <cell r="E52" t="str">
            <v>DEMOGRAPHIC AND HEALTH SURVEYS PROGRAM (PHASE IV)</v>
          </cell>
          <cell r="F52" t="str">
            <v>Kinter, Amelia</v>
          </cell>
          <cell r="H52" t="str">
            <v>Kenya DHS</v>
          </cell>
          <cell r="I52">
            <v>116402</v>
          </cell>
          <cell r="L52" t="str">
            <v>Closed</v>
          </cell>
          <cell r="M52" t="str">
            <v>2101590</v>
          </cell>
        </row>
        <row r="53">
          <cell r="B53" t="str">
            <v>Demographic and Health Surveys Program: Phase IV</v>
          </cell>
          <cell r="C53" t="str">
            <v>Kinter, Amelia</v>
          </cell>
          <cell r="D53" t="str">
            <v>1101041</v>
          </cell>
          <cell r="E53" t="str">
            <v>DEMOGRAPHIC AND HEALTH SURVEYS PROGRAM (PHASE IV)</v>
          </cell>
          <cell r="F53" t="str">
            <v>Kinter, Amelia</v>
          </cell>
          <cell r="H53" t="str">
            <v>DHS7-BWP-CAPstr-Tabulation</v>
          </cell>
          <cell r="I53">
            <v>116402</v>
          </cell>
          <cell r="L53" t="str">
            <v>Closed</v>
          </cell>
          <cell r="M53" t="str">
            <v>2102400</v>
          </cell>
        </row>
        <row r="54">
          <cell r="B54" t="str">
            <v>Demographic and Health Surveys Program: Phase IV</v>
          </cell>
          <cell r="C54" t="str">
            <v>Kinter, Amelia</v>
          </cell>
          <cell r="D54" t="str">
            <v>1101041</v>
          </cell>
          <cell r="E54" t="str">
            <v>DEMOGRAPHIC AND HEALTH SURVEYS PROGRAM (PHASE IV)</v>
          </cell>
          <cell r="F54" t="str">
            <v>Kinter, Amelia</v>
          </cell>
          <cell r="H54" t="str">
            <v>DHS7-BWP-ANL-Interpolate</v>
          </cell>
          <cell r="I54">
            <v>116402</v>
          </cell>
          <cell r="L54" t="str">
            <v>Active</v>
          </cell>
          <cell r="M54" t="str">
            <v>2102401</v>
          </cell>
        </row>
        <row r="55">
          <cell r="B55" t="str">
            <v>Demographic and Health Surveys Program: Phase IV</v>
          </cell>
          <cell r="C55" t="str">
            <v>Kinter, Amelia</v>
          </cell>
          <cell r="D55" t="str">
            <v>1101041</v>
          </cell>
          <cell r="E55" t="str">
            <v>DEMOGRAPHIC AND HEALTH SURVEYS PROGRAM (PHASE IV)</v>
          </cell>
          <cell r="F55" t="str">
            <v>Kinter, Amelia</v>
          </cell>
          <cell r="H55" t="str">
            <v>DHS7-FS-Uganda DHS</v>
          </cell>
          <cell r="I55">
            <v>116402</v>
          </cell>
          <cell r="L55" t="str">
            <v>Active</v>
          </cell>
          <cell r="M55" t="str">
            <v>2102402</v>
          </cell>
        </row>
        <row r="56">
          <cell r="B56" t="str">
            <v>Demographic and Health Surveys Program: Phase IV</v>
          </cell>
          <cell r="C56" t="str">
            <v>Kinter, Amelia</v>
          </cell>
          <cell r="D56" t="str">
            <v>1101041</v>
          </cell>
          <cell r="E56" t="str">
            <v>DEMOGRAPHIC AND HEALTH SURVEYS PROGRAM (PHASE IV)</v>
          </cell>
          <cell r="F56" t="str">
            <v>Kinter, Amelia</v>
          </cell>
          <cell r="H56" t="str">
            <v>DHS - 7 Liberia MIS</v>
          </cell>
          <cell r="I56">
            <v>116402</v>
          </cell>
          <cell r="L56" t="str">
            <v>Active</v>
          </cell>
          <cell r="M56" t="str">
            <v>2102403</v>
          </cell>
        </row>
        <row r="57">
          <cell r="B57" t="str">
            <v>Demographic and Health Surveys Program: Phase IV</v>
          </cell>
          <cell r="C57" t="str">
            <v>Kinter, Amelia</v>
          </cell>
          <cell r="D57" t="str">
            <v>1101041</v>
          </cell>
          <cell r="E57" t="str">
            <v>DEMOGRAPHIC AND HEALTH SURVEYS PROGRAM (PHASE IV)</v>
          </cell>
          <cell r="F57" t="str">
            <v>Kinter, Amelia</v>
          </cell>
          <cell r="H57" t="str">
            <v>Malaria Documentation</v>
          </cell>
          <cell r="I57">
            <v>116402</v>
          </cell>
          <cell r="L57" t="str">
            <v>Active</v>
          </cell>
          <cell r="M57" t="str">
            <v>2102404</v>
          </cell>
        </row>
        <row r="58">
          <cell r="B58" t="str">
            <v>Demographic and Health Surveys Program: Phase IV</v>
          </cell>
          <cell r="C58" t="str">
            <v>Kinter, Amelia</v>
          </cell>
          <cell r="D58" t="str">
            <v>1101041</v>
          </cell>
          <cell r="E58" t="str">
            <v>DEMOGRAPHIC AND HEALTH SURVEYS PROGRAM (PHASE IV)</v>
          </cell>
          <cell r="F58" t="str">
            <v>Kinter, Amelia</v>
          </cell>
          <cell r="H58" t="str">
            <v>DHS7-FS-Guinea MIS 2014</v>
          </cell>
          <cell r="I58">
            <v>116402</v>
          </cell>
          <cell r="L58" t="str">
            <v>Active</v>
          </cell>
          <cell r="M58" t="str">
            <v>2102405</v>
          </cell>
        </row>
        <row r="59">
          <cell r="B59" t="str">
            <v>Demographic and Health Surveys Program: Phase IV</v>
          </cell>
          <cell r="C59" t="str">
            <v>Kinter, Amelia</v>
          </cell>
          <cell r="D59" t="str">
            <v>1101041</v>
          </cell>
          <cell r="E59" t="str">
            <v>DEMOGRAPHIC AND HEALTH SURVEYS PROGRAM (PHASE IV)</v>
          </cell>
          <cell r="F59" t="str">
            <v>Kinter, Amelia</v>
          </cell>
          <cell r="H59" t="str">
            <v>HIV-MawaliConfrmTest</v>
          </cell>
          <cell r="I59">
            <v>116402</v>
          </cell>
          <cell r="L59" t="str">
            <v>Active</v>
          </cell>
          <cell r="M59" t="str">
            <v>2102406</v>
          </cell>
        </row>
        <row r="60">
          <cell r="B60" t="str">
            <v>Demographic and Health Surveys Program: Phase IV</v>
          </cell>
          <cell r="C60" t="str">
            <v>Kinter, Amelia</v>
          </cell>
          <cell r="D60" t="str">
            <v>1101041</v>
          </cell>
          <cell r="E60" t="str">
            <v>DEMOGRAPHIC AND HEALTH SURVEYS PROGRAM (PHASE IV)</v>
          </cell>
          <cell r="F60" t="str">
            <v>Kinter, Amelia</v>
          </cell>
          <cell r="H60" t="str">
            <v>BWP-DEV-Biomark-CAPI</v>
          </cell>
          <cell r="I60">
            <v>116402</v>
          </cell>
          <cell r="L60" t="str">
            <v>Closed</v>
          </cell>
          <cell r="M60" t="str">
            <v>2102407</v>
          </cell>
        </row>
        <row r="61">
          <cell r="B61" t="str">
            <v>Demographic and Health Surveys Program: Phase IV</v>
          </cell>
          <cell r="C61" t="str">
            <v>Kinter, Amelia</v>
          </cell>
          <cell r="D61" t="str">
            <v>1101041</v>
          </cell>
          <cell r="E61" t="str">
            <v>DEMOGRAPHIC AND HEALTH SURVEYS PROGRAM (PHASE IV)</v>
          </cell>
          <cell r="F61" t="str">
            <v>Kinter, Amelia</v>
          </cell>
          <cell r="H61" t="str">
            <v>HIV Conf. Mtg</v>
          </cell>
          <cell r="I61">
            <v>116402</v>
          </cell>
          <cell r="L61" t="str">
            <v>Active</v>
          </cell>
          <cell r="M61" t="str">
            <v>2102408</v>
          </cell>
        </row>
        <row r="62">
          <cell r="B62" t="str">
            <v>Demographic and Health Surveys Program: Phase IV</v>
          </cell>
          <cell r="C62" t="str">
            <v>Kinter, Amelia</v>
          </cell>
          <cell r="D62" t="str">
            <v>1101041</v>
          </cell>
          <cell r="E62" t="str">
            <v>DEMOGRAPHIC AND HEALTH SURVEYS PROGRAM (PHASE IV)</v>
          </cell>
          <cell r="F62" t="str">
            <v>Kinter, Amelia</v>
          </cell>
          <cell r="H62" t="str">
            <v>DHS7-Tanzania NBS Capacity Building</v>
          </cell>
          <cell r="I62">
            <v>116402</v>
          </cell>
          <cell r="L62" t="str">
            <v>Active</v>
          </cell>
          <cell r="M62" t="str">
            <v>2102409</v>
          </cell>
        </row>
        <row r="63">
          <cell r="B63" t="str">
            <v>Demographic and Health Surveys Program: Phase IV</v>
          </cell>
          <cell r="C63" t="str">
            <v>Kinter, Amelia</v>
          </cell>
          <cell r="D63" t="str">
            <v>1101041</v>
          </cell>
          <cell r="E63" t="str">
            <v>DEMOGRAPHIC AND HEALTH SURVEYS PROGRAM (PHASE IV)</v>
          </cell>
          <cell r="F63" t="str">
            <v>Kinter, Amelia</v>
          </cell>
          <cell r="H63" t="str">
            <v>DHS7-ALLOC-Security Training</v>
          </cell>
          <cell r="I63">
            <v>116402</v>
          </cell>
          <cell r="L63" t="str">
            <v>Active</v>
          </cell>
          <cell r="M63" t="str">
            <v>2102410</v>
          </cell>
        </row>
        <row r="64">
          <cell r="B64" t="str">
            <v>Demographic and Health Surveys Program: Phase IV</v>
          </cell>
          <cell r="C64" t="str">
            <v>Kinter, Amelia</v>
          </cell>
          <cell r="D64" t="str">
            <v>1101041</v>
          </cell>
          <cell r="E64" t="str">
            <v>DEMOGRAPHIC AND HEALTH SURVEYS PROGRAM (PHASE IV)</v>
          </cell>
          <cell r="F64" t="str">
            <v>Kinter, Amelia</v>
          </cell>
          <cell r="H64" t="str">
            <v>DHS7-BWP-CAPstrS2SCSProWS</v>
          </cell>
          <cell r="I64">
            <v>116402</v>
          </cell>
          <cell r="L64" t="str">
            <v>Active</v>
          </cell>
          <cell r="M64" t="str">
            <v>2102411</v>
          </cell>
        </row>
        <row r="65">
          <cell r="B65" t="str">
            <v>Demographic and Health Surveys Program: Phase IV</v>
          </cell>
          <cell r="C65" t="str">
            <v>Kinter, Amelia</v>
          </cell>
          <cell r="D65" t="str">
            <v>1101041</v>
          </cell>
          <cell r="E65" t="str">
            <v>DEMOGRAPHIC AND HEALTH SURVEYS PROGRAM (PHASE IV)</v>
          </cell>
          <cell r="F65" t="str">
            <v>Kinter, Amelia</v>
          </cell>
          <cell r="H65" t="str">
            <v>DHS 7-FS-Timor Lest (East Timor)</v>
          </cell>
          <cell r="I65">
            <v>116402</v>
          </cell>
          <cell r="L65" t="str">
            <v>Active</v>
          </cell>
          <cell r="M65" t="str">
            <v>2102412</v>
          </cell>
        </row>
        <row r="66">
          <cell r="B66" t="str">
            <v>Demographic and Health Surveys Program: Phase IV</v>
          </cell>
          <cell r="C66" t="str">
            <v>Kinter, Amelia</v>
          </cell>
          <cell r="D66" t="str">
            <v>1101041</v>
          </cell>
          <cell r="E66" t="str">
            <v>DEMOGRAPHIC AND HEALTH SURVEYS PROGRAM (PHASE IV)</v>
          </cell>
          <cell r="F66" t="str">
            <v>Kinter, Amelia</v>
          </cell>
          <cell r="H66" t="str">
            <v>DHS7-FS-TajikistanDHS2017</v>
          </cell>
          <cell r="I66">
            <v>116402</v>
          </cell>
          <cell r="L66" t="str">
            <v>Active</v>
          </cell>
          <cell r="M66" t="str">
            <v>2102413</v>
          </cell>
        </row>
        <row r="67">
          <cell r="B67" t="str">
            <v>Demographic and Health Surveys Program: Phase IV</v>
          </cell>
          <cell r="C67" t="str">
            <v>Kinter, Amelia</v>
          </cell>
          <cell r="D67" t="str">
            <v>1101041</v>
          </cell>
          <cell r="E67" t="str">
            <v>DEMOGRAPHIC AND HEALTH SURVEYS PROGRAM (PHASE IV)</v>
          </cell>
          <cell r="F67" t="str">
            <v>Kinter, Amelia</v>
          </cell>
          <cell r="H67" t="str">
            <v>DHS7-FS-Haiti DHS 2016</v>
          </cell>
          <cell r="I67">
            <v>116402</v>
          </cell>
          <cell r="L67" t="str">
            <v>Active</v>
          </cell>
          <cell r="M67" t="str">
            <v>2102414</v>
          </cell>
        </row>
        <row r="68">
          <cell r="B68" t="str">
            <v>Demographic and Health Surveys Program: Phase IV</v>
          </cell>
          <cell r="C68" t="str">
            <v>Kinter, Amelia</v>
          </cell>
          <cell r="D68" t="str">
            <v>1101041</v>
          </cell>
          <cell r="E68" t="str">
            <v>DEMOGRAPHIC AND HEALTH SURVEYS PROGRAM (PHASE IV)</v>
          </cell>
          <cell r="F68" t="str">
            <v>Kinter, Amelia</v>
          </cell>
          <cell r="H68" t="str">
            <v>DHS7-NUT-HemoAssess</v>
          </cell>
          <cell r="I68">
            <v>116402</v>
          </cell>
          <cell r="L68" t="str">
            <v>Active</v>
          </cell>
          <cell r="M68" t="str">
            <v>2102415</v>
          </cell>
        </row>
        <row r="69">
          <cell r="B69" t="str">
            <v>Demographic and Health Surveys Program: Phase IV</v>
          </cell>
          <cell r="C69" t="str">
            <v>Kinter, Amelia</v>
          </cell>
          <cell r="D69" t="str">
            <v>1101041</v>
          </cell>
          <cell r="E69" t="str">
            <v>DEMOGRAPHIC AND HEALTH SURVEYS PROGRAM (PHASE IV)</v>
          </cell>
          <cell r="F69" t="str">
            <v>Kinter, Amelia</v>
          </cell>
          <cell r="H69" t="str">
            <v>DHS7-BWP-DP-Biom, Lab</v>
          </cell>
          <cell r="I69">
            <v>116402</v>
          </cell>
          <cell r="L69" t="str">
            <v>Active</v>
          </cell>
          <cell r="M69" t="str">
            <v>2102416</v>
          </cell>
        </row>
        <row r="70">
          <cell r="B70" t="str">
            <v>Demographic and Health Surveys Program: Phase IV</v>
          </cell>
          <cell r="C70" t="str">
            <v>Kinter, Amelia</v>
          </cell>
          <cell r="D70" t="str">
            <v>1101041</v>
          </cell>
          <cell r="E70" t="str">
            <v>DEMOGRAPHIC AND HEALTH SURVEYS PROGRAM (PHASE IV)</v>
          </cell>
          <cell r="F70" t="str">
            <v>Kinter, Amelia</v>
          </cell>
          <cell r="H70" t="str">
            <v>DHS7-FS-Senegal-DHS-4</v>
          </cell>
          <cell r="I70">
            <v>116402</v>
          </cell>
          <cell r="L70" t="str">
            <v>Active</v>
          </cell>
          <cell r="M70" t="str">
            <v>2102417</v>
          </cell>
        </row>
        <row r="71">
          <cell r="B71" t="str">
            <v>Demographic and Health Surveys Program: Phase IV</v>
          </cell>
          <cell r="C71" t="str">
            <v>Kinter, Amelia</v>
          </cell>
          <cell r="D71" t="str">
            <v>1101041</v>
          </cell>
          <cell r="E71" t="str">
            <v>DEMOGRAPHIC AND HEALTH SURVEYS PROGRAM (PHASE IV)</v>
          </cell>
          <cell r="F71" t="str">
            <v>Kinter, Amelia</v>
          </cell>
          <cell r="H71" t="str">
            <v>DHS7-FS-Malawi MIS 2016</v>
          </cell>
          <cell r="I71">
            <v>116402</v>
          </cell>
          <cell r="L71" t="str">
            <v>Active</v>
          </cell>
          <cell r="M71" t="str">
            <v>2102418</v>
          </cell>
        </row>
        <row r="72">
          <cell r="B72" t="str">
            <v>Demographic and Health Surveys Program: Phase IV</v>
          </cell>
          <cell r="C72" t="str">
            <v>Kinter, Amelia</v>
          </cell>
          <cell r="D72" t="str">
            <v>1101041</v>
          </cell>
          <cell r="E72" t="str">
            <v>DEMOGRAPHIC AND HEALTH SURVEYS PROGRAM (PHASE IV)</v>
          </cell>
          <cell r="F72" t="str">
            <v>Kinter, Amelia</v>
          </cell>
          <cell r="H72" t="str">
            <v>DHS7-BWP-DISS-User Forum</v>
          </cell>
          <cell r="I72">
            <v>116402</v>
          </cell>
          <cell r="L72" t="str">
            <v>Active</v>
          </cell>
          <cell r="M72" t="str">
            <v>2102419</v>
          </cell>
        </row>
        <row r="73">
          <cell r="B73" t="str">
            <v>Demographic and Health Surveys Program: Phase IV</v>
          </cell>
          <cell r="C73" t="str">
            <v>Kinter, Amelia</v>
          </cell>
          <cell r="D73" t="str">
            <v>1101041</v>
          </cell>
          <cell r="E73" t="str">
            <v>DEMOGRAPHIC AND HEALTH SURVEYS PROGRAM (PHASE IV)</v>
          </cell>
          <cell r="F73" t="str">
            <v>Kinter, Amelia</v>
          </cell>
          <cell r="H73" t="str">
            <v>DHS7-HIV-HomeBasedCounsel</v>
          </cell>
          <cell r="I73">
            <v>116402</v>
          </cell>
          <cell r="L73" t="str">
            <v>Active</v>
          </cell>
          <cell r="M73" t="str">
            <v>2102420</v>
          </cell>
        </row>
        <row r="74">
          <cell r="B74" t="str">
            <v>Demographic and Health Surveys Program: Phase IV</v>
          </cell>
          <cell r="C74" t="str">
            <v>Kinter, Amelia</v>
          </cell>
          <cell r="D74" t="str">
            <v>1101041</v>
          </cell>
          <cell r="E74" t="str">
            <v>DEMOGRAPHIC AND HEALTH SURVEYS PROGRAM (PHASE IV)</v>
          </cell>
          <cell r="F74" t="str">
            <v>Kinter, Amelia</v>
          </cell>
          <cell r="H74" t="str">
            <v>Rwanda MIS</v>
          </cell>
          <cell r="I74">
            <v>116402</v>
          </cell>
          <cell r="L74" t="str">
            <v>Active</v>
          </cell>
          <cell r="M74" t="str">
            <v>2102421</v>
          </cell>
        </row>
        <row r="75">
          <cell r="B75" t="str">
            <v>Demographic and Health Surveys Program: Phase IV</v>
          </cell>
          <cell r="C75" t="str">
            <v>Kinter, Amelia</v>
          </cell>
          <cell r="D75" t="str">
            <v>1101041</v>
          </cell>
          <cell r="E75" t="str">
            <v>DEMOGRAPHIC AND HEALTH SURVEYS PROGRAM (PHASE IV)</v>
          </cell>
          <cell r="F75" t="str">
            <v>Kinter, Amelia</v>
          </cell>
          <cell r="H75" t="str">
            <v>Jordan DHS 2017</v>
          </cell>
          <cell r="I75">
            <v>116402</v>
          </cell>
          <cell r="L75" t="str">
            <v>Active</v>
          </cell>
          <cell r="M75" t="str">
            <v>2102422</v>
          </cell>
        </row>
        <row r="76">
          <cell r="B76" t="str">
            <v>Demographic and Health Surveys Program: Phase IV</v>
          </cell>
          <cell r="C76" t="str">
            <v>Kinter, Amelia</v>
          </cell>
          <cell r="D76" t="str">
            <v>1101041</v>
          </cell>
          <cell r="E76" t="str">
            <v>DEMOGRAPHIC AND HEALTH SURVEYS PROGRAM (PHASE IV)</v>
          </cell>
          <cell r="F76" t="str">
            <v>Kinter, Amelia</v>
          </cell>
          <cell r="H76" t="str">
            <v>Tanzania MIS 2017</v>
          </cell>
          <cell r="I76">
            <v>116402</v>
          </cell>
          <cell r="L76" t="str">
            <v>Active</v>
          </cell>
          <cell r="M76" t="str">
            <v>2102423</v>
          </cell>
        </row>
        <row r="77">
          <cell r="B77" t="str">
            <v>Demographic and Health Surveys Program: Phase IV</v>
          </cell>
          <cell r="C77" t="str">
            <v>Kinter, Amelia</v>
          </cell>
          <cell r="D77" t="str">
            <v>1101041</v>
          </cell>
          <cell r="E77" t="str">
            <v>DEMOGRAPHIC AND HEALTH SURVEYS PROGRAM (PHASE IV)</v>
          </cell>
          <cell r="F77" t="str">
            <v>Kinter, Amelia</v>
          </cell>
          <cell r="H77" t="str">
            <v>Guinea DHS 2017</v>
          </cell>
          <cell r="I77">
            <v>116402</v>
          </cell>
          <cell r="L77" t="str">
            <v>Active</v>
          </cell>
          <cell r="M77" t="str">
            <v>2102424</v>
          </cell>
        </row>
        <row r="78">
          <cell r="B78" t="str">
            <v>Demographic and Health Surveys Program: Phase IV</v>
          </cell>
          <cell r="C78" t="str">
            <v>Kinter, Amelia</v>
          </cell>
          <cell r="D78" t="str">
            <v>1101041</v>
          </cell>
          <cell r="E78" t="str">
            <v>DEMOGRAPHIC AND HEALTH SURVEYS PROGRAM (PHASE IV)</v>
          </cell>
          <cell r="F78" t="str">
            <v>Kinter, Amelia</v>
          </cell>
          <cell r="H78" t="str">
            <v>Niger DHS 2017</v>
          </cell>
          <cell r="I78">
            <v>116402</v>
          </cell>
          <cell r="L78" t="str">
            <v>Active</v>
          </cell>
          <cell r="M78" t="str">
            <v>2102425</v>
          </cell>
        </row>
        <row r="79">
          <cell r="B79" t="str">
            <v>Demographic and Health Surveys Program: Phase IV</v>
          </cell>
          <cell r="C79" t="str">
            <v>Kinter, Amelia</v>
          </cell>
          <cell r="D79" t="str">
            <v>1101041</v>
          </cell>
          <cell r="E79" t="str">
            <v>DEMOGRAPHIC AND HEALTH SURVEYS PROGRAM (PHASE IV)</v>
          </cell>
          <cell r="F79" t="str">
            <v>Kinter, Amelia</v>
          </cell>
          <cell r="H79" t="str">
            <v>Bangladesh DHS 2017</v>
          </cell>
          <cell r="I79">
            <v>116402</v>
          </cell>
          <cell r="L79" t="str">
            <v>Active</v>
          </cell>
          <cell r="M79" t="str">
            <v>2102426</v>
          </cell>
        </row>
        <row r="80">
          <cell r="B80" t="str">
            <v>Demographic and Health Surveys Program: Phase IV</v>
          </cell>
          <cell r="C80" t="str">
            <v>Kinter, Amelia</v>
          </cell>
          <cell r="D80" t="str">
            <v>1101041</v>
          </cell>
          <cell r="E80" t="str">
            <v>DEMOGRAPHIC AND HEALTH SURVEYS PROGRAM (PHASE IV)</v>
          </cell>
          <cell r="F80" t="str">
            <v>Kinter, Amelia</v>
          </cell>
          <cell r="H80" t="str">
            <v>Cameroon DHS 2017</v>
          </cell>
          <cell r="I80">
            <v>116402</v>
          </cell>
          <cell r="L80" t="str">
            <v>Active</v>
          </cell>
          <cell r="M80" t="str">
            <v>2102427</v>
          </cell>
        </row>
        <row r="81">
          <cell r="B81" t="str">
            <v>Demographic and Health Surveys Program: Phase IV</v>
          </cell>
          <cell r="C81" t="str">
            <v>Kinter, Amelia</v>
          </cell>
          <cell r="D81" t="str">
            <v>1101041</v>
          </cell>
          <cell r="E81" t="str">
            <v>DEMOGRAPHIC AND HEALTH SURVEYS PROGRAM (PHASE IV)</v>
          </cell>
          <cell r="F81" t="str">
            <v>Kinter, Amelia</v>
          </cell>
          <cell r="H81" t="str">
            <v>Nigeria DHS</v>
          </cell>
          <cell r="I81">
            <v>116402</v>
          </cell>
          <cell r="L81" t="str">
            <v>Active</v>
          </cell>
          <cell r="M81" t="str">
            <v>2102428</v>
          </cell>
        </row>
        <row r="82">
          <cell r="B82" t="str">
            <v>Demographic and Health Surveys Program: Phase IV</v>
          </cell>
          <cell r="C82" t="str">
            <v>Kinter, Amelia</v>
          </cell>
          <cell r="D82" t="str">
            <v>1101041</v>
          </cell>
          <cell r="E82" t="str">
            <v>DEMOGRAPHIC AND HEALTH SURVEYS PROGRAM (PHASE IV)</v>
          </cell>
          <cell r="F82" t="str">
            <v>Kinter, Amelia</v>
          </cell>
          <cell r="H82" t="str">
            <v>DHS Nutrition</v>
          </cell>
          <cell r="I82">
            <v>116402</v>
          </cell>
          <cell r="L82" t="str">
            <v>Active</v>
          </cell>
          <cell r="M82" t="str">
            <v>2102429</v>
          </cell>
        </row>
        <row r="83">
          <cell r="B83" t="str">
            <v>Demographic and Health Surveys Program: Phase IV</v>
          </cell>
          <cell r="C83" t="str">
            <v>Kinter, Amelia</v>
          </cell>
          <cell r="D83" t="str">
            <v>1101041</v>
          </cell>
          <cell r="E83" t="str">
            <v>DEMOGRAPHIC AND HEALTH SURVEYS PROGRAM (PHASE IV)</v>
          </cell>
          <cell r="F83" t="str">
            <v>Kinter, Amelia</v>
          </cell>
          <cell r="H83" t="str">
            <v>HIV Analytical</v>
          </cell>
          <cell r="I83">
            <v>116402</v>
          </cell>
          <cell r="L83" t="str">
            <v>Active</v>
          </cell>
          <cell r="M83" t="str">
            <v>2103594</v>
          </cell>
        </row>
        <row r="84">
          <cell r="B84" t="str">
            <v>Demographic and Health Surveys Program: Phase IV</v>
          </cell>
          <cell r="C84" t="str">
            <v>Kinter, Amelia</v>
          </cell>
          <cell r="D84" t="str">
            <v>1101041</v>
          </cell>
          <cell r="E84" t="str">
            <v>DEMOGRAPHIC AND HEALTH SURVEYS PROGRAM (PHASE IV)</v>
          </cell>
          <cell r="F84" t="str">
            <v>Kinter, Amelia</v>
          </cell>
          <cell r="H84" t="str">
            <v>Zambia DHS 2018</v>
          </cell>
          <cell r="I84">
            <v>116402</v>
          </cell>
          <cell r="L84" t="str">
            <v>Active</v>
          </cell>
          <cell r="M84" t="str">
            <v>2103747</v>
          </cell>
        </row>
        <row r="85">
          <cell r="B85" t="str">
            <v>Demographic and Health Surveys Program: Phase IV</v>
          </cell>
          <cell r="C85" t="str">
            <v>Kinter, Amelia</v>
          </cell>
          <cell r="D85" t="str">
            <v>1101041</v>
          </cell>
          <cell r="E85" t="str">
            <v>DEMOGRAPHIC AND HEALTH SURVEYS PROGRAM (PHASE IV)</v>
          </cell>
          <cell r="F85" t="str">
            <v>Kinter, Amelia</v>
          </cell>
          <cell r="H85" t="str">
            <v>India National Family Health Survey -5 (NFHS-5)</v>
          </cell>
          <cell r="I85">
            <v>116402</v>
          </cell>
          <cell r="L85" t="str">
            <v>Active</v>
          </cell>
          <cell r="M85" t="str">
            <v>2103815</v>
          </cell>
        </row>
        <row r="86">
          <cell r="B86" t="str">
            <v>Demographic and Health Surveys Program: Phase IV</v>
          </cell>
          <cell r="C86" t="str">
            <v>Kinter, Amelia</v>
          </cell>
          <cell r="D86" t="str">
            <v>1101041</v>
          </cell>
          <cell r="E86" t="str">
            <v>DEMOGRAPHIC AND HEALTH SURVEYS PROGRAM (PHASE IV)</v>
          </cell>
          <cell r="F86" t="str">
            <v>Kinter, Amelia</v>
          </cell>
          <cell r="H86" t="str">
            <v>DHS7-BWP-DEV-HealthLeader</v>
          </cell>
          <cell r="I86">
            <v>116402</v>
          </cell>
          <cell r="L86" t="str">
            <v>Active</v>
          </cell>
          <cell r="M86" t="str">
            <v>2104538</v>
          </cell>
        </row>
        <row r="87">
          <cell r="B87" t="str">
            <v>Demographic and Health Surveys Program: Phase IV</v>
          </cell>
          <cell r="C87" t="str">
            <v>Kinter, Amelia</v>
          </cell>
          <cell r="D87" t="str">
            <v>1101041</v>
          </cell>
          <cell r="E87" t="str">
            <v>DEMOGRAPHIC AND HEALTH SURVEYS PROGRAM (PHASE IV)</v>
          </cell>
          <cell r="F87" t="str">
            <v>Kinter, Amelia</v>
          </cell>
          <cell r="H87" t="str">
            <v>Nutrition 05</v>
          </cell>
          <cell r="I87">
            <v>116402</v>
          </cell>
          <cell r="L87" t="str">
            <v>Active</v>
          </cell>
          <cell r="M87" t="str">
            <v>2104593</v>
          </cell>
        </row>
        <row r="88">
          <cell r="B88" t="str">
            <v>Demographic and Health Surveys Program: Phase IV</v>
          </cell>
          <cell r="C88" t="str">
            <v>Kinter, Amelia</v>
          </cell>
          <cell r="D88" t="str">
            <v>1101041</v>
          </cell>
          <cell r="E88" t="str">
            <v>DEMOGRAPHIC AND HEALTH SURVEYS PROGRAM (PHASE IV)</v>
          </cell>
          <cell r="F88" t="str">
            <v>Kinter, Amelia</v>
          </cell>
          <cell r="H88" t="str">
            <v>DHS7-FS-Mozambique MIS 2018</v>
          </cell>
          <cell r="I88">
            <v>116402</v>
          </cell>
          <cell r="L88" t="str">
            <v>Active</v>
          </cell>
          <cell r="M88" t="str">
            <v>2104723</v>
          </cell>
        </row>
        <row r="89">
          <cell r="B89" t="str">
            <v>Demographic and Health Surveys Program: Phase IV</v>
          </cell>
          <cell r="C89" t="str">
            <v>Kinter, Amelia</v>
          </cell>
          <cell r="D89" t="str">
            <v>1101041</v>
          </cell>
          <cell r="E89" t="str">
            <v>DEMOGRAPHIC AND HEALTH SURVEYS PROGRAM (PHASE IV)</v>
          </cell>
          <cell r="F89" t="str">
            <v>Kinter, Amelia</v>
          </cell>
          <cell r="H89" t="str">
            <v>FIXED FEE- DHS7</v>
          </cell>
          <cell r="I89" t="str">
            <v>116499</v>
          </cell>
          <cell r="L89" t="str">
            <v>Active</v>
          </cell>
          <cell r="M89" t="str">
            <v>2105326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lines"/>
      <sheetName val="INFO"/>
      <sheetName val="GLOBALSUM"/>
      <sheetName val="CONTROL"/>
      <sheetName val="ACTIVITY_BLANK"/>
      <sheetName val="SUMMARY"/>
      <sheetName val="ACTSUM"/>
      <sheetName val="R21 A-B"/>
      <sheetName val="R21 C-E"/>
      <sheetName val="R21 F-K"/>
      <sheetName val="Cumulative Total"/>
      <sheetName val="RATES"/>
      <sheetName val="FX_RATES"/>
      <sheetName val="ABRADATA"/>
      <sheetName val="NOTES"/>
      <sheetName val="BUDLIST_INPUT"/>
      <sheetName val="R21_A-B"/>
      <sheetName val="R21_C-E"/>
      <sheetName val="R21_F-K"/>
      <sheetName val="Cumulative_Total"/>
      <sheetName val="R21_A-B1"/>
      <sheetName val="R21_C-E1"/>
      <sheetName val="R21_F-K1"/>
      <sheetName val="Cumulative_Total1"/>
      <sheetName val="R21_A-B2"/>
      <sheetName val="R21_C-E2"/>
      <sheetName val="R21_F-K2"/>
      <sheetName val="Cumulative_Tota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lines"/>
      <sheetName val="INFO"/>
      <sheetName val="GLOBALSUM"/>
      <sheetName val="CONTROL"/>
      <sheetName val="1) Pol &amp; Plan"/>
      <sheetName val="2) Demo at Scale"/>
      <sheetName val="3) Res Mob"/>
      <sheetName val="Blank"/>
      <sheetName val="SINGLE ACTIVITY BUDGET"/>
      <sheetName val="ACTIVITY_BLANK"/>
      <sheetName val="SUMMARY"/>
      <sheetName val="ACTSUM"/>
      <sheetName val="RATES"/>
      <sheetName val="FX_RATES"/>
      <sheetName val="ABRADATA"/>
      <sheetName val="NOTES"/>
      <sheetName val="Jan-Oct 2019 Actuals Sum Lines"/>
      <sheetName val="Projections Comp"/>
      <sheetName val="2019 Travel &amp; OPC Calcs"/>
      <sheetName val="2020 Travel &amp; OPC Calcs"/>
      <sheetName val="Labor"/>
      <sheetName val="Travel - Fares &amp; Rates"/>
      <sheetName val="Travel - Int'l &amp; US Dom"/>
      <sheetName val="XC Ops"/>
      <sheetName val="Summary (line &amp; IO)"/>
      <sheetName val="Subs"/>
      <sheetName val="Consultants"/>
      <sheetName val="Expat relo &amp; allow"/>
      <sheetName val="Unit Costs"/>
      <sheetName val="UPDATED RATES"/>
      <sheetName val="Labor cost detail"/>
      <sheetName val="Differences"/>
      <sheetName val="Summary &amp; Ref"/>
      <sheetName val="LOE"/>
      <sheetName val="BUDLIST_INPUT"/>
      <sheetName val="IMPORT"/>
      <sheetName val="2020 WP buckets"/>
    </sheetNames>
    <sheetDataSet>
      <sheetData sheetId="0" refreshError="1"/>
      <sheetData sheetId="1"/>
      <sheetData sheetId="2" refreshError="1"/>
      <sheetData sheetId="3">
        <row r="254">
          <cell r="C254" t="str">
            <v>CONSULTANTS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E6">
            <v>260</v>
          </cell>
        </row>
      </sheetData>
      <sheetData sheetId="13">
        <row r="2">
          <cell r="A2" t="str">
            <v>USA</v>
          </cell>
        </row>
      </sheetData>
      <sheetData sheetId="14">
        <row r="3">
          <cell r="A3" t="str">
            <v>Abdilahi, Abdirahman Ahmed</v>
          </cell>
        </row>
      </sheetData>
      <sheetData sheetId="15" refreshError="1"/>
      <sheetData sheetId="16" refreshError="1"/>
      <sheetData sheetId="17" refreshError="1"/>
      <sheetData sheetId="18">
        <row r="13">
          <cell r="H13">
            <v>7200</v>
          </cell>
        </row>
        <row r="14">
          <cell r="H14">
            <v>7200</v>
          </cell>
        </row>
        <row r="15">
          <cell r="H15">
            <v>7200</v>
          </cell>
        </row>
        <row r="16">
          <cell r="H16">
            <v>7200</v>
          </cell>
        </row>
        <row r="17">
          <cell r="H17">
            <v>7200</v>
          </cell>
        </row>
        <row r="18">
          <cell r="H18">
            <v>7200</v>
          </cell>
        </row>
        <row r="21">
          <cell r="H21">
            <v>7915</v>
          </cell>
        </row>
        <row r="24">
          <cell r="H24">
            <v>7200</v>
          </cell>
        </row>
        <row r="25">
          <cell r="H25">
            <v>7915</v>
          </cell>
        </row>
        <row r="26">
          <cell r="H26">
            <v>7915</v>
          </cell>
        </row>
        <row r="27">
          <cell r="H27">
            <v>7915</v>
          </cell>
        </row>
        <row r="28">
          <cell r="H28">
            <v>7200</v>
          </cell>
        </row>
        <row r="29">
          <cell r="H29">
            <v>7200</v>
          </cell>
        </row>
        <row r="30">
          <cell r="H30">
            <v>7200</v>
          </cell>
        </row>
        <row r="31">
          <cell r="H31">
            <v>7915</v>
          </cell>
        </row>
        <row r="32">
          <cell r="H32">
            <v>7200</v>
          </cell>
        </row>
        <row r="33">
          <cell r="H33">
            <v>7915</v>
          </cell>
        </row>
        <row r="37">
          <cell r="H37">
            <v>7200</v>
          </cell>
        </row>
        <row r="38">
          <cell r="H38">
            <v>7200</v>
          </cell>
        </row>
        <row r="39">
          <cell r="H39">
            <v>7200</v>
          </cell>
        </row>
        <row r="43">
          <cell r="H43">
            <v>7200</v>
          </cell>
        </row>
        <row r="44">
          <cell r="H44">
            <v>7200</v>
          </cell>
        </row>
        <row r="45">
          <cell r="H45">
            <v>7200</v>
          </cell>
        </row>
        <row r="46">
          <cell r="H46">
            <v>7200</v>
          </cell>
        </row>
        <row r="47">
          <cell r="H47">
            <v>7200</v>
          </cell>
        </row>
        <row r="50">
          <cell r="H50">
            <v>7915</v>
          </cell>
        </row>
        <row r="52">
          <cell r="H52">
            <v>7800</v>
          </cell>
        </row>
        <row r="54">
          <cell r="H54">
            <v>7915</v>
          </cell>
        </row>
        <row r="58">
          <cell r="H58">
            <v>7915</v>
          </cell>
        </row>
        <row r="59">
          <cell r="H59">
            <v>7915</v>
          </cell>
        </row>
        <row r="63">
          <cell r="H63">
            <v>7901</v>
          </cell>
        </row>
        <row r="64">
          <cell r="H64">
            <v>7901</v>
          </cell>
        </row>
        <row r="68">
          <cell r="H68">
            <v>7901</v>
          </cell>
        </row>
        <row r="71">
          <cell r="H71">
            <v>7901</v>
          </cell>
        </row>
        <row r="76">
          <cell r="H76">
            <v>7520</v>
          </cell>
        </row>
        <row r="77">
          <cell r="H77">
            <v>7200</v>
          </cell>
        </row>
        <row r="78">
          <cell r="H78">
            <v>7200</v>
          </cell>
        </row>
        <row r="79">
          <cell r="H79">
            <v>7201</v>
          </cell>
        </row>
        <row r="82">
          <cell r="H82">
            <v>7201</v>
          </cell>
        </row>
        <row r="86">
          <cell r="H86">
            <v>7200</v>
          </cell>
        </row>
        <row r="87">
          <cell r="H87">
            <v>7200</v>
          </cell>
        </row>
        <row r="88">
          <cell r="H88">
            <v>7200</v>
          </cell>
        </row>
        <row r="89">
          <cell r="H89">
            <v>7520</v>
          </cell>
        </row>
        <row r="90">
          <cell r="H90">
            <v>7520</v>
          </cell>
        </row>
        <row r="91">
          <cell r="H91">
            <v>7520</v>
          </cell>
        </row>
        <row r="92">
          <cell r="H92" t="str">
            <v>7201</v>
          </cell>
        </row>
        <row r="98">
          <cell r="H98">
            <v>7201</v>
          </cell>
        </row>
        <row r="99">
          <cell r="H99">
            <v>7201</v>
          </cell>
        </row>
        <row r="100">
          <cell r="H100">
            <v>7200</v>
          </cell>
        </row>
        <row r="102">
          <cell r="H102">
            <v>7200</v>
          </cell>
        </row>
        <row r="103">
          <cell r="H103">
            <v>7200</v>
          </cell>
        </row>
        <row r="104">
          <cell r="H104">
            <v>7200</v>
          </cell>
        </row>
        <row r="105">
          <cell r="H105">
            <v>7200</v>
          </cell>
        </row>
        <row r="107">
          <cell r="H107">
            <v>7200</v>
          </cell>
        </row>
        <row r="108">
          <cell r="H108">
            <v>7200</v>
          </cell>
        </row>
        <row r="109">
          <cell r="H109">
            <v>7200</v>
          </cell>
        </row>
        <row r="110">
          <cell r="H110">
            <v>7201</v>
          </cell>
        </row>
        <row r="111">
          <cell r="H111">
            <v>7520</v>
          </cell>
        </row>
        <row r="112">
          <cell r="H112">
            <v>7200</v>
          </cell>
        </row>
        <row r="113">
          <cell r="H113">
            <v>7520</v>
          </cell>
        </row>
        <row r="114">
          <cell r="H114">
            <v>7200</v>
          </cell>
        </row>
        <row r="115">
          <cell r="H115">
            <v>7200</v>
          </cell>
        </row>
        <row r="116">
          <cell r="H116">
            <v>7200</v>
          </cell>
        </row>
        <row r="117">
          <cell r="H117">
            <v>7200</v>
          </cell>
        </row>
        <row r="118">
          <cell r="H118">
            <v>7200</v>
          </cell>
        </row>
        <row r="119">
          <cell r="H119">
            <v>7201</v>
          </cell>
        </row>
        <row r="120">
          <cell r="H120">
            <v>7201</v>
          </cell>
        </row>
        <row r="121">
          <cell r="H121">
            <v>7200</v>
          </cell>
        </row>
        <row r="122">
          <cell r="H122">
            <v>7200</v>
          </cell>
        </row>
        <row r="123">
          <cell r="H123">
            <v>7200</v>
          </cell>
        </row>
        <row r="125">
          <cell r="H125">
            <v>7800</v>
          </cell>
        </row>
        <row r="128">
          <cell r="H128">
            <v>7200</v>
          </cell>
        </row>
        <row r="129">
          <cell r="H129">
            <v>7200</v>
          </cell>
        </row>
        <row r="130">
          <cell r="H130">
            <v>7201</v>
          </cell>
        </row>
        <row r="132">
          <cell r="H132">
            <v>7200</v>
          </cell>
        </row>
        <row r="133">
          <cell r="H133">
            <v>7201</v>
          </cell>
        </row>
        <row r="135">
          <cell r="H135">
            <v>7200</v>
          </cell>
        </row>
        <row r="137">
          <cell r="H137">
            <v>7200</v>
          </cell>
        </row>
        <row r="139">
          <cell r="H139">
            <v>7520</v>
          </cell>
        </row>
        <row r="140">
          <cell r="H140">
            <v>7200</v>
          </cell>
        </row>
        <row r="141">
          <cell r="H141">
            <v>7200</v>
          </cell>
        </row>
        <row r="142">
          <cell r="H142">
            <v>7200</v>
          </cell>
        </row>
        <row r="143">
          <cell r="H143">
            <v>7200</v>
          </cell>
        </row>
        <row r="144">
          <cell r="H144">
            <v>7200</v>
          </cell>
        </row>
        <row r="145">
          <cell r="H145">
            <v>7200</v>
          </cell>
        </row>
        <row r="146">
          <cell r="H146">
            <v>7200</v>
          </cell>
        </row>
        <row r="147">
          <cell r="H147">
            <v>7201</v>
          </cell>
        </row>
        <row r="148">
          <cell r="H148">
            <v>7200</v>
          </cell>
        </row>
        <row r="149">
          <cell r="H149">
            <v>7201</v>
          </cell>
        </row>
        <row r="150">
          <cell r="H150">
            <v>7200</v>
          </cell>
        </row>
        <row r="151">
          <cell r="H151">
            <v>7850</v>
          </cell>
        </row>
        <row r="152">
          <cell r="H152">
            <v>7850</v>
          </cell>
        </row>
        <row r="155">
          <cell r="H155">
            <v>7850</v>
          </cell>
        </row>
        <row r="156">
          <cell r="H156">
            <v>7850</v>
          </cell>
        </row>
        <row r="157">
          <cell r="H157">
            <v>7850</v>
          </cell>
        </row>
        <row r="158">
          <cell r="H158">
            <v>7850</v>
          </cell>
        </row>
        <row r="159">
          <cell r="H159">
            <v>7850</v>
          </cell>
        </row>
        <row r="160">
          <cell r="H160">
            <v>7850</v>
          </cell>
        </row>
        <row r="161">
          <cell r="H161">
            <v>7850</v>
          </cell>
        </row>
        <row r="162">
          <cell r="H162">
            <v>7850</v>
          </cell>
        </row>
        <row r="163">
          <cell r="H163">
            <v>7850</v>
          </cell>
        </row>
        <row r="168">
          <cell r="H168">
            <v>7200</v>
          </cell>
        </row>
        <row r="169">
          <cell r="H169">
            <v>7200</v>
          </cell>
        </row>
        <row r="170">
          <cell r="H170">
            <v>7201</v>
          </cell>
        </row>
        <row r="171">
          <cell r="H171">
            <v>7200</v>
          </cell>
        </row>
        <row r="174">
          <cell r="H174">
            <v>7200</v>
          </cell>
        </row>
        <row r="175">
          <cell r="H175">
            <v>7200</v>
          </cell>
        </row>
        <row r="176">
          <cell r="H176">
            <v>7201</v>
          </cell>
        </row>
        <row r="177">
          <cell r="H177">
            <v>7200</v>
          </cell>
        </row>
        <row r="180">
          <cell r="H180">
            <v>7200</v>
          </cell>
        </row>
        <row r="181">
          <cell r="H181">
            <v>7200</v>
          </cell>
        </row>
        <row r="182">
          <cell r="H182">
            <v>7201</v>
          </cell>
        </row>
        <row r="184">
          <cell r="H184">
            <v>7520</v>
          </cell>
        </row>
        <row r="185">
          <cell r="H185">
            <v>7520</v>
          </cell>
        </row>
        <row r="186">
          <cell r="H186">
            <v>7200</v>
          </cell>
        </row>
        <row r="187">
          <cell r="H187">
            <v>7201</v>
          </cell>
        </row>
        <row r="190">
          <cell r="H190">
            <v>7200</v>
          </cell>
        </row>
        <row r="191">
          <cell r="H191">
            <v>7200</v>
          </cell>
        </row>
        <row r="192">
          <cell r="H192">
            <v>7201</v>
          </cell>
        </row>
        <row r="194">
          <cell r="H194">
            <v>7520</v>
          </cell>
        </row>
        <row r="195">
          <cell r="H195">
            <v>7520</v>
          </cell>
        </row>
        <row r="196">
          <cell r="H196">
            <v>7200</v>
          </cell>
        </row>
        <row r="197">
          <cell r="H197">
            <v>7200</v>
          </cell>
        </row>
        <row r="198">
          <cell r="H198">
            <v>7201</v>
          </cell>
        </row>
        <row r="199">
          <cell r="H199">
            <v>7201</v>
          </cell>
        </row>
        <row r="200">
          <cell r="H200">
            <v>7200</v>
          </cell>
        </row>
        <row r="201">
          <cell r="H201">
            <v>7200</v>
          </cell>
        </row>
        <row r="202">
          <cell r="H202">
            <v>7200</v>
          </cell>
        </row>
        <row r="203">
          <cell r="H203">
            <v>7201</v>
          </cell>
        </row>
        <row r="204">
          <cell r="H204">
            <v>7201</v>
          </cell>
        </row>
        <row r="205">
          <cell r="H205">
            <v>7860</v>
          </cell>
        </row>
        <row r="206">
          <cell r="H206">
            <v>7860</v>
          </cell>
        </row>
        <row r="207">
          <cell r="H207">
            <v>7850</v>
          </cell>
        </row>
        <row r="208">
          <cell r="H208">
            <v>7915</v>
          </cell>
        </row>
        <row r="209">
          <cell r="H209">
            <v>7201</v>
          </cell>
        </row>
        <row r="210">
          <cell r="H210">
            <v>7915</v>
          </cell>
        </row>
        <row r="211">
          <cell r="H211">
            <v>7915</v>
          </cell>
        </row>
        <row r="214">
          <cell r="H214">
            <v>7520</v>
          </cell>
        </row>
        <row r="215">
          <cell r="H215">
            <v>7520</v>
          </cell>
        </row>
        <row r="216">
          <cell r="H216">
            <v>7200</v>
          </cell>
        </row>
        <row r="217">
          <cell r="H217">
            <v>7200</v>
          </cell>
        </row>
        <row r="218">
          <cell r="H218">
            <v>7200</v>
          </cell>
        </row>
        <row r="219">
          <cell r="H219">
            <v>7200</v>
          </cell>
        </row>
        <row r="220">
          <cell r="H220">
            <v>7201</v>
          </cell>
        </row>
        <row r="221">
          <cell r="H221">
            <v>7201</v>
          </cell>
        </row>
        <row r="222">
          <cell r="H222">
            <v>7201</v>
          </cell>
        </row>
        <row r="223">
          <cell r="H223">
            <v>7201</v>
          </cell>
        </row>
        <row r="224">
          <cell r="H224">
            <v>7200</v>
          </cell>
        </row>
        <row r="225">
          <cell r="H225">
            <v>7200</v>
          </cell>
        </row>
        <row r="226">
          <cell r="H226">
            <v>7200</v>
          </cell>
        </row>
        <row r="227">
          <cell r="H227">
            <v>7201</v>
          </cell>
        </row>
        <row r="228">
          <cell r="H228">
            <v>7201</v>
          </cell>
        </row>
        <row r="229">
          <cell r="H229">
            <v>7860</v>
          </cell>
        </row>
        <row r="230">
          <cell r="H230">
            <v>7860</v>
          </cell>
        </row>
        <row r="231">
          <cell r="H231">
            <v>7850</v>
          </cell>
        </row>
        <row r="232">
          <cell r="H232">
            <v>7915</v>
          </cell>
        </row>
        <row r="233">
          <cell r="H233">
            <v>7909</v>
          </cell>
        </row>
        <row r="234">
          <cell r="H234">
            <v>7200</v>
          </cell>
        </row>
        <row r="235">
          <cell r="H235">
            <v>7201</v>
          </cell>
        </row>
        <row r="237">
          <cell r="H237">
            <v>7850</v>
          </cell>
        </row>
        <row r="238">
          <cell r="H238">
            <v>7850</v>
          </cell>
        </row>
        <row r="239">
          <cell r="H239">
            <v>7850</v>
          </cell>
        </row>
        <row r="240">
          <cell r="H240">
            <v>7850</v>
          </cell>
        </row>
        <row r="241">
          <cell r="H241">
            <v>7850</v>
          </cell>
        </row>
        <row r="242">
          <cell r="H242">
            <v>7850</v>
          </cell>
        </row>
        <row r="243">
          <cell r="H243">
            <v>7850</v>
          </cell>
        </row>
        <row r="244">
          <cell r="H244">
            <v>7850</v>
          </cell>
        </row>
        <row r="245">
          <cell r="H245">
            <v>7850</v>
          </cell>
        </row>
        <row r="246">
          <cell r="H246">
            <v>7850</v>
          </cell>
        </row>
        <row r="247">
          <cell r="H247">
            <v>7850</v>
          </cell>
        </row>
        <row r="248">
          <cell r="H248">
            <v>7850</v>
          </cell>
        </row>
        <row r="249">
          <cell r="H249">
            <v>7850</v>
          </cell>
        </row>
        <row r="250">
          <cell r="H250">
            <v>7850</v>
          </cell>
        </row>
        <row r="251">
          <cell r="H251">
            <v>7850</v>
          </cell>
        </row>
        <row r="254">
          <cell r="H254">
            <v>7200</v>
          </cell>
        </row>
        <row r="255">
          <cell r="H255">
            <v>7200</v>
          </cell>
        </row>
        <row r="256">
          <cell r="H256">
            <v>7201</v>
          </cell>
        </row>
        <row r="257">
          <cell r="H257">
            <v>7201</v>
          </cell>
        </row>
        <row r="260">
          <cell r="H260">
            <v>7520</v>
          </cell>
        </row>
        <row r="261">
          <cell r="H261">
            <v>7520</v>
          </cell>
        </row>
        <row r="262">
          <cell r="H262">
            <v>7200</v>
          </cell>
        </row>
        <row r="263">
          <cell r="H263">
            <v>7200</v>
          </cell>
        </row>
        <row r="264">
          <cell r="H264">
            <v>7200</v>
          </cell>
        </row>
        <row r="265">
          <cell r="H265">
            <v>7200</v>
          </cell>
        </row>
        <row r="266">
          <cell r="H266">
            <v>7201</v>
          </cell>
        </row>
        <row r="267">
          <cell r="H267">
            <v>7201</v>
          </cell>
        </row>
        <row r="268">
          <cell r="H268">
            <v>7201</v>
          </cell>
        </row>
        <row r="269">
          <cell r="H269">
            <v>7201</v>
          </cell>
        </row>
        <row r="270">
          <cell r="H270">
            <v>7200</v>
          </cell>
        </row>
        <row r="271">
          <cell r="H271">
            <v>7200</v>
          </cell>
        </row>
        <row r="272">
          <cell r="H272">
            <v>7200</v>
          </cell>
        </row>
        <row r="273">
          <cell r="H273">
            <v>7201</v>
          </cell>
        </row>
        <row r="274">
          <cell r="H274">
            <v>7201</v>
          </cell>
        </row>
        <row r="275">
          <cell r="H275">
            <v>7860</v>
          </cell>
        </row>
        <row r="276">
          <cell r="H276">
            <v>7860</v>
          </cell>
        </row>
        <row r="277">
          <cell r="H277">
            <v>7850</v>
          </cell>
        </row>
        <row r="278">
          <cell r="H278">
            <v>7915</v>
          </cell>
        </row>
        <row r="279">
          <cell r="H279">
            <v>7909</v>
          </cell>
        </row>
        <row r="281">
          <cell r="H281">
            <v>7850</v>
          </cell>
        </row>
        <row r="282">
          <cell r="H282">
            <v>7850</v>
          </cell>
        </row>
        <row r="283">
          <cell r="H283">
            <v>7850</v>
          </cell>
        </row>
        <row r="284">
          <cell r="H284">
            <v>7860</v>
          </cell>
        </row>
        <row r="285">
          <cell r="H285">
            <v>7860</v>
          </cell>
        </row>
        <row r="286">
          <cell r="H286">
            <v>7850</v>
          </cell>
        </row>
        <row r="287">
          <cell r="H287">
            <v>7850</v>
          </cell>
        </row>
        <row r="288">
          <cell r="H288">
            <v>7850</v>
          </cell>
        </row>
        <row r="289">
          <cell r="H289">
            <v>7850</v>
          </cell>
        </row>
        <row r="290">
          <cell r="H290">
            <v>7850</v>
          </cell>
        </row>
        <row r="291">
          <cell r="H291">
            <v>7850</v>
          </cell>
        </row>
        <row r="292">
          <cell r="H292">
            <v>7850</v>
          </cell>
        </row>
        <row r="293">
          <cell r="H293">
            <v>7850</v>
          </cell>
        </row>
        <row r="294">
          <cell r="H294">
            <v>7850</v>
          </cell>
        </row>
        <row r="295">
          <cell r="H295">
            <v>7850</v>
          </cell>
        </row>
        <row r="296">
          <cell r="H296">
            <v>7850</v>
          </cell>
        </row>
        <row r="297">
          <cell r="H297">
            <v>7201</v>
          </cell>
        </row>
        <row r="299">
          <cell r="H299">
            <v>7520</v>
          </cell>
        </row>
        <row r="300">
          <cell r="H300">
            <v>7520</v>
          </cell>
        </row>
        <row r="301">
          <cell r="H301">
            <v>7200</v>
          </cell>
        </row>
        <row r="302">
          <cell r="H302">
            <v>7200</v>
          </cell>
        </row>
        <row r="303">
          <cell r="H303">
            <v>7200</v>
          </cell>
        </row>
        <row r="304">
          <cell r="H304">
            <v>7200</v>
          </cell>
        </row>
        <row r="305">
          <cell r="H305">
            <v>7201</v>
          </cell>
        </row>
        <row r="306">
          <cell r="H306">
            <v>7201</v>
          </cell>
        </row>
        <row r="307">
          <cell r="H307">
            <v>7201</v>
          </cell>
        </row>
        <row r="308">
          <cell r="H308">
            <v>7201</v>
          </cell>
        </row>
        <row r="309">
          <cell r="H309">
            <v>7200</v>
          </cell>
        </row>
        <row r="310">
          <cell r="H310">
            <v>7200</v>
          </cell>
        </row>
        <row r="311">
          <cell r="H311">
            <v>7200</v>
          </cell>
        </row>
        <row r="312">
          <cell r="H312">
            <v>7201</v>
          </cell>
        </row>
        <row r="313">
          <cell r="H313">
            <v>7850</v>
          </cell>
        </row>
        <row r="314">
          <cell r="H314">
            <v>7915</v>
          </cell>
        </row>
        <row r="315">
          <cell r="H315">
            <v>7860</v>
          </cell>
        </row>
        <row r="316">
          <cell r="H316">
            <v>7850</v>
          </cell>
        </row>
        <row r="317">
          <cell r="H317">
            <v>7860</v>
          </cell>
        </row>
        <row r="319">
          <cell r="H319">
            <v>7520</v>
          </cell>
        </row>
        <row r="320">
          <cell r="H320">
            <v>7520</v>
          </cell>
        </row>
        <row r="321">
          <cell r="H321">
            <v>7200</v>
          </cell>
        </row>
        <row r="322">
          <cell r="H322">
            <v>7200</v>
          </cell>
        </row>
        <row r="323">
          <cell r="H323">
            <v>7200</v>
          </cell>
        </row>
        <row r="324">
          <cell r="H324">
            <v>7200</v>
          </cell>
        </row>
        <row r="325">
          <cell r="H325">
            <v>7201</v>
          </cell>
        </row>
        <row r="326">
          <cell r="H326">
            <v>7201</v>
          </cell>
        </row>
        <row r="327">
          <cell r="H327">
            <v>7201</v>
          </cell>
        </row>
        <row r="328">
          <cell r="H328">
            <v>7201</v>
          </cell>
        </row>
        <row r="329">
          <cell r="H329">
            <v>7200</v>
          </cell>
        </row>
        <row r="330">
          <cell r="H330">
            <v>7200</v>
          </cell>
        </row>
        <row r="331">
          <cell r="H331">
            <v>7200</v>
          </cell>
        </row>
        <row r="332">
          <cell r="H332">
            <v>7201</v>
          </cell>
        </row>
        <row r="333">
          <cell r="H333">
            <v>7201</v>
          </cell>
        </row>
        <row r="334">
          <cell r="H334">
            <v>7860</v>
          </cell>
        </row>
        <row r="335">
          <cell r="H335">
            <v>7860</v>
          </cell>
        </row>
        <row r="336">
          <cell r="H336">
            <v>7850</v>
          </cell>
        </row>
        <row r="337">
          <cell r="H337">
            <v>7915</v>
          </cell>
        </row>
        <row r="338">
          <cell r="H338">
            <v>7909</v>
          </cell>
        </row>
        <row r="340">
          <cell r="H340">
            <v>7850</v>
          </cell>
        </row>
        <row r="341">
          <cell r="H341">
            <v>7850</v>
          </cell>
        </row>
        <row r="342">
          <cell r="H342">
            <v>7850</v>
          </cell>
        </row>
        <row r="343">
          <cell r="H343">
            <v>7850</v>
          </cell>
        </row>
        <row r="344">
          <cell r="H344">
            <v>7850</v>
          </cell>
        </row>
        <row r="345">
          <cell r="H345">
            <v>7850</v>
          </cell>
        </row>
        <row r="346">
          <cell r="H346">
            <v>7850</v>
          </cell>
        </row>
        <row r="347">
          <cell r="H347">
            <v>7850</v>
          </cell>
        </row>
        <row r="348">
          <cell r="H348">
            <v>7850</v>
          </cell>
        </row>
        <row r="349">
          <cell r="H349">
            <v>7850</v>
          </cell>
        </row>
        <row r="350">
          <cell r="H350">
            <v>7850</v>
          </cell>
        </row>
        <row r="351">
          <cell r="H351">
            <v>7850</v>
          </cell>
        </row>
        <row r="352">
          <cell r="H352">
            <v>7850</v>
          </cell>
        </row>
        <row r="353">
          <cell r="H353">
            <v>7850</v>
          </cell>
        </row>
        <row r="354">
          <cell r="H354">
            <v>7850</v>
          </cell>
        </row>
        <row r="355">
          <cell r="H355">
            <v>7850</v>
          </cell>
        </row>
        <row r="356">
          <cell r="H356">
            <v>7201</v>
          </cell>
        </row>
        <row r="358">
          <cell r="H358">
            <v>7200</v>
          </cell>
        </row>
        <row r="359">
          <cell r="H359">
            <v>7200</v>
          </cell>
        </row>
        <row r="360">
          <cell r="H360">
            <v>7201</v>
          </cell>
        </row>
        <row r="362">
          <cell r="H362">
            <v>7860</v>
          </cell>
        </row>
        <row r="363">
          <cell r="H363">
            <v>7860</v>
          </cell>
        </row>
        <row r="364">
          <cell r="H364">
            <v>7860</v>
          </cell>
        </row>
        <row r="366">
          <cell r="H366">
            <v>7800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ground &amp; Summary"/>
      <sheetName val="Australia"/>
      <sheetName val="lists"/>
      <sheetName val="Belgium"/>
      <sheetName val="Brazil"/>
      <sheetName val="Canada"/>
      <sheetName val="Ireland"/>
      <sheetName val="Mexico"/>
      <sheetName val="Singapore"/>
      <sheetName val="South Africa"/>
      <sheetName val="UAE"/>
      <sheetName val="UK"/>
      <sheetName val="Background_&amp;_Summary"/>
      <sheetName val="South_Africa"/>
      <sheetName val="Background_&amp;_Summary1"/>
      <sheetName val="South_Africa1"/>
      <sheetName val="Background_&amp;_Summary2"/>
      <sheetName val="South_Africa2"/>
    </sheetNames>
    <sheetDataSet>
      <sheetData sheetId="0"/>
      <sheetData sheetId="1"/>
      <sheetData sheetId="2">
        <row r="4">
          <cell r="C4" t="str">
            <v>Yes</v>
          </cell>
        </row>
        <row r="5">
          <cell r="C5" t="str">
            <v>No</v>
          </cell>
        </row>
        <row r="6">
          <cell r="C6" t="str">
            <v>Other (see comments)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 HERE"/>
      <sheetName val="General Information"/>
      <sheetName val="Budget Details"/>
      <sheetName val="Financial Summary &amp; Reporting"/>
      <sheetName val="Payment &amp; Reporting Schedule"/>
      <sheetName val="Analytics"/>
      <sheetName val="SUMMARY"/>
      <sheetName val="Financial Status"/>
      <sheetName val="Checklist"/>
      <sheetName val="Notes"/>
      <sheetName val="GL Detail"/>
      <sheetName val="Current Pd"/>
      <sheetName val="ALLOCATION CHECK - BW"/>
      <sheetName val="Cum. Exp Report"/>
      <sheetName val="AAR_1217"/>
      <sheetName val="Customer Aged Debt Report"/>
      <sheetName val="1400 As of 0318"/>
      <sheetName val="2300 As of 0318"/>
      <sheetName val="MER 0318"/>
      <sheetName val="PD 13 MER"/>
      <sheetName val="MER INTEREST "/>
      <sheetName val="Linked_data"/>
      <sheetName val="Linked_data (2)"/>
      <sheetName val="Budget Pivot"/>
      <sheetName val="Historic Budget Summaries"/>
      <sheetName val="Config"/>
      <sheetName val="AR Recon"/>
      <sheetName val="START_HERE"/>
      <sheetName val="General_Information"/>
      <sheetName val="Budget_Details"/>
      <sheetName val="Financial_Summary_&amp;_Reporting"/>
      <sheetName val="Payment_&amp;_Reporting_Schedule"/>
      <sheetName val="Financial_Status"/>
      <sheetName val="GL_Detail"/>
      <sheetName val="Current_Pd"/>
      <sheetName val="ALLOCATION_CHECK_-_BW"/>
      <sheetName val="Cum__Exp_Report"/>
      <sheetName val="Customer_Aged_Debt_Report"/>
      <sheetName val="1400_As_of_0318"/>
      <sheetName val="2300_As_of_0318"/>
      <sheetName val="MER_0318"/>
      <sheetName val="PD_13_MER"/>
      <sheetName val="MER_INTEREST_"/>
      <sheetName val="Linked_data_(2)"/>
      <sheetName val="Budget_Pivot"/>
      <sheetName val="Historic_Budget_Summaries"/>
      <sheetName val="AR_Recon"/>
      <sheetName val="START_HERE1"/>
      <sheetName val="General_Information1"/>
      <sheetName val="Budget_Details1"/>
      <sheetName val="Financial_Summary_&amp;_Reporting1"/>
      <sheetName val="Payment_&amp;_Reporting_Schedule1"/>
      <sheetName val="Financial_Status1"/>
      <sheetName val="GL_Detail1"/>
      <sheetName val="Current_Pd1"/>
      <sheetName val="ALLOCATION_CHECK_-_BW1"/>
      <sheetName val="Cum__Exp_Report1"/>
      <sheetName val="AR_Recon1"/>
      <sheetName val="Customer_Aged_Debt_Report1"/>
      <sheetName val="1400_As_of_03181"/>
      <sheetName val="2300_As_of_03181"/>
      <sheetName val="MER_03181"/>
      <sheetName val="PD_13_MER1"/>
      <sheetName val="MER_INTEREST_1"/>
      <sheetName val="Linked_data_(2)1"/>
      <sheetName val="Budget_Pivot1"/>
      <sheetName val="Historic_Budget_Summaries1"/>
    </sheetNames>
    <sheetDataSet>
      <sheetData sheetId="0" refreshError="1"/>
      <sheetData sheetId="1">
        <row r="14">
          <cell r="C14" t="str">
            <v>PATH</v>
          </cell>
        </row>
        <row r="23">
          <cell r="C23">
            <v>42856</v>
          </cell>
        </row>
        <row r="24">
          <cell r="C24">
            <v>43585</v>
          </cell>
        </row>
        <row r="31">
          <cell r="D31">
            <v>43101</v>
          </cell>
          <cell r="E31">
            <v>43466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>
            <v>43100</v>
          </cell>
          <cell r="D32">
            <v>43465</v>
          </cell>
          <cell r="E32">
            <v>43585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45">
          <cell r="E45">
            <v>0.15</v>
          </cell>
        </row>
        <row r="46">
          <cell r="E46">
            <v>0.15</v>
          </cell>
        </row>
        <row r="53">
          <cell r="E53" t="str">
            <v>No</v>
          </cell>
        </row>
        <row r="55">
          <cell r="E55" t="str">
            <v>Total only</v>
          </cell>
        </row>
        <row r="57">
          <cell r="E57" t="str">
            <v>No</v>
          </cell>
        </row>
        <row r="59">
          <cell r="E59" t="str">
            <v>No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</row>
        <row r="69">
          <cell r="B69">
            <v>0</v>
          </cell>
        </row>
        <row r="70">
          <cell r="B70">
            <v>0</v>
          </cell>
        </row>
        <row r="71">
          <cell r="B71">
            <v>0</v>
          </cell>
        </row>
        <row r="72">
          <cell r="B72">
            <v>0</v>
          </cell>
        </row>
        <row r="73">
          <cell r="B73">
            <v>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0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2">
          <cell r="B82">
            <v>0</v>
          </cell>
        </row>
        <row r="83">
          <cell r="B83">
            <v>0</v>
          </cell>
        </row>
        <row r="84">
          <cell r="B8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29">
          <cell r="C29">
            <v>581364</v>
          </cell>
        </row>
      </sheetData>
      <sheetData sheetId="7">
        <row r="20">
          <cell r="D20">
            <v>324367.67298319994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0">
          <cell r="L20">
            <v>313961</v>
          </cell>
        </row>
      </sheetData>
      <sheetData sheetId="16">
        <row r="20">
          <cell r="B20">
            <v>-267403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>
        <row r="14">
          <cell r="C14" t="str">
            <v>PATH</v>
          </cell>
        </row>
      </sheetData>
      <sheetData sheetId="49"/>
      <sheetData sheetId="50"/>
      <sheetData sheetId="51"/>
      <sheetData sheetId="52">
        <row r="20">
          <cell r="D20">
            <v>324367.67298319994</v>
          </cell>
        </row>
      </sheetData>
      <sheetData sheetId="53"/>
      <sheetData sheetId="54"/>
      <sheetData sheetId="55"/>
      <sheetData sheetId="56"/>
      <sheetData sheetId="57"/>
      <sheetData sheetId="58">
        <row r="20">
          <cell r="L20">
            <v>313961</v>
          </cell>
        </row>
      </sheetData>
      <sheetData sheetId="59">
        <row r="20">
          <cell r="B20">
            <v>-267403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Modification tracker"/>
      <sheetName val="2. Justifications"/>
      <sheetName val="3. Detailed budgets"/>
      <sheetName val="Sheet2"/>
      <sheetName val="1__Modification_tracker"/>
      <sheetName val="2__Justifications"/>
      <sheetName val="3__Detailed_budgets"/>
      <sheetName val="1__Modification_tracker1"/>
      <sheetName val="2__Justifications1"/>
      <sheetName val="3__Detailed_budgets1"/>
      <sheetName val="1__Modification_tracker2"/>
      <sheetName val="2__Justifications2"/>
      <sheetName val="3__Detailed_budgets2"/>
    </sheetNames>
    <sheetDataSet>
      <sheetData sheetId="0"/>
      <sheetData sheetId="1"/>
      <sheetData sheetId="2"/>
      <sheetData sheetId="3">
        <row r="1">
          <cell r="E1" t="str">
            <v>HQ</v>
          </cell>
          <cell r="G1" t="str">
            <v>New</v>
          </cell>
        </row>
        <row r="2">
          <cell r="E2" t="str">
            <v>Local</v>
          </cell>
          <cell r="G2" t="str">
            <v>Cancelled</v>
          </cell>
        </row>
        <row r="3">
          <cell r="E3" t="str">
            <v>HQ and local</v>
          </cell>
          <cell r="G3" t="str">
            <v>Revised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CEPAWorkPlanYR1-5"/>
      <sheetName val="Charts"/>
      <sheetName val="ITNGaps"/>
      <sheetName val="CurrentInterventions"/>
      <sheetName val="Rapid Reporting"/>
      <sheetName val="NewTools-Prog- Intervention Pkg"/>
      <sheetName val="New Tools - Ops Research"/>
      <sheetName val="PopulationData"/>
      <sheetName val="HMISMalariaData"/>
      <sheetName val="RR Calc"/>
      <sheetName val="ToM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lines"/>
      <sheetName val="INFO"/>
      <sheetName val="GLOBALSUM"/>
      <sheetName val="CONTROL"/>
      <sheetName val="ACTIVITY_BLANK"/>
      <sheetName val="SUMMARY"/>
      <sheetName val="ACTSUM"/>
      <sheetName val="Checklist"/>
      <sheetName val="STAFF &amp; TRAVEL"/>
      <sheetName val="(R21) A-B YrI"/>
      <sheetName val="(R21) C-EYRI"/>
      <sheetName val="(R21)F-K YRI"/>
      <sheetName val="(R21) A-B YrII"/>
      <sheetName val="(R21) C-E YRII"/>
      <sheetName val="(R21)F-K YRII"/>
      <sheetName val="(R21) A-B YrIII"/>
      <sheetName val="(R21) C-E YRIII"/>
      <sheetName val="(R21)F-K YRIII"/>
      <sheetName val="Cumulative Total"/>
      <sheetName val="RATES"/>
      <sheetName val="FX_RATES"/>
      <sheetName val="ABRADATA"/>
      <sheetName val="NOTES"/>
      <sheetName val="BudgetCheckList"/>
      <sheetName val="BUDLIST_INPUT"/>
      <sheetName val="STAFF_&amp;_TRAVEL"/>
      <sheetName val="(R21)_A-B_YrI"/>
      <sheetName val="(R21)_C-EYRI"/>
      <sheetName val="(R21)F-K_YRI"/>
      <sheetName val="(R21)_A-B_YrII"/>
      <sheetName val="(R21)_C-E_YRII"/>
      <sheetName val="(R21)F-K_YRII"/>
      <sheetName val="(R21)_A-B_YrIII"/>
      <sheetName val="(R21)_C-E_YRIII"/>
      <sheetName val="(R21)F-K_YRIII"/>
      <sheetName val="Cumulative_Total"/>
      <sheetName val="STAFF_&amp;_TRAVEL1"/>
      <sheetName val="(R21)_A-B_YrI1"/>
      <sheetName val="(R21)_C-EYRI1"/>
      <sheetName val="(R21)F-K_YRI1"/>
      <sheetName val="(R21)_A-B_YrII1"/>
      <sheetName val="(R21)_C-E_YRII1"/>
      <sheetName val="(R21)F-K_YRII1"/>
      <sheetName val="(R21)_A-B_YrIII1"/>
      <sheetName val="(R21)_C-E_YRIII1"/>
      <sheetName val="(R21)F-K_YRIII1"/>
      <sheetName val="Cumulative_Total1"/>
      <sheetName val="STAFF_&amp;_TRAVEL2"/>
      <sheetName val="(R21)_A-B_YrI2"/>
      <sheetName val="(R21)_C-EYRI2"/>
      <sheetName val="(R21)F-K_YRI2"/>
      <sheetName val="(R21)_A-B_YrII2"/>
      <sheetName val="(R21)_C-E_YRII2"/>
      <sheetName val="(R21)F-K_YRII2"/>
      <sheetName val="(R21)_A-B_YrIII2"/>
      <sheetName val="(R21)_C-E_YRIII2"/>
      <sheetName val="(R21)F-K_YRIII2"/>
      <sheetName val="Cumulative_Tota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irections"/>
      <sheetName val="Budget detail"/>
      <sheetName val="Activities budgeting"/>
      <sheetName val="Budget Summary"/>
      <sheetName val="LOE Table"/>
      <sheetName val="Proj. HQ - Field Funds"/>
      <sheetName val="Illustrative Country - LARGE"/>
      <sheetName val="Illustrative Country - MEDIUM"/>
      <sheetName val="Illustrative Country - SM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udget Breakdown"/>
      <sheetName val="CRS - Core Y1"/>
      <sheetName val="Proj. HQ - Field Funds"/>
      <sheetName val="Illustrative Country - LARGE"/>
      <sheetName val="Illustrative Country - MEDIUM"/>
      <sheetName val="Illustrative Country - SMALL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irections"/>
      <sheetName val="LOE Table"/>
      <sheetName val="Budget Summary"/>
      <sheetName val="Budget detail"/>
      <sheetName val="Activities budgeting"/>
      <sheetName val="Budget Sub-Activities"/>
      <sheetName val="Annex Canevas_SMC 2"/>
      <sheetName val="Annex Canevas_SMC"/>
      <sheetName val="Annex - Parametres"/>
      <sheetName val="Annex - Staffing Cost"/>
      <sheetName val="Annex - Distances"/>
      <sheetName val="Proj. HQ - Field Funds"/>
      <sheetName val="Illustrative Country - LARGE"/>
      <sheetName val="Illustrative Country - MEDIUM"/>
      <sheetName val="Illustrative Country - SMALL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uidelines"/>
      <sheetName val="INFO"/>
      <sheetName val="GLOBALSUM"/>
      <sheetName val="CONTROL"/>
      <sheetName val="1.1, SINGLE ACTIVITY"/>
      <sheetName val="ACTIVITY_BLANK"/>
      <sheetName val="SUMMARY"/>
      <sheetName val="ACTSUM"/>
      <sheetName val="RATES"/>
      <sheetName val="Fee per f.8_no links"/>
      <sheetName val="HREstimator"/>
      <sheetName val="FX_RATES"/>
      <sheetName val="ABRADATA"/>
      <sheetName val="NOTES"/>
      <sheetName val="PERDIEM"/>
      <sheetName val="Direct Charge Guidelines"/>
      <sheetName val="Facilites Rates 2024"/>
      <sheetName val="Direct Charge Centers 2024"/>
      <sheetName val="HR New SCenters 2024"/>
      <sheetName val="Activities Budget"/>
      <sheetName val="Expat Allowances"/>
      <sheetName val="LOE"/>
      <sheetName val="Travel"/>
      <sheetName val="Cost Policy Phase 1"/>
      <sheetName val="OGC Estimator"/>
      <sheetName val="Donor Reporting Estimator"/>
      <sheetName val="BUDLIST_INPUT"/>
      <sheetName val="IMPORT"/>
    </sheetNames>
    <sheetDataSet>
      <sheetData sheetId="0"/>
      <sheetData sheetId="1"/>
      <sheetData sheetId="2">
        <row r="192">
          <cell r="H192" t="str">
            <v># Travelers</v>
          </cell>
        </row>
      </sheetData>
      <sheetData sheetId="3">
        <row r="128">
          <cell r="G128">
            <v>0</v>
          </cell>
          <cell r="I128">
            <v>0</v>
          </cell>
          <cell r="J128">
            <v>0</v>
          </cell>
          <cell r="L128">
            <v>0</v>
          </cell>
          <cell r="M128">
            <v>0</v>
          </cell>
          <cell r="O128">
            <v>0</v>
          </cell>
          <cell r="P128">
            <v>0</v>
          </cell>
          <cell r="R128">
            <v>0</v>
          </cell>
          <cell r="S128">
            <v>0</v>
          </cell>
          <cell r="U128">
            <v>0</v>
          </cell>
          <cell r="V128">
            <v>0</v>
          </cell>
          <cell r="X128">
            <v>0</v>
          </cell>
        </row>
        <row r="130">
          <cell r="I130">
            <v>0</v>
          </cell>
          <cell r="L130">
            <v>0</v>
          </cell>
          <cell r="O130">
            <v>0</v>
          </cell>
          <cell r="R130">
            <v>0</v>
          </cell>
          <cell r="U130">
            <v>0</v>
          </cell>
        </row>
        <row r="132">
          <cell r="I132">
            <v>0</v>
          </cell>
          <cell r="L132">
            <v>0</v>
          </cell>
          <cell r="O132">
            <v>0</v>
          </cell>
          <cell r="R132">
            <v>0</v>
          </cell>
          <cell r="U132">
            <v>0</v>
          </cell>
          <cell r="X132">
            <v>0</v>
          </cell>
        </row>
        <row r="136">
          <cell r="I136">
            <v>0</v>
          </cell>
          <cell r="L136">
            <v>0</v>
          </cell>
          <cell r="O136">
            <v>0</v>
          </cell>
          <cell r="R136">
            <v>0</v>
          </cell>
          <cell r="U136">
            <v>0</v>
          </cell>
        </row>
        <row r="141">
          <cell r="X141">
            <v>0</v>
          </cell>
        </row>
        <row r="161">
          <cell r="C161" t="str">
            <v>CONSULTANTS</v>
          </cell>
        </row>
        <row r="188">
          <cell r="X188">
            <v>0</v>
          </cell>
        </row>
        <row r="190">
          <cell r="C190" t="str">
            <v>TRAVEL</v>
          </cell>
        </row>
        <row r="193">
          <cell r="C193" t="str">
            <v>Scoping visit: Natalie Hendler: Washington D.C to Bamako</v>
          </cell>
        </row>
        <row r="349">
          <cell r="C349" t="str">
            <v>SUBAGREEMENTS</v>
          </cell>
        </row>
        <row r="369">
          <cell r="C369" t="str">
            <v>SUBCONTRACTS</v>
          </cell>
        </row>
        <row r="389">
          <cell r="C389" t="str">
            <v>EQUIPMENT &amp; SUPPLIES</v>
          </cell>
        </row>
        <row r="406">
          <cell r="X406">
            <v>0</v>
          </cell>
        </row>
        <row r="409">
          <cell r="C409" t="str">
            <v xml:space="preserve">WORKSHOPS &amp; TRAINING </v>
          </cell>
        </row>
        <row r="427">
          <cell r="X427">
            <v>0</v>
          </cell>
        </row>
        <row r="429">
          <cell r="C429" t="str">
            <v>PARTICIPANT SUPPORT COSTS</v>
          </cell>
        </row>
        <row r="446">
          <cell r="X446">
            <v>0</v>
          </cell>
        </row>
        <row r="448">
          <cell r="C448" t="str">
            <v>PRINTING &amp; PUBLICATIONS</v>
          </cell>
        </row>
        <row r="465">
          <cell r="X465">
            <v>0</v>
          </cell>
        </row>
        <row r="468">
          <cell r="C468" t="str">
            <v>OTHER PROJECT COSTS</v>
          </cell>
        </row>
        <row r="551">
          <cell r="L551">
            <v>0</v>
          </cell>
          <cell r="O551">
            <v>0</v>
          </cell>
          <cell r="R551">
            <v>0</v>
          </cell>
          <cell r="U551">
            <v>0</v>
          </cell>
        </row>
        <row r="552">
          <cell r="L552">
            <v>0</v>
          </cell>
          <cell r="O552">
            <v>0</v>
          </cell>
          <cell r="R552">
            <v>0</v>
          </cell>
          <cell r="U552">
            <v>0</v>
          </cell>
        </row>
        <row r="553">
          <cell r="L553">
            <v>0</v>
          </cell>
          <cell r="O553">
            <v>0</v>
          </cell>
          <cell r="R553">
            <v>0</v>
          </cell>
          <cell r="U553">
            <v>0</v>
          </cell>
        </row>
        <row r="554">
          <cell r="L554">
            <v>0</v>
          </cell>
          <cell r="O554">
            <v>0</v>
          </cell>
          <cell r="R554">
            <v>0</v>
          </cell>
          <cell r="U554">
            <v>0</v>
          </cell>
        </row>
        <row r="555">
          <cell r="L555">
            <v>0</v>
          </cell>
          <cell r="O555">
            <v>0</v>
          </cell>
          <cell r="R555">
            <v>0</v>
          </cell>
          <cell r="U555">
            <v>0</v>
          </cell>
        </row>
        <row r="556">
          <cell r="L556">
            <v>0</v>
          </cell>
          <cell r="O556">
            <v>0</v>
          </cell>
          <cell r="R556">
            <v>0</v>
          </cell>
          <cell r="U556">
            <v>0</v>
          </cell>
        </row>
        <row r="557">
          <cell r="L557">
            <v>0</v>
          </cell>
          <cell r="O557">
            <v>0</v>
          </cell>
          <cell r="R557">
            <v>0</v>
          </cell>
          <cell r="U557">
            <v>0</v>
          </cell>
        </row>
        <row r="558">
          <cell r="L558">
            <v>0</v>
          </cell>
          <cell r="O558">
            <v>0</v>
          </cell>
          <cell r="R558">
            <v>0</v>
          </cell>
          <cell r="U558">
            <v>0</v>
          </cell>
        </row>
        <row r="559">
          <cell r="L559">
            <v>0</v>
          </cell>
          <cell r="O559">
            <v>0</v>
          </cell>
          <cell r="R559">
            <v>0</v>
          </cell>
          <cell r="U559">
            <v>0</v>
          </cell>
        </row>
        <row r="560">
          <cell r="L560">
            <v>0</v>
          </cell>
          <cell r="O560">
            <v>0</v>
          </cell>
          <cell r="R560">
            <v>0</v>
          </cell>
          <cell r="U560">
            <v>0</v>
          </cell>
        </row>
        <row r="561">
          <cell r="L561">
            <v>0</v>
          </cell>
          <cell r="O561">
            <v>0</v>
          </cell>
          <cell r="R561">
            <v>0</v>
          </cell>
          <cell r="U561">
            <v>0</v>
          </cell>
        </row>
        <row r="562">
          <cell r="L562">
            <v>0</v>
          </cell>
          <cell r="O562">
            <v>0</v>
          </cell>
          <cell r="R562">
            <v>0</v>
          </cell>
          <cell r="U562">
            <v>0</v>
          </cell>
        </row>
        <row r="563">
          <cell r="L563">
            <v>0</v>
          </cell>
          <cell r="O563">
            <v>0</v>
          </cell>
          <cell r="R563">
            <v>0</v>
          </cell>
          <cell r="U563">
            <v>0</v>
          </cell>
        </row>
        <row r="564">
          <cell r="L564">
            <v>0</v>
          </cell>
          <cell r="O564">
            <v>0</v>
          </cell>
          <cell r="R564">
            <v>0</v>
          </cell>
          <cell r="U564">
            <v>0</v>
          </cell>
        </row>
        <row r="565">
          <cell r="L565">
            <v>0</v>
          </cell>
          <cell r="O565">
            <v>0</v>
          </cell>
          <cell r="R565">
            <v>0</v>
          </cell>
          <cell r="U565">
            <v>0</v>
          </cell>
        </row>
        <row r="566">
          <cell r="L566">
            <v>0</v>
          </cell>
          <cell r="O566">
            <v>0</v>
          </cell>
          <cell r="R566">
            <v>0</v>
          </cell>
          <cell r="U566">
            <v>0</v>
          </cell>
        </row>
        <row r="567">
          <cell r="L567">
            <v>0</v>
          </cell>
          <cell r="O567">
            <v>0</v>
          </cell>
          <cell r="R567">
            <v>0</v>
          </cell>
          <cell r="U567">
            <v>0</v>
          </cell>
        </row>
        <row r="568">
          <cell r="L568">
            <v>0</v>
          </cell>
          <cell r="O568">
            <v>0</v>
          </cell>
          <cell r="R568">
            <v>0</v>
          </cell>
          <cell r="U568">
            <v>0</v>
          </cell>
        </row>
        <row r="569">
          <cell r="L569">
            <v>0</v>
          </cell>
          <cell r="O569">
            <v>0</v>
          </cell>
          <cell r="R569">
            <v>0</v>
          </cell>
          <cell r="U569">
            <v>0</v>
          </cell>
        </row>
        <row r="570">
          <cell r="L570">
            <v>0</v>
          </cell>
          <cell r="O570">
            <v>0</v>
          </cell>
          <cell r="R570">
            <v>0</v>
          </cell>
          <cell r="U570">
            <v>0</v>
          </cell>
        </row>
        <row r="571">
          <cell r="L571">
            <v>0</v>
          </cell>
          <cell r="O571">
            <v>0</v>
          </cell>
          <cell r="R571">
            <v>0</v>
          </cell>
          <cell r="U571">
            <v>0</v>
          </cell>
        </row>
        <row r="572">
          <cell r="L572">
            <v>0</v>
          </cell>
          <cell r="O572">
            <v>0</v>
          </cell>
          <cell r="R572">
            <v>0</v>
          </cell>
          <cell r="U572">
            <v>0</v>
          </cell>
        </row>
        <row r="573">
          <cell r="L573">
            <v>0</v>
          </cell>
          <cell r="O573">
            <v>0</v>
          </cell>
          <cell r="R573">
            <v>0</v>
          </cell>
          <cell r="U573">
            <v>0</v>
          </cell>
        </row>
        <row r="574">
          <cell r="L574">
            <v>0</v>
          </cell>
          <cell r="O574">
            <v>0</v>
          </cell>
          <cell r="R574">
            <v>0</v>
          </cell>
          <cell r="U574">
            <v>0</v>
          </cell>
        </row>
        <row r="575">
          <cell r="L575">
            <v>0</v>
          </cell>
          <cell r="O575">
            <v>0</v>
          </cell>
          <cell r="R575">
            <v>0</v>
          </cell>
          <cell r="U575">
            <v>0</v>
          </cell>
        </row>
        <row r="576">
          <cell r="L576">
            <v>0</v>
          </cell>
          <cell r="O576">
            <v>0</v>
          </cell>
          <cell r="R576">
            <v>0</v>
          </cell>
          <cell r="U576">
            <v>0</v>
          </cell>
        </row>
        <row r="577">
          <cell r="L577">
            <v>0</v>
          </cell>
          <cell r="O577">
            <v>0</v>
          </cell>
          <cell r="R577">
            <v>0</v>
          </cell>
          <cell r="U577">
            <v>0</v>
          </cell>
        </row>
        <row r="578">
          <cell r="L578">
            <v>0</v>
          </cell>
          <cell r="O578">
            <v>0</v>
          </cell>
          <cell r="R578">
            <v>0</v>
          </cell>
          <cell r="U578">
            <v>0</v>
          </cell>
        </row>
        <row r="579">
          <cell r="L579">
            <v>0</v>
          </cell>
          <cell r="O579">
            <v>0</v>
          </cell>
          <cell r="R579">
            <v>0</v>
          </cell>
          <cell r="U579">
            <v>0</v>
          </cell>
        </row>
        <row r="580">
          <cell r="L580">
            <v>0</v>
          </cell>
          <cell r="O580">
            <v>0</v>
          </cell>
          <cell r="R580">
            <v>0</v>
          </cell>
          <cell r="U580">
            <v>0</v>
          </cell>
        </row>
        <row r="581">
          <cell r="L581">
            <v>0</v>
          </cell>
          <cell r="O581">
            <v>0</v>
          </cell>
          <cell r="R581">
            <v>0</v>
          </cell>
          <cell r="U581">
            <v>0</v>
          </cell>
        </row>
        <row r="582">
          <cell r="L582">
            <v>0</v>
          </cell>
          <cell r="O582">
            <v>0</v>
          </cell>
          <cell r="R582">
            <v>0</v>
          </cell>
          <cell r="U582">
            <v>0</v>
          </cell>
        </row>
        <row r="583">
          <cell r="L583">
            <v>0</v>
          </cell>
          <cell r="O583">
            <v>0</v>
          </cell>
          <cell r="R583">
            <v>0</v>
          </cell>
          <cell r="U583">
            <v>0</v>
          </cell>
        </row>
        <row r="584">
          <cell r="L584">
            <v>0</v>
          </cell>
          <cell r="O584">
            <v>0</v>
          </cell>
          <cell r="R584">
            <v>0</v>
          </cell>
          <cell r="U584">
            <v>0</v>
          </cell>
        </row>
        <row r="585">
          <cell r="L585">
            <v>0</v>
          </cell>
          <cell r="O585">
            <v>0</v>
          </cell>
          <cell r="R585">
            <v>0</v>
          </cell>
          <cell r="U585">
            <v>0</v>
          </cell>
        </row>
        <row r="587">
          <cell r="X587">
            <v>0</v>
          </cell>
        </row>
        <row r="592">
          <cell r="F592">
            <v>0.2</v>
          </cell>
          <cell r="I592">
            <v>0</v>
          </cell>
          <cell r="L592">
            <v>0</v>
          </cell>
          <cell r="O592">
            <v>0</v>
          </cell>
          <cell r="R592">
            <v>0</v>
          </cell>
          <cell r="U592">
            <v>0</v>
          </cell>
        </row>
        <row r="594">
          <cell r="I594">
            <v>0</v>
          </cell>
          <cell r="L594">
            <v>0</v>
          </cell>
          <cell r="O594">
            <v>0</v>
          </cell>
          <cell r="R594">
            <v>0</v>
          </cell>
          <cell r="U594">
            <v>0</v>
          </cell>
        </row>
        <row r="599">
          <cell r="C599" t="str">
            <v>PATH PROJECT COSTS</v>
          </cell>
        </row>
      </sheetData>
      <sheetData sheetId="4"/>
      <sheetData sheetId="5"/>
      <sheetData sheetId="6"/>
      <sheetData sheetId="7"/>
      <sheetData sheetId="8">
        <row r="4">
          <cell r="E4">
            <v>0.05</v>
          </cell>
        </row>
        <row r="7">
          <cell r="E7">
            <v>260</v>
          </cell>
        </row>
        <row r="8">
          <cell r="E8">
            <v>222.22222222222223</v>
          </cell>
        </row>
        <row r="11">
          <cell r="E11">
            <v>0.17</v>
          </cell>
        </row>
        <row r="12">
          <cell r="E12">
            <v>0.28000000000000003</v>
          </cell>
        </row>
        <row r="14">
          <cell r="E14">
            <v>0.2</v>
          </cell>
        </row>
        <row r="15">
          <cell r="E15">
            <v>0.02</v>
          </cell>
        </row>
        <row r="16">
          <cell r="E16">
            <v>815.76923076923072</v>
          </cell>
        </row>
        <row r="17">
          <cell r="E17">
            <v>784.61500000000001</v>
          </cell>
        </row>
        <row r="19">
          <cell r="E19">
            <v>1.140291762219234E-2</v>
          </cell>
        </row>
        <row r="20">
          <cell r="E20">
            <v>1.2551551053585006E-2</v>
          </cell>
        </row>
        <row r="21">
          <cell r="E21">
            <v>8.8320127809272363E-3</v>
          </cell>
        </row>
        <row r="22">
          <cell r="E22">
            <v>1.3263813104889086E-2</v>
          </cell>
        </row>
      </sheetData>
      <sheetData sheetId="9">
        <row r="45">
          <cell r="C45">
            <v>551030.99841958622</v>
          </cell>
        </row>
      </sheetData>
      <sheetData sheetId="10"/>
      <sheetData sheetId="11">
        <row r="2">
          <cell r="A2" t="str">
            <v>USA</v>
          </cell>
          <cell r="B2" t="str">
            <v>Dollar</v>
          </cell>
          <cell r="C2" t="str">
            <v>USD</v>
          </cell>
          <cell r="D2">
            <v>1</v>
          </cell>
        </row>
        <row r="3">
          <cell r="A3" t="str">
            <v>Bangladesh</v>
          </cell>
          <cell r="B3" t="str">
            <v>Taka</v>
          </cell>
          <cell r="C3" t="str">
            <v>BDT</v>
          </cell>
          <cell r="D3">
            <v>112</v>
          </cell>
        </row>
        <row r="4">
          <cell r="A4" t="str">
            <v>United Kingdom</v>
          </cell>
          <cell r="B4" t="str">
            <v>Pounds</v>
          </cell>
          <cell r="C4" t="str">
            <v>GBP</v>
          </cell>
          <cell r="D4">
            <v>0.72499999999999998</v>
          </cell>
        </row>
        <row r="5">
          <cell r="A5" t="str">
            <v>Cambodia</v>
          </cell>
          <cell r="B5" t="str">
            <v>Riel</v>
          </cell>
          <cell r="C5" t="str">
            <v>KHR</v>
          </cell>
          <cell r="D5">
            <v>4100</v>
          </cell>
        </row>
        <row r="6">
          <cell r="A6" t="str">
            <v>China</v>
          </cell>
          <cell r="B6" t="str">
            <v>Yuan</v>
          </cell>
          <cell r="C6" t="str">
            <v>CNY</v>
          </cell>
          <cell r="D6">
            <v>6.923</v>
          </cell>
        </row>
        <row r="7">
          <cell r="A7" t="str">
            <v>Ethiopia</v>
          </cell>
          <cell r="B7" t="str">
            <v>Birr</v>
          </cell>
          <cell r="C7" t="str">
            <v>ETB</v>
          </cell>
          <cell r="D7">
            <v>54.5</v>
          </cell>
        </row>
        <row r="8">
          <cell r="A8" t="str">
            <v>Europe</v>
          </cell>
          <cell r="B8" t="str">
            <v>Euro</v>
          </cell>
          <cell r="C8" t="str">
            <v>EUR</v>
          </cell>
          <cell r="D8">
            <v>0.9</v>
          </cell>
        </row>
        <row r="9">
          <cell r="A9" t="str">
            <v>Ghana</v>
          </cell>
          <cell r="B9" t="str">
            <v>New Cedi</v>
          </cell>
          <cell r="C9" t="str">
            <v>GHS</v>
          </cell>
          <cell r="D9">
            <v>12.5</v>
          </cell>
        </row>
        <row r="10">
          <cell r="A10" t="str">
            <v>India</v>
          </cell>
          <cell r="B10" t="str">
            <v>Rupee</v>
          </cell>
          <cell r="C10" t="str">
            <v>INR</v>
          </cell>
          <cell r="D10">
            <v>81.06</v>
          </cell>
        </row>
        <row r="11">
          <cell r="A11" t="str">
            <v>Indonesia</v>
          </cell>
          <cell r="B11" t="str">
            <v>Rupia</v>
          </cell>
          <cell r="C11" t="str">
            <v>IDR</v>
          </cell>
          <cell r="D11">
            <v>14750</v>
          </cell>
        </row>
        <row r="12">
          <cell r="A12" t="str">
            <v>Kenya</v>
          </cell>
          <cell r="B12" t="str">
            <v>Shilling</v>
          </cell>
          <cell r="C12" t="str">
            <v>KES</v>
          </cell>
          <cell r="D12">
            <v>140</v>
          </cell>
        </row>
        <row r="13">
          <cell r="A13" t="str">
            <v>Laos</v>
          </cell>
          <cell r="B13" t="str">
            <v>Kip</v>
          </cell>
          <cell r="C13" t="str">
            <v>LAK</v>
          </cell>
          <cell r="D13">
            <v>19250</v>
          </cell>
        </row>
        <row r="14">
          <cell r="A14" t="str">
            <v>Malawi</v>
          </cell>
          <cell r="B14" t="str">
            <v>Kwacha</v>
          </cell>
          <cell r="C14" t="str">
            <v>MWK</v>
          </cell>
          <cell r="D14">
            <v>1100</v>
          </cell>
        </row>
        <row r="15">
          <cell r="A15" t="str">
            <v>Moldovan</v>
          </cell>
          <cell r="B15" t="str">
            <v>Leu</v>
          </cell>
          <cell r="C15" t="str">
            <v>MDL</v>
          </cell>
          <cell r="D15">
            <v>18</v>
          </cell>
        </row>
        <row r="16">
          <cell r="A16" t="str">
            <v>Nepal</v>
          </cell>
          <cell r="B16" t="str">
            <v>Nepalese Rupee</v>
          </cell>
          <cell r="C16" t="str">
            <v>NPR</v>
          </cell>
          <cell r="D16">
            <v>132</v>
          </cell>
        </row>
        <row r="17">
          <cell r="A17" t="str">
            <v>Nicaragua</v>
          </cell>
          <cell r="B17" t="str">
            <v>Cordoba</v>
          </cell>
          <cell r="C17" t="str">
            <v>NIO</v>
          </cell>
          <cell r="D17">
            <v>34.5</v>
          </cell>
        </row>
        <row r="18">
          <cell r="A18" t="str">
            <v>Peru</v>
          </cell>
          <cell r="B18" t="str">
            <v>Nuevo Sol</v>
          </cell>
          <cell r="C18" t="str">
            <v>PEN</v>
          </cell>
          <cell r="D18">
            <v>3.69</v>
          </cell>
        </row>
        <row r="19">
          <cell r="A19" t="str">
            <v>Rwanda</v>
          </cell>
          <cell r="B19" t="str">
            <v>Franc</v>
          </cell>
          <cell r="C19" t="str">
            <v>RWF</v>
          </cell>
          <cell r="D19">
            <v>975</v>
          </cell>
        </row>
        <row r="20">
          <cell r="A20" t="str">
            <v>Senegal</v>
          </cell>
          <cell r="B20" t="str">
            <v>Franc</v>
          </cell>
          <cell r="C20" t="str">
            <v>XOF</v>
          </cell>
          <cell r="D20">
            <v>600</v>
          </cell>
        </row>
        <row r="21">
          <cell r="A21" t="str">
            <v>South Africa</v>
          </cell>
          <cell r="B21" t="str">
            <v>Rand</v>
          </cell>
          <cell r="C21" t="str">
            <v>ZAR</v>
          </cell>
          <cell r="D21">
            <v>18.2</v>
          </cell>
        </row>
        <row r="22">
          <cell r="A22" t="str">
            <v>Swaziland</v>
          </cell>
          <cell r="B22" t="str">
            <v>Lilangeni</v>
          </cell>
          <cell r="C22" t="str">
            <v>SZL</v>
          </cell>
          <cell r="D22">
            <v>14.25</v>
          </cell>
        </row>
        <row r="23">
          <cell r="A23" t="str">
            <v>Switzerland</v>
          </cell>
          <cell r="B23" t="str">
            <v>Franc</v>
          </cell>
          <cell r="C23" t="str">
            <v>CHF</v>
          </cell>
          <cell r="D23">
            <v>0.92169999999999996</v>
          </cell>
        </row>
        <row r="24">
          <cell r="A24" t="str">
            <v>Tanzania</v>
          </cell>
          <cell r="B24" t="str">
            <v>Shilling</v>
          </cell>
          <cell r="C24" t="str">
            <v>TZS</v>
          </cell>
          <cell r="D24">
            <v>2500</v>
          </cell>
        </row>
        <row r="25">
          <cell r="A25" t="str">
            <v>Thailand</v>
          </cell>
          <cell r="B25" t="str">
            <v>Baht</v>
          </cell>
          <cell r="C25" t="str">
            <v>THB</v>
          </cell>
          <cell r="D25">
            <v>32</v>
          </cell>
        </row>
        <row r="26">
          <cell r="A26" t="str">
            <v>Uganda</v>
          </cell>
          <cell r="B26" t="str">
            <v>Shilling</v>
          </cell>
          <cell r="C26" t="str">
            <v>UGX</v>
          </cell>
          <cell r="D26">
            <v>3750</v>
          </cell>
        </row>
        <row r="27">
          <cell r="A27" t="str">
            <v>Ukraine</v>
          </cell>
          <cell r="B27" t="str">
            <v>Hryvnia</v>
          </cell>
          <cell r="C27" t="str">
            <v>UAH</v>
          </cell>
          <cell r="D27">
            <v>37</v>
          </cell>
        </row>
        <row r="28">
          <cell r="A28" t="str">
            <v>Vietnam</v>
          </cell>
          <cell r="B28" t="str">
            <v>Dong</v>
          </cell>
          <cell r="C28" t="str">
            <v>VND</v>
          </cell>
          <cell r="D28">
            <v>23750</v>
          </cell>
        </row>
        <row r="29">
          <cell r="A29" t="str">
            <v>Zambia</v>
          </cell>
          <cell r="B29" t="str">
            <v>Kwacha</v>
          </cell>
          <cell r="C29" t="str">
            <v>ZMW</v>
          </cell>
          <cell r="D29">
            <v>19.5</v>
          </cell>
        </row>
        <row r="30">
          <cell r="A30" t="str">
            <v>Dominican Republic</v>
          </cell>
          <cell r="B30" t="str">
            <v>Peso</v>
          </cell>
          <cell r="C30" t="str">
            <v>DOP</v>
          </cell>
          <cell r="D30">
            <v>57</v>
          </cell>
        </row>
        <row r="31">
          <cell r="A31" t="str">
            <v>Mozambique</v>
          </cell>
          <cell r="B31" t="str">
            <v>Metical</v>
          </cell>
          <cell r="C31" t="str">
            <v>MZN</v>
          </cell>
          <cell r="D31">
            <v>63</v>
          </cell>
        </row>
        <row r="32">
          <cell r="A32" t="str">
            <v>Philippines</v>
          </cell>
          <cell r="B32" t="str">
            <v>Peso</v>
          </cell>
          <cell r="C32" t="str">
            <v>PHP</v>
          </cell>
          <cell r="D32">
            <v>50</v>
          </cell>
        </row>
        <row r="33">
          <cell r="A33" t="str">
            <v>Cote d'Ivoire</v>
          </cell>
          <cell r="B33" t="str">
            <v>Franc</v>
          </cell>
          <cell r="C33" t="str">
            <v>XOF</v>
          </cell>
          <cell r="D33">
            <v>600</v>
          </cell>
        </row>
        <row r="34">
          <cell r="A34" t="str">
            <v>DRC</v>
          </cell>
          <cell r="B34" t="str">
            <v>Franc</v>
          </cell>
          <cell r="C34" t="str">
            <v>CDF</v>
          </cell>
          <cell r="D34">
            <v>2580</v>
          </cell>
        </row>
        <row r="35">
          <cell r="A35" t="str">
            <v>Myanmar</v>
          </cell>
          <cell r="B35" t="str">
            <v>Kyat</v>
          </cell>
          <cell r="C35" t="str">
            <v>MMK</v>
          </cell>
          <cell r="D35">
            <v>2075</v>
          </cell>
        </row>
        <row r="36">
          <cell r="A36" t="str">
            <v>Nigeria</v>
          </cell>
          <cell r="B36" t="str">
            <v>Naira</v>
          </cell>
          <cell r="C36" t="str">
            <v>NGN</v>
          </cell>
          <cell r="D36">
            <v>850</v>
          </cell>
        </row>
        <row r="37">
          <cell r="A37" t="str">
            <v>Japan</v>
          </cell>
          <cell r="B37" t="str">
            <v>Yen</v>
          </cell>
          <cell r="C37" t="str">
            <v>JPY</v>
          </cell>
          <cell r="D37">
            <v>137</v>
          </cell>
        </row>
        <row r="38">
          <cell r="A38" t="str">
            <v>Sri Lanka</v>
          </cell>
          <cell r="B38" t="str">
            <v>Sri Lankan Rupee</v>
          </cell>
          <cell r="C38" t="str">
            <v>LKR</v>
          </cell>
          <cell r="D38">
            <v>325</v>
          </cell>
        </row>
      </sheetData>
      <sheetData sheetId="12">
        <row r="3">
          <cell r="A3" t="str">
            <v>Adem, Fethi Idris</v>
          </cell>
          <cell r="B3" t="str">
            <v>Senior Program Project Manager II</v>
          </cell>
          <cell r="C3" t="str">
            <v>ET</v>
          </cell>
          <cell r="D3" t="str">
            <v>7961</v>
          </cell>
          <cell r="E3" t="str">
            <v>N</v>
          </cell>
          <cell r="F3" t="str">
            <v>Technical Surveillance Officer</v>
          </cell>
          <cell r="G3" t="str">
            <v>A</v>
          </cell>
          <cell r="H3" t="str">
            <v>USD</v>
          </cell>
          <cell r="I3">
            <v>12397.1</v>
          </cell>
          <cell r="J3">
            <v>1</v>
          </cell>
          <cell r="L3" t="str">
            <v>ADDIS</v>
          </cell>
          <cell r="M3" t="str">
            <v>AFRICA</v>
          </cell>
          <cell r="AP3">
            <v>1</v>
          </cell>
          <cell r="AQ3">
            <v>47.681153846153848</v>
          </cell>
          <cell r="AR3" t="str">
            <v>S</v>
          </cell>
          <cell r="AS3" t="str">
            <v xml:space="preserve"> </v>
          </cell>
          <cell r="AT3">
            <v>0</v>
          </cell>
        </row>
        <row r="4">
          <cell r="A4" t="str">
            <v>Agmas Ahmed, Adem</v>
          </cell>
          <cell r="B4" t="str">
            <v>Advanced Program Project Manager</v>
          </cell>
          <cell r="C4" t="str">
            <v>ET</v>
          </cell>
          <cell r="D4" t="str">
            <v>5194</v>
          </cell>
          <cell r="E4" t="str">
            <v>N</v>
          </cell>
          <cell r="F4" t="str">
            <v>Capacity Building Officer &amp; Surveillance Team Lead</v>
          </cell>
          <cell r="G4" t="str">
            <v>A</v>
          </cell>
          <cell r="H4" t="str">
            <v>USD</v>
          </cell>
          <cell r="I4">
            <v>18407.96</v>
          </cell>
          <cell r="J4">
            <v>1</v>
          </cell>
          <cell r="L4" t="str">
            <v>ADDIS</v>
          </cell>
          <cell r="M4" t="str">
            <v>AFRICA</v>
          </cell>
          <cell r="AP4">
            <v>1</v>
          </cell>
          <cell r="AQ4">
            <v>70.799846153846147</v>
          </cell>
          <cell r="AR4" t="str">
            <v>S</v>
          </cell>
          <cell r="AS4" t="str">
            <v xml:space="preserve"> </v>
          </cell>
          <cell r="AT4">
            <v>0</v>
          </cell>
        </row>
        <row r="5">
          <cell r="A5" t="str">
            <v>Ahmed Mohammed, Nasrudin</v>
          </cell>
          <cell r="B5" t="str">
            <v>Senior Program Project Manager II</v>
          </cell>
          <cell r="C5" t="str">
            <v>ET</v>
          </cell>
          <cell r="D5" t="str">
            <v>5546</v>
          </cell>
          <cell r="E5" t="str">
            <v>N</v>
          </cell>
          <cell r="F5" t="str">
            <v>Technical Surveillance Officer</v>
          </cell>
          <cell r="G5" t="str">
            <v>A</v>
          </cell>
          <cell r="H5" t="str">
            <v>USD</v>
          </cell>
          <cell r="I5">
            <v>12397.1</v>
          </cell>
          <cell r="J5">
            <v>1</v>
          </cell>
          <cell r="L5" t="str">
            <v>ADDIS</v>
          </cell>
          <cell r="M5" t="str">
            <v>AFRICA</v>
          </cell>
          <cell r="AP5">
            <v>1</v>
          </cell>
          <cell r="AQ5">
            <v>47.681153846153848</v>
          </cell>
          <cell r="AR5" t="str">
            <v>S</v>
          </cell>
          <cell r="AS5" t="str">
            <v xml:space="preserve"> </v>
          </cell>
          <cell r="AT5">
            <v>0</v>
          </cell>
        </row>
        <row r="6">
          <cell r="A6" t="str">
            <v>Ahmed, Ashique</v>
          </cell>
          <cell r="B6" t="str">
            <v>Senior Program Officer I</v>
          </cell>
          <cell r="C6" t="str">
            <v>PSN</v>
          </cell>
          <cell r="D6" t="str">
            <v>8003</v>
          </cell>
          <cell r="E6" t="str">
            <v>N</v>
          </cell>
          <cell r="F6" t="str">
            <v>Technical Officer-Index Testing</v>
          </cell>
          <cell r="G6" t="str">
            <v>A</v>
          </cell>
          <cell r="H6" t="str">
            <v>INR</v>
          </cell>
          <cell r="I6">
            <v>1338388.1000000001</v>
          </cell>
          <cell r="J6">
            <v>1</v>
          </cell>
          <cell r="L6" t="str">
            <v>REMOTE-IN-ND</v>
          </cell>
          <cell r="M6" t="str">
            <v>AMEE</v>
          </cell>
          <cell r="AP6">
            <v>81.06</v>
          </cell>
          <cell r="AQ6">
            <v>63.504151720472969</v>
          </cell>
          <cell r="AR6" t="str">
            <v>S</v>
          </cell>
          <cell r="AS6" t="str">
            <v xml:space="preserve"> </v>
          </cell>
          <cell r="AT6">
            <v>0</v>
          </cell>
        </row>
        <row r="7">
          <cell r="A7" t="str">
            <v>Ahmed, Niman Mohamud</v>
          </cell>
          <cell r="B7" t="str">
            <v>Senior Program Project Manager II</v>
          </cell>
          <cell r="C7" t="str">
            <v>ET</v>
          </cell>
          <cell r="D7" t="str">
            <v>7664</v>
          </cell>
          <cell r="E7" t="str">
            <v>N</v>
          </cell>
          <cell r="F7" t="str">
            <v>Regional Coordinator, HPV &amp; COVAX, Somali</v>
          </cell>
          <cell r="G7" t="str">
            <v>A</v>
          </cell>
          <cell r="H7" t="str">
            <v>USD</v>
          </cell>
          <cell r="I7">
            <v>13743.29</v>
          </cell>
          <cell r="J7">
            <v>1</v>
          </cell>
          <cell r="L7" t="str">
            <v>ADDIS</v>
          </cell>
          <cell r="M7" t="str">
            <v>AFRICA</v>
          </cell>
          <cell r="AP7">
            <v>1</v>
          </cell>
          <cell r="AQ7">
            <v>52.858807692307693</v>
          </cell>
          <cell r="AR7" t="str">
            <v>S</v>
          </cell>
          <cell r="AS7" t="str">
            <v xml:space="preserve"> </v>
          </cell>
          <cell r="AT7">
            <v>0</v>
          </cell>
        </row>
        <row r="8">
          <cell r="A8" t="str">
            <v>Alexe, Lucian Corneliu</v>
          </cell>
          <cell r="B8" t="str">
            <v>Senior Communications Officer II</v>
          </cell>
          <cell r="C8" t="str">
            <v>RH</v>
          </cell>
          <cell r="D8" t="str">
            <v>4891</v>
          </cell>
          <cell r="E8" t="str">
            <v>N</v>
          </cell>
          <cell r="F8" t="str">
            <v>Sr. Communications Officer</v>
          </cell>
          <cell r="G8" t="str">
            <v>A</v>
          </cell>
          <cell r="H8" t="str">
            <v>EUR</v>
          </cell>
          <cell r="I8">
            <v>91364.25</v>
          </cell>
          <cell r="J8">
            <v>1</v>
          </cell>
          <cell r="L8" t="str">
            <v>BRUSSELS (RH)</v>
          </cell>
          <cell r="M8" t="str">
            <v>AMEE</v>
          </cell>
          <cell r="AP8">
            <v>0.9</v>
          </cell>
          <cell r="AQ8">
            <v>390.44551282051282</v>
          </cell>
          <cell r="AR8" t="str">
            <v>S</v>
          </cell>
          <cell r="AS8" t="str">
            <v xml:space="preserve"> </v>
          </cell>
          <cell r="AT8">
            <v>0</v>
          </cell>
        </row>
        <row r="9">
          <cell r="A9" t="str">
            <v>Aman Kedir, Beyan</v>
          </cell>
          <cell r="B9" t="str">
            <v>Senior Program Project Manager II</v>
          </cell>
          <cell r="C9" t="str">
            <v>ET</v>
          </cell>
          <cell r="D9" t="str">
            <v>5790</v>
          </cell>
          <cell r="E9" t="str">
            <v>N</v>
          </cell>
          <cell r="F9" t="str">
            <v>Technical Surveillance Officer</v>
          </cell>
          <cell r="G9" t="str">
            <v>A</v>
          </cell>
          <cell r="H9" t="str">
            <v>USD</v>
          </cell>
          <cell r="I9">
            <v>12397.1</v>
          </cell>
          <cell r="J9">
            <v>1</v>
          </cell>
          <cell r="L9" t="str">
            <v>ADDIS</v>
          </cell>
          <cell r="M9" t="str">
            <v>AFRICA</v>
          </cell>
          <cell r="AP9">
            <v>1</v>
          </cell>
          <cell r="AQ9">
            <v>47.681153846153848</v>
          </cell>
          <cell r="AR9" t="str">
            <v>S</v>
          </cell>
          <cell r="AS9" t="str">
            <v xml:space="preserve"> </v>
          </cell>
          <cell r="AT9">
            <v>0</v>
          </cell>
        </row>
        <row r="10">
          <cell r="A10" t="str">
            <v>Asiemoah, Kwame Semanu</v>
          </cell>
          <cell r="B10" t="str">
            <v>Senior Program Officer I</v>
          </cell>
          <cell r="C10" t="str">
            <v>NCD</v>
          </cell>
          <cell r="D10" t="str">
            <v>7067</v>
          </cell>
          <cell r="E10" t="str">
            <v>N</v>
          </cell>
          <cell r="F10" t="str">
            <v>Technical Program Officer</v>
          </cell>
          <cell r="G10" t="str">
            <v>A</v>
          </cell>
          <cell r="H10" t="str">
            <v>USD</v>
          </cell>
          <cell r="I10">
            <v>15364.15</v>
          </cell>
          <cell r="J10">
            <v>1</v>
          </cell>
          <cell r="L10" t="str">
            <v>ACCRA</v>
          </cell>
          <cell r="M10" t="str">
            <v>AFRICA</v>
          </cell>
          <cell r="AP10">
            <v>1</v>
          </cell>
          <cell r="AQ10">
            <v>59.092884615384612</v>
          </cell>
          <cell r="AR10" t="str">
            <v>S</v>
          </cell>
          <cell r="AS10" t="str">
            <v xml:space="preserve"> </v>
          </cell>
          <cell r="AT10">
            <v>0</v>
          </cell>
        </row>
        <row r="11">
          <cell r="A11" t="str">
            <v>Asol, Fidel Oduor</v>
          </cell>
          <cell r="B11" t="str">
            <v>TL II Program</v>
          </cell>
          <cell r="C11" t="str">
            <v>PSK</v>
          </cell>
          <cell r="D11" t="str">
            <v>6749</v>
          </cell>
          <cell r="E11" t="str">
            <v>N</v>
          </cell>
          <cell r="F11" t="str">
            <v>SR Program Officer/County Focal Person</v>
          </cell>
          <cell r="G11" t="str">
            <v>A</v>
          </cell>
          <cell r="H11" t="str">
            <v>USD</v>
          </cell>
          <cell r="I11">
            <v>24979.79</v>
          </cell>
          <cell r="J11">
            <v>1</v>
          </cell>
          <cell r="L11" t="str">
            <v>VIHIGA</v>
          </cell>
          <cell r="M11" t="str">
            <v>AFRICA</v>
          </cell>
          <cell r="AP11">
            <v>1</v>
          </cell>
          <cell r="AQ11">
            <v>96.076115384615392</v>
          </cell>
          <cell r="AR11" t="str">
            <v>S</v>
          </cell>
          <cell r="AS11" t="str">
            <v xml:space="preserve"> </v>
          </cell>
          <cell r="AT11">
            <v>0</v>
          </cell>
        </row>
        <row r="12">
          <cell r="A12" t="str">
            <v>Baisaa, Ashetu Hunduma</v>
          </cell>
          <cell r="B12" t="str">
            <v>Advanced Program Project Manager</v>
          </cell>
          <cell r="C12" t="str">
            <v>ET</v>
          </cell>
          <cell r="D12" t="str">
            <v>7920</v>
          </cell>
          <cell r="E12" t="str">
            <v>N</v>
          </cell>
          <cell r="F12" t="str">
            <v>Capacity Building Officer &amp; Surveillance Team Lead</v>
          </cell>
          <cell r="G12" t="str">
            <v>A</v>
          </cell>
          <cell r="H12" t="str">
            <v>USD</v>
          </cell>
          <cell r="I12">
            <v>18407.96</v>
          </cell>
          <cell r="J12">
            <v>1</v>
          </cell>
          <cell r="L12" t="str">
            <v>ADDIS</v>
          </cell>
          <cell r="M12" t="str">
            <v>AFRICA</v>
          </cell>
          <cell r="AP12">
            <v>1</v>
          </cell>
          <cell r="AQ12">
            <v>70.799846153846147</v>
          </cell>
          <cell r="AR12" t="str">
            <v>S</v>
          </cell>
          <cell r="AS12" t="str">
            <v xml:space="preserve"> </v>
          </cell>
          <cell r="AT12">
            <v>0</v>
          </cell>
        </row>
        <row r="13">
          <cell r="A13" t="str">
            <v>Banda, Mukomela</v>
          </cell>
          <cell r="B13" t="str">
            <v>Monitoring, Evaluation and Learning Associate II</v>
          </cell>
          <cell r="C13" t="str">
            <v>ZM</v>
          </cell>
          <cell r="D13" t="str">
            <v>7509</v>
          </cell>
          <cell r="E13" t="str">
            <v>N</v>
          </cell>
          <cell r="F13" t="str">
            <v>Surveillance Officer, PAMO Plus</v>
          </cell>
          <cell r="G13" t="str">
            <v>A</v>
          </cell>
          <cell r="H13" t="str">
            <v>ZMW</v>
          </cell>
          <cell r="I13">
            <v>222613.5</v>
          </cell>
          <cell r="J13">
            <v>1</v>
          </cell>
          <cell r="L13" t="str">
            <v>KATETE</v>
          </cell>
          <cell r="M13" t="str">
            <v>AFRICA</v>
          </cell>
          <cell r="AP13">
            <v>19.5</v>
          </cell>
          <cell r="AQ13">
            <v>43.907988165680479</v>
          </cell>
          <cell r="AR13" t="str">
            <v>S</v>
          </cell>
          <cell r="AS13" t="str">
            <v xml:space="preserve"> </v>
          </cell>
          <cell r="AT13">
            <v>0</v>
          </cell>
        </row>
        <row r="14">
          <cell r="A14" t="str">
            <v>Birhanu, Dereje Dillu</v>
          </cell>
          <cell r="B14" t="str">
            <v>Senior Program Officer II</v>
          </cell>
          <cell r="C14" t="str">
            <v>MNTD</v>
          </cell>
          <cell r="D14" t="str">
            <v>7851</v>
          </cell>
          <cell r="E14" t="str">
            <v>N</v>
          </cell>
          <cell r="F14" t="str">
            <v>Senior Technical Advisor, MACEPA-IV</v>
          </cell>
          <cell r="G14" t="str">
            <v>A</v>
          </cell>
          <cell r="H14" t="str">
            <v>USD</v>
          </cell>
          <cell r="I14">
            <v>28375.86</v>
          </cell>
          <cell r="J14">
            <v>1</v>
          </cell>
          <cell r="L14" t="str">
            <v>ADDIS</v>
          </cell>
          <cell r="M14" t="str">
            <v>AFRICA</v>
          </cell>
          <cell r="AP14">
            <v>1</v>
          </cell>
          <cell r="AQ14">
            <v>109.13792307692307</v>
          </cell>
          <cell r="AR14" t="str">
            <v>S</v>
          </cell>
          <cell r="AS14" t="str">
            <v xml:space="preserve"> </v>
          </cell>
          <cell r="AT14">
            <v>0</v>
          </cell>
        </row>
        <row r="15">
          <cell r="A15" t="str">
            <v>Chanda, Javan</v>
          </cell>
          <cell r="B15" t="str">
            <v>TL II Data Science</v>
          </cell>
          <cell r="C15" t="str">
            <v>MNTD</v>
          </cell>
          <cell r="D15" t="str">
            <v>5103</v>
          </cell>
          <cell r="E15" t="str">
            <v>N</v>
          </cell>
          <cell r="F15" t="str">
            <v>Senior RS &amp; Entomological Surveillance Officer</v>
          </cell>
          <cell r="G15" t="str">
            <v>A</v>
          </cell>
          <cell r="H15" t="str">
            <v>ZMW</v>
          </cell>
          <cell r="I15">
            <v>418944.55</v>
          </cell>
          <cell r="J15">
            <v>1</v>
          </cell>
          <cell r="L15" t="str">
            <v>LUSAKA1</v>
          </cell>
          <cell r="M15" t="str">
            <v>AFRICA</v>
          </cell>
          <cell r="AP15">
            <v>19.5</v>
          </cell>
          <cell r="AQ15">
            <v>82.632061143984217</v>
          </cell>
          <cell r="AR15" t="str">
            <v>S</v>
          </cell>
          <cell r="AS15" t="str">
            <v xml:space="preserve"> </v>
          </cell>
          <cell r="AT15">
            <v>0</v>
          </cell>
        </row>
        <row r="16">
          <cell r="A16" t="str">
            <v>Chilivumbo, Chifundo</v>
          </cell>
          <cell r="B16" t="str">
            <v>Senior Program Officer I</v>
          </cell>
          <cell r="C16" t="str">
            <v>ARMGT</v>
          </cell>
          <cell r="D16" t="str">
            <v>7440</v>
          </cell>
          <cell r="E16" t="str">
            <v>N</v>
          </cell>
          <cell r="F16" t="str">
            <v>Program Manager</v>
          </cell>
          <cell r="G16" t="str">
            <v>A</v>
          </cell>
          <cell r="H16" t="str">
            <v>MWK</v>
          </cell>
          <cell r="I16">
            <v>46165654.009999998</v>
          </cell>
          <cell r="J16">
            <v>1</v>
          </cell>
          <cell r="L16" t="str">
            <v>MalawiLilongwe</v>
          </cell>
          <cell r="M16" t="str">
            <v>AFRICA</v>
          </cell>
          <cell r="AP16">
            <v>1100</v>
          </cell>
          <cell r="AQ16">
            <v>161.41837066433564</v>
          </cell>
          <cell r="AR16" t="str">
            <v>S</v>
          </cell>
          <cell r="AS16" t="str">
            <v xml:space="preserve"> </v>
          </cell>
          <cell r="AT16">
            <v>0</v>
          </cell>
        </row>
        <row r="17">
          <cell r="A17" t="str">
            <v>Chinyama, Augustine</v>
          </cell>
          <cell r="B17" t="str">
            <v>Manager Program Project Management</v>
          </cell>
          <cell r="C17" t="str">
            <v>ZM</v>
          </cell>
          <cell r="D17" t="str">
            <v>5717</v>
          </cell>
          <cell r="E17" t="str">
            <v>N</v>
          </cell>
          <cell r="F17" t="str">
            <v>Provincial Coordinator, PAMO Plus</v>
          </cell>
          <cell r="G17" t="str">
            <v>A</v>
          </cell>
          <cell r="H17" t="str">
            <v>ZMW</v>
          </cell>
          <cell r="I17">
            <v>569821.43000000005</v>
          </cell>
          <cell r="J17">
            <v>1</v>
          </cell>
          <cell r="L17" t="str">
            <v>KASAMA</v>
          </cell>
          <cell r="M17" t="str">
            <v>AFRICA</v>
          </cell>
          <cell r="AP17">
            <v>19.5</v>
          </cell>
          <cell r="AQ17">
            <v>112.39081459566076</v>
          </cell>
          <cell r="AR17" t="str">
            <v>S</v>
          </cell>
          <cell r="AS17" t="str">
            <v xml:space="preserve"> </v>
          </cell>
          <cell r="AT17">
            <v>0</v>
          </cell>
        </row>
        <row r="18">
          <cell r="A18" t="str">
            <v>da Costa Teixeira, Jose Antonio Sanches</v>
          </cell>
          <cell r="B18" t="str">
            <v>Digital Systems Advisor I</v>
          </cell>
          <cell r="C18" t="str">
            <v>CODE</v>
          </cell>
          <cell r="D18" t="str">
            <v>7384</v>
          </cell>
          <cell r="E18" t="str">
            <v>N</v>
          </cell>
          <cell r="F18" t="str">
            <v>Health Information Systems Global Standards and Interoperability Advisor</v>
          </cell>
          <cell r="G18" t="str">
            <v>A</v>
          </cell>
          <cell r="H18" t="str">
            <v>EUR</v>
          </cell>
          <cell r="I18">
            <v>162686.74</v>
          </cell>
          <cell r="J18">
            <v>0.875</v>
          </cell>
          <cell r="L18" t="str">
            <v>BRUSSELS (RH)</v>
          </cell>
          <cell r="M18" t="str">
            <v>AMEE</v>
          </cell>
          <cell r="AP18">
            <v>0.9</v>
          </cell>
          <cell r="AQ18">
            <v>794.5628327228327</v>
          </cell>
          <cell r="AR18" t="str">
            <v>S</v>
          </cell>
          <cell r="AS18" t="str">
            <v>X</v>
          </cell>
          <cell r="AT18">
            <v>0</v>
          </cell>
        </row>
        <row r="19">
          <cell r="A19" t="str">
            <v>Delage-Sié, Jean</v>
          </cell>
          <cell r="B19" t="str">
            <v>Director HR Business Partners</v>
          </cell>
          <cell r="C19" t="str">
            <v>HR</v>
          </cell>
          <cell r="D19" t="str">
            <v>10265</v>
          </cell>
          <cell r="E19" t="str">
            <v>N</v>
          </cell>
          <cell r="F19" t="str">
            <v>HR Director, Asia, Middle East, and Europe</v>
          </cell>
          <cell r="G19" t="str">
            <v>A</v>
          </cell>
          <cell r="H19" t="str">
            <v>EUR</v>
          </cell>
          <cell r="I19">
            <v>180000</v>
          </cell>
          <cell r="J19">
            <v>1</v>
          </cell>
          <cell r="L19" t="str">
            <v>BRUSSELS (RH)</v>
          </cell>
          <cell r="M19" t="str">
            <v>AMEE</v>
          </cell>
          <cell r="AP19">
            <v>0.9</v>
          </cell>
          <cell r="AQ19">
            <v>769.23076923076928</v>
          </cell>
          <cell r="AR19" t="str">
            <v>S</v>
          </cell>
          <cell r="AS19" t="str">
            <v xml:space="preserve"> </v>
          </cell>
          <cell r="AT19">
            <v>0</v>
          </cell>
        </row>
        <row r="20">
          <cell r="A20" t="str">
            <v>Diaw, Meissa Deguene</v>
          </cell>
          <cell r="B20" t="str">
            <v>Chief</v>
          </cell>
          <cell r="C20" t="str">
            <v>HR</v>
          </cell>
          <cell r="D20" t="str">
            <v>4897</v>
          </cell>
          <cell r="E20" t="str">
            <v>N</v>
          </cell>
          <cell r="F20" t="str">
            <v>Chief People and Diversity Officer</v>
          </cell>
          <cell r="G20" t="str">
            <v>A</v>
          </cell>
          <cell r="H20" t="str">
            <v>EUR</v>
          </cell>
          <cell r="I20">
            <v>302610</v>
          </cell>
          <cell r="J20">
            <v>1</v>
          </cell>
          <cell r="L20" t="str">
            <v>BRUSSELS (RH)</v>
          </cell>
          <cell r="M20" t="str">
            <v>AMEE</v>
          </cell>
          <cell r="AP20">
            <v>0.9</v>
          </cell>
          <cell r="AQ20">
            <v>1293.2051282051282</v>
          </cell>
          <cell r="AR20" t="str">
            <v>S</v>
          </cell>
          <cell r="AS20" t="str">
            <v>X</v>
          </cell>
          <cell r="AT20">
            <v>0</v>
          </cell>
        </row>
        <row r="21">
          <cell r="A21" t="str">
            <v>Diedhiou, Alain</v>
          </cell>
          <cell r="B21" t="str">
            <v>Senior Program Officer II</v>
          </cell>
          <cell r="C21" t="str">
            <v>SEN</v>
          </cell>
          <cell r="D21" t="str">
            <v>8155</v>
          </cell>
          <cell r="E21" t="str">
            <v>N</v>
          </cell>
          <cell r="F21" t="str">
            <v>Private Sector Specialist</v>
          </cell>
          <cell r="G21" t="str">
            <v>A</v>
          </cell>
          <cell r="H21" t="str">
            <v>XOF</v>
          </cell>
          <cell r="I21">
            <v>25405012</v>
          </cell>
          <cell r="J21">
            <v>1</v>
          </cell>
          <cell r="L21" t="str">
            <v>SenegalDakar</v>
          </cell>
          <cell r="M21" t="str">
            <v>AFRICA</v>
          </cell>
          <cell r="AP21">
            <v>600</v>
          </cell>
          <cell r="AQ21">
            <v>162.85264102564102</v>
          </cell>
          <cell r="AR21" t="str">
            <v>S</v>
          </cell>
          <cell r="AS21" t="str">
            <v xml:space="preserve"> </v>
          </cell>
          <cell r="AT21">
            <v>0</v>
          </cell>
        </row>
        <row r="22">
          <cell r="A22" t="str">
            <v>Dlamini, Lindokuhle Simphiwe</v>
          </cell>
          <cell r="B22" t="str">
            <v>Senior Communications Officer I</v>
          </cell>
          <cell r="C22" t="str">
            <v>APP</v>
          </cell>
          <cell r="D22" t="str">
            <v>10035</v>
          </cell>
          <cell r="E22" t="str">
            <v>N</v>
          </cell>
          <cell r="F22" t="str">
            <v>Communication Officer</v>
          </cell>
          <cell r="G22" t="str">
            <v>A</v>
          </cell>
          <cell r="H22" t="str">
            <v>ZAR</v>
          </cell>
          <cell r="I22">
            <v>673959.69</v>
          </cell>
          <cell r="J22">
            <v>1</v>
          </cell>
          <cell r="L22" t="str">
            <v>JOHANNESBURG</v>
          </cell>
          <cell r="M22" t="str">
            <v>AFRICA</v>
          </cell>
          <cell r="AP22">
            <v>18.2</v>
          </cell>
          <cell r="AQ22">
            <v>142.42596999154691</v>
          </cell>
          <cell r="AR22" t="str">
            <v>S</v>
          </cell>
          <cell r="AS22" t="str">
            <v xml:space="preserve"> </v>
          </cell>
          <cell r="AT22">
            <v>0</v>
          </cell>
        </row>
        <row r="23">
          <cell r="A23" t="str">
            <v>Dubale, Dereje Masresha</v>
          </cell>
          <cell r="B23" t="str">
            <v>Coordinator I Functional Support /Technician I</v>
          </cell>
          <cell r="C23" t="str">
            <v>ET</v>
          </cell>
          <cell r="D23" t="str">
            <v>8019</v>
          </cell>
          <cell r="E23" t="str">
            <v>N</v>
          </cell>
          <cell r="F23" t="str">
            <v>Driver</v>
          </cell>
          <cell r="G23" t="str">
            <v>A</v>
          </cell>
          <cell r="H23" t="str">
            <v>USD</v>
          </cell>
          <cell r="I23">
            <v>4418.8999999999996</v>
          </cell>
          <cell r="J23">
            <v>1</v>
          </cell>
          <cell r="L23" t="str">
            <v>ADDIS</v>
          </cell>
          <cell r="M23" t="str">
            <v>AFRICA</v>
          </cell>
          <cell r="AP23">
            <v>1</v>
          </cell>
          <cell r="AQ23">
            <v>16.995769230769231</v>
          </cell>
          <cell r="AR23" t="str">
            <v>S</v>
          </cell>
          <cell r="AS23" t="str">
            <v xml:space="preserve"> </v>
          </cell>
          <cell r="AT23">
            <v>0</v>
          </cell>
        </row>
        <row r="24">
          <cell r="A24" t="str">
            <v>Duressa, Tilahun Addisu</v>
          </cell>
          <cell r="B24" t="str">
            <v>Senior Program Project Manager II</v>
          </cell>
          <cell r="C24" t="str">
            <v>ET</v>
          </cell>
          <cell r="D24" t="str">
            <v>8049</v>
          </cell>
          <cell r="E24" t="str">
            <v>N</v>
          </cell>
          <cell r="F24" t="str">
            <v>Regional Leadership, Management and Coordination Technical Assistant</v>
          </cell>
          <cell r="G24" t="str">
            <v>A</v>
          </cell>
          <cell r="H24" t="str">
            <v>USD</v>
          </cell>
          <cell r="I24">
            <v>16688</v>
          </cell>
          <cell r="J24">
            <v>1</v>
          </cell>
          <cell r="L24" t="str">
            <v>ADDIS</v>
          </cell>
          <cell r="M24" t="str">
            <v>AFRICA</v>
          </cell>
          <cell r="AP24">
            <v>1</v>
          </cell>
          <cell r="AQ24">
            <v>64.184615384615384</v>
          </cell>
          <cell r="AR24" t="str">
            <v>S</v>
          </cell>
          <cell r="AS24" t="str">
            <v xml:space="preserve"> </v>
          </cell>
          <cell r="AT24">
            <v>0</v>
          </cell>
        </row>
        <row r="25">
          <cell r="A25" t="str">
            <v>Frohm, Hannah Sullivan</v>
          </cell>
          <cell r="B25" t="str">
            <v>Senior Functional Coordinator</v>
          </cell>
          <cell r="C25" t="str">
            <v>ECDAN</v>
          </cell>
          <cell r="D25" t="str">
            <v>8129</v>
          </cell>
          <cell r="E25" t="str">
            <v>N</v>
          </cell>
          <cell r="F25" t="str">
            <v>Senior Program Assistant</v>
          </cell>
          <cell r="G25" t="str">
            <v>A</v>
          </cell>
          <cell r="H25" t="str">
            <v>USD</v>
          </cell>
          <cell r="I25">
            <v>65145.599999999999</v>
          </cell>
          <cell r="J25">
            <v>1</v>
          </cell>
          <cell r="L25" t="str">
            <v>WASHINGTON DC</v>
          </cell>
          <cell r="M25" t="str">
            <v>US</v>
          </cell>
          <cell r="AP25">
            <v>1</v>
          </cell>
          <cell r="AQ25">
            <v>250.56</v>
          </cell>
          <cell r="AR25" t="str">
            <v>S</v>
          </cell>
          <cell r="AS25" t="str">
            <v xml:space="preserve"> </v>
          </cell>
          <cell r="AT25">
            <v>0</v>
          </cell>
        </row>
        <row r="26">
          <cell r="A26" t="str">
            <v>Fufa, Tolera Haro</v>
          </cell>
          <cell r="B26" t="str">
            <v>Senior Program Project Manager II</v>
          </cell>
          <cell r="C26" t="str">
            <v>ET</v>
          </cell>
          <cell r="D26" t="str">
            <v>8050</v>
          </cell>
          <cell r="E26" t="str">
            <v>N</v>
          </cell>
          <cell r="F26" t="str">
            <v>Regional Leadership, Management and Coordination Technical Assistant</v>
          </cell>
          <cell r="G26" t="str">
            <v>A</v>
          </cell>
          <cell r="H26" t="str">
            <v>USD</v>
          </cell>
          <cell r="I26">
            <v>16688</v>
          </cell>
          <cell r="J26">
            <v>1</v>
          </cell>
          <cell r="L26" t="str">
            <v>ADDIS</v>
          </cell>
          <cell r="M26" t="str">
            <v>AFRICA</v>
          </cell>
          <cell r="AP26">
            <v>1</v>
          </cell>
          <cell r="AQ26">
            <v>64.184615384615384</v>
          </cell>
          <cell r="AR26" t="str">
            <v>S</v>
          </cell>
          <cell r="AS26" t="str">
            <v xml:space="preserve"> </v>
          </cell>
          <cell r="AT26">
            <v>0</v>
          </cell>
        </row>
        <row r="27">
          <cell r="A27" t="str">
            <v>Garno, Zekarias Adamu</v>
          </cell>
          <cell r="B27" t="str">
            <v>Senior Program Officer II</v>
          </cell>
          <cell r="C27" t="str">
            <v>ET</v>
          </cell>
          <cell r="D27" t="str">
            <v>10025</v>
          </cell>
          <cell r="E27" t="str">
            <v>N</v>
          </cell>
          <cell r="F27" t="str">
            <v>Regional Project Coordinator- GAVI TCA</v>
          </cell>
          <cell r="G27" t="str">
            <v>A</v>
          </cell>
          <cell r="H27" t="str">
            <v>USD</v>
          </cell>
          <cell r="I27">
            <v>18774</v>
          </cell>
          <cell r="J27">
            <v>1</v>
          </cell>
          <cell r="L27" t="str">
            <v>REMOTE-ET</v>
          </cell>
          <cell r="M27" t="str">
            <v>AFRICA</v>
          </cell>
          <cell r="AP27">
            <v>1</v>
          </cell>
          <cell r="AQ27">
            <v>72.207692307692312</v>
          </cell>
          <cell r="AR27" t="str">
            <v>S</v>
          </cell>
          <cell r="AS27" t="str">
            <v xml:space="preserve"> </v>
          </cell>
          <cell r="AT27">
            <v>0</v>
          </cell>
        </row>
        <row r="28">
          <cell r="A28" t="str">
            <v>Gebre, Dawit Tesfaye</v>
          </cell>
          <cell r="B28" t="str">
            <v>Coordinator I Functional Support /Technician I</v>
          </cell>
          <cell r="C28" t="str">
            <v>ET</v>
          </cell>
          <cell r="D28" t="str">
            <v>8020</v>
          </cell>
          <cell r="E28" t="str">
            <v>N</v>
          </cell>
          <cell r="F28" t="str">
            <v>Driver</v>
          </cell>
          <cell r="G28" t="str">
            <v>A</v>
          </cell>
          <cell r="H28" t="str">
            <v>USD</v>
          </cell>
          <cell r="I28">
            <v>4418.8999999999996</v>
          </cell>
          <cell r="J28">
            <v>1</v>
          </cell>
          <cell r="L28" t="str">
            <v>ADDIS</v>
          </cell>
          <cell r="M28" t="str">
            <v>AFRICA</v>
          </cell>
          <cell r="AP28">
            <v>1</v>
          </cell>
          <cell r="AQ28">
            <v>16.995769230769231</v>
          </cell>
          <cell r="AR28" t="str">
            <v>S</v>
          </cell>
          <cell r="AS28" t="str">
            <v xml:space="preserve"> </v>
          </cell>
          <cell r="AT28">
            <v>0</v>
          </cell>
        </row>
        <row r="29">
          <cell r="A29" t="str">
            <v>Germanio, Amanda Lyn</v>
          </cell>
          <cell r="B29" t="str">
            <v>Senior Program Project Manager I</v>
          </cell>
          <cell r="C29" t="str">
            <v>ECDAN</v>
          </cell>
          <cell r="D29" t="str">
            <v>7931</v>
          </cell>
          <cell r="E29" t="str">
            <v>N</v>
          </cell>
          <cell r="F29" t="str">
            <v>ECDAN Program Coordinator</v>
          </cell>
          <cell r="G29" t="str">
            <v>A</v>
          </cell>
          <cell r="H29" t="str">
            <v>USD</v>
          </cell>
          <cell r="I29">
            <v>94099.199999999997</v>
          </cell>
          <cell r="J29">
            <v>1</v>
          </cell>
          <cell r="L29" t="str">
            <v>HOME-DC-SEA</v>
          </cell>
          <cell r="M29" t="str">
            <v>US</v>
          </cell>
          <cell r="AP29">
            <v>1</v>
          </cell>
          <cell r="AQ29">
            <v>361.92</v>
          </cell>
          <cell r="AR29" t="str">
            <v>S</v>
          </cell>
          <cell r="AS29" t="str">
            <v xml:space="preserve"> </v>
          </cell>
          <cell r="AT29">
            <v>0</v>
          </cell>
        </row>
        <row r="30">
          <cell r="A30" t="str">
            <v>Gilkinson, Emily Michelle</v>
          </cell>
          <cell r="B30" t="str">
            <v>Senior Program Officer II</v>
          </cell>
          <cell r="C30" t="str">
            <v>ECDAN</v>
          </cell>
          <cell r="D30" t="str">
            <v>8117</v>
          </cell>
          <cell r="E30" t="str">
            <v>N</v>
          </cell>
          <cell r="F30" t="str">
            <v>Senior Program Officer</v>
          </cell>
          <cell r="G30" t="str">
            <v>A</v>
          </cell>
          <cell r="H30" t="str">
            <v>USD</v>
          </cell>
          <cell r="I30">
            <v>125652.8</v>
          </cell>
          <cell r="J30">
            <v>1</v>
          </cell>
          <cell r="L30" t="str">
            <v>WASHINGTON DC</v>
          </cell>
          <cell r="M30" t="str">
            <v>US</v>
          </cell>
          <cell r="AP30">
            <v>1</v>
          </cell>
          <cell r="AQ30">
            <v>483.28000000000003</v>
          </cell>
          <cell r="AR30" t="str">
            <v>S</v>
          </cell>
          <cell r="AS30" t="str">
            <v xml:space="preserve"> </v>
          </cell>
          <cell r="AT30">
            <v>0</v>
          </cell>
        </row>
        <row r="31">
          <cell r="A31" t="str">
            <v>Grapa, Emily</v>
          </cell>
          <cell r="B31" t="str">
            <v>HUB Director</v>
          </cell>
          <cell r="C31" t="str">
            <v>HSID</v>
          </cell>
          <cell r="D31" t="str">
            <v>4872</v>
          </cell>
          <cell r="E31" t="str">
            <v>N</v>
          </cell>
          <cell r="F31" t="str">
            <v>MRITE MEL Director</v>
          </cell>
          <cell r="G31" t="str">
            <v>A</v>
          </cell>
          <cell r="H31" t="str">
            <v>USD</v>
          </cell>
          <cell r="I31">
            <v>173500</v>
          </cell>
          <cell r="J31">
            <v>1</v>
          </cell>
          <cell r="L31" t="str">
            <v>SEATTLE</v>
          </cell>
          <cell r="M31" t="str">
            <v>US</v>
          </cell>
          <cell r="AP31">
            <v>1</v>
          </cell>
          <cell r="AQ31">
            <v>667.30769230769226</v>
          </cell>
          <cell r="AR31" t="str">
            <v>S</v>
          </cell>
          <cell r="AS31" t="str">
            <v xml:space="preserve"> </v>
          </cell>
          <cell r="AT31">
            <v>0</v>
          </cell>
        </row>
        <row r="32">
          <cell r="A32" t="str">
            <v>Habru, Hadi Sani</v>
          </cell>
          <cell r="B32" t="str">
            <v>Program Associate II</v>
          </cell>
          <cell r="C32" t="str">
            <v>ET</v>
          </cell>
          <cell r="D32" t="str">
            <v>8148</v>
          </cell>
          <cell r="E32" t="str">
            <v>N</v>
          </cell>
          <cell r="F32" t="str">
            <v>Regional Technical Assistant for Communication and Demand Generation</v>
          </cell>
          <cell r="G32" t="str">
            <v>A</v>
          </cell>
          <cell r="H32" t="str">
            <v>USD</v>
          </cell>
          <cell r="I32">
            <v>14969.14</v>
          </cell>
          <cell r="J32">
            <v>1</v>
          </cell>
          <cell r="L32" t="str">
            <v>ADDIS</v>
          </cell>
          <cell r="M32" t="str">
            <v>AFRICA</v>
          </cell>
          <cell r="AP32">
            <v>1</v>
          </cell>
          <cell r="AQ32">
            <v>57.57361538461538</v>
          </cell>
          <cell r="AR32" t="str">
            <v>S</v>
          </cell>
          <cell r="AS32" t="str">
            <v xml:space="preserve"> </v>
          </cell>
          <cell r="AT32">
            <v>0</v>
          </cell>
        </row>
        <row r="33">
          <cell r="A33" t="str">
            <v>Hadi, Mohammed</v>
          </cell>
          <cell r="B33" t="str">
            <v>Program Associate II</v>
          </cell>
          <cell r="C33" t="str">
            <v>ET</v>
          </cell>
          <cell r="D33" t="str">
            <v>10041</v>
          </cell>
          <cell r="E33" t="str">
            <v>N</v>
          </cell>
          <cell r="F33" t="str">
            <v>Zonal Technical Assistant for roll out of COVID-19 Vaccine</v>
          </cell>
          <cell r="G33" t="str">
            <v>A</v>
          </cell>
          <cell r="H33" t="str">
            <v>USD</v>
          </cell>
          <cell r="I33">
            <v>11439.62</v>
          </cell>
          <cell r="J33">
            <v>1</v>
          </cell>
          <cell r="L33" t="str">
            <v>REMOTE-ET</v>
          </cell>
          <cell r="M33" t="str">
            <v>AFRICA</v>
          </cell>
          <cell r="AP33">
            <v>1</v>
          </cell>
          <cell r="AQ33">
            <v>43.998538461538466</v>
          </cell>
          <cell r="AR33" t="str">
            <v>S</v>
          </cell>
          <cell r="AS33" t="str">
            <v xml:space="preserve"> </v>
          </cell>
          <cell r="AT33">
            <v>0</v>
          </cell>
        </row>
        <row r="34">
          <cell r="A34" t="str">
            <v>Hamiti, Kabeto Ereso</v>
          </cell>
          <cell r="B34" t="str">
            <v>Senior Program Project Manager II</v>
          </cell>
          <cell r="C34" t="str">
            <v>ET</v>
          </cell>
          <cell r="D34" t="str">
            <v>7949</v>
          </cell>
          <cell r="E34" t="str">
            <v>N</v>
          </cell>
          <cell r="F34" t="str">
            <v>Technical Surveillance Officer</v>
          </cell>
          <cell r="G34" t="str">
            <v>A</v>
          </cell>
          <cell r="H34" t="str">
            <v>USD</v>
          </cell>
          <cell r="I34">
            <v>12397.1</v>
          </cell>
          <cell r="J34">
            <v>1</v>
          </cell>
          <cell r="L34" t="str">
            <v>ADDIS</v>
          </cell>
          <cell r="M34" t="str">
            <v>AFRICA</v>
          </cell>
          <cell r="AP34">
            <v>1</v>
          </cell>
          <cell r="AQ34">
            <v>47.681153846153848</v>
          </cell>
          <cell r="AR34" t="str">
            <v>S</v>
          </cell>
          <cell r="AS34" t="str">
            <v xml:space="preserve"> </v>
          </cell>
          <cell r="AT34">
            <v>0</v>
          </cell>
        </row>
        <row r="35">
          <cell r="A35" t="str">
            <v>Hibwato, Tricia</v>
          </cell>
          <cell r="B35" t="str">
            <v>Senior Functional Coordinator</v>
          </cell>
          <cell r="C35" t="str">
            <v>MNTD</v>
          </cell>
          <cell r="D35" t="str">
            <v>6799</v>
          </cell>
          <cell r="E35" t="str">
            <v>N</v>
          </cell>
          <cell r="F35" t="str">
            <v>Senior Program Assistant</v>
          </cell>
          <cell r="G35" t="str">
            <v>A</v>
          </cell>
          <cell r="H35" t="str">
            <v>ZMW</v>
          </cell>
          <cell r="I35">
            <v>135868.04</v>
          </cell>
          <cell r="J35">
            <v>1</v>
          </cell>
          <cell r="L35" t="str">
            <v>LUSAKA1</v>
          </cell>
          <cell r="M35" t="str">
            <v>AFRICA</v>
          </cell>
          <cell r="AP35">
            <v>19.5</v>
          </cell>
          <cell r="AQ35">
            <v>26.798429980276136</v>
          </cell>
          <cell r="AR35" t="str">
            <v>S</v>
          </cell>
          <cell r="AS35" t="str">
            <v xml:space="preserve"> </v>
          </cell>
          <cell r="AT35">
            <v>0</v>
          </cell>
        </row>
        <row r="36">
          <cell r="A36" t="str">
            <v>Hummo, Kelifa Mohammed</v>
          </cell>
          <cell r="B36" t="str">
            <v>Program Associate II</v>
          </cell>
          <cell r="C36" t="str">
            <v>ET</v>
          </cell>
          <cell r="D36" t="str">
            <v>8149</v>
          </cell>
          <cell r="E36" t="str">
            <v>N</v>
          </cell>
          <cell r="F36" t="str">
            <v>Zonal Technical Assistant for roll out of COVID-19 vaccine</v>
          </cell>
          <cell r="G36" t="str">
            <v>A</v>
          </cell>
          <cell r="H36" t="str">
            <v>USD</v>
          </cell>
          <cell r="I36">
            <v>11089.18</v>
          </cell>
          <cell r="J36">
            <v>1</v>
          </cell>
          <cell r="L36" t="str">
            <v>ADDIS</v>
          </cell>
          <cell r="M36" t="str">
            <v>AFRICA</v>
          </cell>
          <cell r="AP36">
            <v>1</v>
          </cell>
          <cell r="AQ36">
            <v>42.65069230769231</v>
          </cell>
          <cell r="AR36" t="str">
            <v>S</v>
          </cell>
          <cell r="AS36" t="str">
            <v xml:space="preserve"> </v>
          </cell>
          <cell r="AT36">
            <v>0</v>
          </cell>
        </row>
        <row r="37">
          <cell r="A37" t="str">
            <v>Hussein, Jemal Mohammed</v>
          </cell>
          <cell r="B37" t="str">
            <v>Advanced Program Project Manager</v>
          </cell>
          <cell r="C37" t="str">
            <v>ET</v>
          </cell>
          <cell r="D37" t="str">
            <v>7919</v>
          </cell>
          <cell r="E37" t="str">
            <v>N</v>
          </cell>
          <cell r="F37" t="str">
            <v>Capacity Building Officer &amp; Surveillance Team Lead</v>
          </cell>
          <cell r="G37" t="str">
            <v>A</v>
          </cell>
          <cell r="H37" t="str">
            <v>USD</v>
          </cell>
          <cell r="I37">
            <v>18407.96</v>
          </cell>
          <cell r="J37">
            <v>1</v>
          </cell>
          <cell r="L37" t="str">
            <v>ADDIS</v>
          </cell>
          <cell r="M37" t="str">
            <v>AFRICA</v>
          </cell>
          <cell r="AP37">
            <v>1</v>
          </cell>
          <cell r="AQ37">
            <v>70.799846153846147</v>
          </cell>
          <cell r="AR37" t="str">
            <v>S</v>
          </cell>
          <cell r="AS37" t="str">
            <v xml:space="preserve"> </v>
          </cell>
          <cell r="AT37">
            <v>0</v>
          </cell>
        </row>
        <row r="38">
          <cell r="A38" t="str">
            <v>Kabangu, Sylvain Kasonga</v>
          </cell>
          <cell r="B38" t="str">
            <v>Senior Program Officer I</v>
          </cell>
          <cell r="C38" t="str">
            <v>DRC</v>
          </cell>
          <cell r="D38" t="str">
            <v>7558</v>
          </cell>
          <cell r="E38" t="str">
            <v>N</v>
          </cell>
          <cell r="F38" t="str">
            <v>Immunization Officer, M-RITE</v>
          </cell>
          <cell r="G38" t="str">
            <v>A</v>
          </cell>
          <cell r="H38" t="str">
            <v>USD</v>
          </cell>
          <cell r="I38">
            <v>35759.06</v>
          </cell>
          <cell r="J38">
            <v>1</v>
          </cell>
          <cell r="L38" t="str">
            <v>DRCLUBUMBASHI</v>
          </cell>
          <cell r="M38" t="str">
            <v>AFRICA</v>
          </cell>
          <cell r="AP38">
            <v>1</v>
          </cell>
          <cell r="AQ38">
            <v>137.53484615384613</v>
          </cell>
          <cell r="AR38" t="str">
            <v>S</v>
          </cell>
          <cell r="AS38" t="str">
            <v xml:space="preserve"> </v>
          </cell>
          <cell r="AT38">
            <v>0</v>
          </cell>
        </row>
        <row r="39">
          <cell r="A39" t="str">
            <v>Kalu, Solomon Guesh</v>
          </cell>
          <cell r="B39" t="str">
            <v>Program Associate II</v>
          </cell>
          <cell r="C39" t="str">
            <v>ET</v>
          </cell>
          <cell r="D39" t="str">
            <v>8150</v>
          </cell>
          <cell r="E39" t="str">
            <v>N</v>
          </cell>
          <cell r="F39" t="str">
            <v>Zonal Technical Assistant for roll out of COVID-19 vaccine</v>
          </cell>
          <cell r="G39" t="str">
            <v>A</v>
          </cell>
          <cell r="H39" t="str">
            <v>USD</v>
          </cell>
          <cell r="I39">
            <v>11089.18</v>
          </cell>
          <cell r="J39">
            <v>1</v>
          </cell>
          <cell r="L39" t="str">
            <v>ADDIS</v>
          </cell>
          <cell r="M39" t="str">
            <v>AFRICA</v>
          </cell>
          <cell r="AP39">
            <v>1</v>
          </cell>
          <cell r="AQ39">
            <v>42.65069230769231</v>
          </cell>
          <cell r="AR39" t="str">
            <v>S</v>
          </cell>
          <cell r="AS39" t="str">
            <v xml:space="preserve"> </v>
          </cell>
          <cell r="AT39">
            <v>0</v>
          </cell>
        </row>
        <row r="40">
          <cell r="A40" t="str">
            <v>Kanyango, Barlynz Okoth</v>
          </cell>
          <cell r="B40" t="str">
            <v>Senior Program Officer I</v>
          </cell>
          <cell r="C40" t="str">
            <v>PSK</v>
          </cell>
          <cell r="D40" t="str">
            <v>6122</v>
          </cell>
          <cell r="E40" t="str">
            <v>N</v>
          </cell>
          <cell r="F40" t="str">
            <v>Technical Advisor, HIV/TB Care and Treatment Services</v>
          </cell>
          <cell r="G40" t="str">
            <v>A</v>
          </cell>
          <cell r="H40" t="str">
            <v>USD</v>
          </cell>
          <cell r="I40">
            <v>44439.58</v>
          </cell>
          <cell r="J40">
            <v>1</v>
          </cell>
          <cell r="L40" t="str">
            <v>Nyamira</v>
          </cell>
          <cell r="M40" t="str">
            <v>AFRICA</v>
          </cell>
          <cell r="AP40">
            <v>1</v>
          </cell>
          <cell r="AQ40">
            <v>170.92146153846156</v>
          </cell>
          <cell r="AR40" t="str">
            <v>S</v>
          </cell>
          <cell r="AS40" t="str">
            <v xml:space="preserve"> </v>
          </cell>
          <cell r="AT40">
            <v>0</v>
          </cell>
        </row>
        <row r="41">
          <cell r="A41" t="str">
            <v>Kapenda, Viennah</v>
          </cell>
          <cell r="B41" t="str">
            <v>Program Project Manager</v>
          </cell>
          <cell r="C41" t="str">
            <v>ZM</v>
          </cell>
          <cell r="D41" t="str">
            <v>7478</v>
          </cell>
          <cell r="E41" t="str">
            <v>N</v>
          </cell>
          <cell r="F41" t="str">
            <v>Community Engagement and Mobilization Officer</v>
          </cell>
          <cell r="G41" t="str">
            <v>A</v>
          </cell>
          <cell r="H41" t="str">
            <v>ZMW</v>
          </cell>
          <cell r="I41">
            <v>230858.4</v>
          </cell>
          <cell r="J41">
            <v>1</v>
          </cell>
          <cell r="L41" t="str">
            <v>KASAMA</v>
          </cell>
          <cell r="M41" t="str">
            <v>AFRICA</v>
          </cell>
          <cell r="AP41">
            <v>19.5</v>
          </cell>
          <cell r="AQ41">
            <v>45.534201183431954</v>
          </cell>
          <cell r="AR41" t="str">
            <v>S</v>
          </cell>
          <cell r="AS41" t="str">
            <v xml:space="preserve"> </v>
          </cell>
          <cell r="AT41">
            <v>0</v>
          </cell>
        </row>
        <row r="42">
          <cell r="A42" t="str">
            <v>Kapila, Eddie</v>
          </cell>
          <cell r="B42" t="str">
            <v>Coordinator II Functional Support /Technician II</v>
          </cell>
          <cell r="C42" t="str">
            <v>ZM</v>
          </cell>
          <cell r="D42" t="str">
            <v>6804</v>
          </cell>
          <cell r="E42" t="str">
            <v>N</v>
          </cell>
          <cell r="F42" t="str">
            <v>Driver/Logistics Assistant</v>
          </cell>
          <cell r="G42" t="str">
            <v>A</v>
          </cell>
          <cell r="H42" t="str">
            <v>ZMW</v>
          </cell>
          <cell r="I42">
            <v>100564.46</v>
          </cell>
          <cell r="J42">
            <v>1</v>
          </cell>
          <cell r="L42" t="str">
            <v>LUSAKA1</v>
          </cell>
          <cell r="M42" t="str">
            <v>AFRICA</v>
          </cell>
          <cell r="AP42">
            <v>19.5</v>
          </cell>
          <cell r="AQ42">
            <v>19.835199211045367</v>
          </cell>
          <cell r="AR42" t="str">
            <v>S</v>
          </cell>
          <cell r="AS42" t="str">
            <v xml:space="preserve"> </v>
          </cell>
          <cell r="AT42">
            <v>0</v>
          </cell>
        </row>
        <row r="43">
          <cell r="A43" t="str">
            <v>Katai, Bright</v>
          </cell>
          <cell r="B43" t="str">
            <v>Manager Program Project Management</v>
          </cell>
          <cell r="C43" t="str">
            <v>ZM</v>
          </cell>
          <cell r="D43" t="str">
            <v>7379</v>
          </cell>
          <cell r="E43" t="str">
            <v>N</v>
          </cell>
          <cell r="F43" t="str">
            <v>Provincial Coordinator, PAMO Plus</v>
          </cell>
          <cell r="G43" t="str">
            <v>A</v>
          </cell>
          <cell r="H43" t="str">
            <v>ZMW</v>
          </cell>
          <cell r="I43">
            <v>428737.2</v>
          </cell>
          <cell r="J43">
            <v>1</v>
          </cell>
          <cell r="L43" t="str">
            <v>MANSA</v>
          </cell>
          <cell r="M43" t="str">
            <v>AFRICA</v>
          </cell>
          <cell r="AP43">
            <v>19.5</v>
          </cell>
          <cell r="AQ43">
            <v>84.563550295857993</v>
          </cell>
          <cell r="AR43" t="str">
            <v>S</v>
          </cell>
          <cell r="AS43" t="str">
            <v xml:space="preserve"> </v>
          </cell>
          <cell r="AT43">
            <v>0</v>
          </cell>
        </row>
        <row r="44">
          <cell r="A44" t="str">
            <v>Kaunda, Kenneth Jasper agenyo</v>
          </cell>
          <cell r="B44" t="str">
            <v>Coordinator I Functional Support /Technician I</v>
          </cell>
          <cell r="C44" t="str">
            <v>PSK</v>
          </cell>
          <cell r="D44" t="str">
            <v>8278</v>
          </cell>
          <cell r="E44" t="str">
            <v>N</v>
          </cell>
          <cell r="F44" t="str">
            <v>Driver</v>
          </cell>
          <cell r="G44" t="str">
            <v>A</v>
          </cell>
          <cell r="H44" t="str">
            <v>USD</v>
          </cell>
          <cell r="I44">
            <v>6655.19</v>
          </cell>
          <cell r="J44">
            <v>1</v>
          </cell>
          <cell r="L44" t="str">
            <v>Nyamira</v>
          </cell>
          <cell r="M44" t="str">
            <v>AFRICA</v>
          </cell>
          <cell r="AP44">
            <v>1</v>
          </cell>
          <cell r="AQ44">
            <v>25.596884615384614</v>
          </cell>
          <cell r="AR44" t="str">
            <v>S</v>
          </cell>
          <cell r="AS44" t="str">
            <v xml:space="preserve"> </v>
          </cell>
          <cell r="AT44">
            <v>0</v>
          </cell>
        </row>
        <row r="45">
          <cell r="A45" t="str">
            <v>Kebede, Nahom Tesfaye</v>
          </cell>
          <cell r="B45" t="str">
            <v>Program Associate II</v>
          </cell>
          <cell r="C45" t="str">
            <v>ET</v>
          </cell>
          <cell r="D45" t="str">
            <v>8147</v>
          </cell>
          <cell r="E45" t="str">
            <v>N</v>
          </cell>
          <cell r="F45" t="str">
            <v>Regional Technical Assistant for Communication and Demand Generation</v>
          </cell>
          <cell r="G45" t="str">
            <v>A</v>
          </cell>
          <cell r="H45" t="str">
            <v>USD</v>
          </cell>
          <cell r="I45">
            <v>14969.14</v>
          </cell>
          <cell r="J45">
            <v>1</v>
          </cell>
          <cell r="L45" t="str">
            <v>ADDIS</v>
          </cell>
          <cell r="M45" t="str">
            <v>AFRICA</v>
          </cell>
          <cell r="AP45">
            <v>1</v>
          </cell>
          <cell r="AQ45">
            <v>57.57361538461538</v>
          </cell>
          <cell r="AR45" t="str">
            <v>S</v>
          </cell>
          <cell r="AS45" t="str">
            <v xml:space="preserve"> </v>
          </cell>
          <cell r="AT45">
            <v>0</v>
          </cell>
        </row>
        <row r="46">
          <cell r="A46" t="str">
            <v>Kunkuta, Simon Bwalya</v>
          </cell>
          <cell r="B46" t="str">
            <v>Monitoring, Evaluation and Learning Associate II</v>
          </cell>
          <cell r="C46" t="str">
            <v>ZM</v>
          </cell>
          <cell r="D46" t="str">
            <v>6701</v>
          </cell>
          <cell r="E46" t="str">
            <v>N</v>
          </cell>
          <cell r="F46" t="str">
            <v>Surveillance Officer, PAMO Plus</v>
          </cell>
          <cell r="G46" t="str">
            <v>A</v>
          </cell>
          <cell r="H46" t="str">
            <v>ZMW</v>
          </cell>
          <cell r="I46">
            <v>230704.91</v>
          </cell>
          <cell r="J46">
            <v>1</v>
          </cell>
          <cell r="L46" t="str">
            <v>KATETE</v>
          </cell>
          <cell r="M46" t="str">
            <v>AFRICA</v>
          </cell>
          <cell r="AP46">
            <v>19.5</v>
          </cell>
          <cell r="AQ46">
            <v>45.503927021696256</v>
          </cell>
          <cell r="AR46" t="str">
            <v>S</v>
          </cell>
          <cell r="AS46" t="str">
            <v xml:space="preserve"> </v>
          </cell>
          <cell r="AT46">
            <v>0</v>
          </cell>
        </row>
        <row r="47">
          <cell r="A47" t="str">
            <v>Kwabena Yeboah, Robert</v>
          </cell>
          <cell r="B47" t="str">
            <v>Advanced Program Officer</v>
          </cell>
          <cell r="C47" t="str">
            <v>NCD</v>
          </cell>
          <cell r="D47" t="str">
            <v>5559</v>
          </cell>
          <cell r="E47" t="str">
            <v>N</v>
          </cell>
          <cell r="F47" t="str">
            <v>HHA Program Director</v>
          </cell>
          <cell r="G47" t="str">
            <v>A</v>
          </cell>
          <cell r="H47" t="str">
            <v>USD</v>
          </cell>
          <cell r="I47">
            <v>43065.06</v>
          </cell>
          <cell r="J47">
            <v>1</v>
          </cell>
          <cell r="L47" t="str">
            <v>ACCRA</v>
          </cell>
          <cell r="M47" t="str">
            <v>AFRICA</v>
          </cell>
          <cell r="AP47">
            <v>1</v>
          </cell>
          <cell r="AQ47">
            <v>165.63484615384615</v>
          </cell>
          <cell r="AR47" t="str">
            <v>S</v>
          </cell>
          <cell r="AS47" t="str">
            <v xml:space="preserve"> </v>
          </cell>
          <cell r="AT47">
            <v>0</v>
          </cell>
        </row>
        <row r="48">
          <cell r="A48" t="str">
            <v>Lodenyo, Martin Kidiga</v>
          </cell>
          <cell r="B48" t="str">
            <v>Coordinator I Functional Support /Technician I</v>
          </cell>
          <cell r="C48" t="str">
            <v>PSK</v>
          </cell>
          <cell r="D48" t="str">
            <v>8206</v>
          </cell>
          <cell r="E48" t="str">
            <v>N</v>
          </cell>
          <cell r="F48" t="str">
            <v>Driver</v>
          </cell>
          <cell r="G48" t="str">
            <v>A</v>
          </cell>
          <cell r="H48" t="str">
            <v>USD</v>
          </cell>
          <cell r="I48">
            <v>6655.19</v>
          </cell>
          <cell r="J48">
            <v>1</v>
          </cell>
          <cell r="L48" t="str">
            <v>Nyamira</v>
          </cell>
          <cell r="M48" t="str">
            <v>AFRICA</v>
          </cell>
          <cell r="AP48">
            <v>1</v>
          </cell>
          <cell r="AQ48">
            <v>25.596884615384614</v>
          </cell>
          <cell r="AR48" t="str">
            <v>S</v>
          </cell>
          <cell r="AS48" t="str">
            <v xml:space="preserve"> </v>
          </cell>
          <cell r="AT48">
            <v>0</v>
          </cell>
        </row>
        <row r="49">
          <cell r="A49" t="str">
            <v>Luabeya Mbuyi, Noëlla</v>
          </cell>
          <cell r="B49" t="str">
            <v>Senior Program Officer I</v>
          </cell>
          <cell r="C49" t="str">
            <v>DRC</v>
          </cell>
          <cell r="D49" t="str">
            <v>7766</v>
          </cell>
          <cell r="E49" t="str">
            <v>N</v>
          </cell>
          <cell r="F49" t="str">
            <v>Provincial Immunization Officer, M-RITE</v>
          </cell>
          <cell r="G49" t="str">
            <v>A</v>
          </cell>
          <cell r="H49" t="str">
            <v>USD</v>
          </cell>
          <cell r="I49">
            <v>40789.800000000003</v>
          </cell>
          <cell r="J49">
            <v>1</v>
          </cell>
          <cell r="L49" t="str">
            <v>DRCLUBUMBASHI</v>
          </cell>
          <cell r="M49" t="str">
            <v>AFRICA</v>
          </cell>
          <cell r="AP49">
            <v>1</v>
          </cell>
          <cell r="AQ49">
            <v>156.88384615384618</v>
          </cell>
          <cell r="AR49" t="str">
            <v>S</v>
          </cell>
          <cell r="AS49" t="str">
            <v xml:space="preserve"> </v>
          </cell>
          <cell r="AT49">
            <v>0</v>
          </cell>
        </row>
        <row r="50">
          <cell r="A50" t="str">
            <v>Luba, Mekonen Angasu</v>
          </cell>
          <cell r="B50" t="str">
            <v>Coordinator I Functional Support /Technician I</v>
          </cell>
          <cell r="C50" t="str">
            <v>ET</v>
          </cell>
          <cell r="D50" t="str">
            <v>8022</v>
          </cell>
          <cell r="E50" t="str">
            <v>N</v>
          </cell>
          <cell r="F50" t="str">
            <v>Driver</v>
          </cell>
          <cell r="G50" t="str">
            <v>A</v>
          </cell>
          <cell r="H50" t="str">
            <v>USD</v>
          </cell>
          <cell r="I50">
            <v>4418.8999999999996</v>
          </cell>
          <cell r="J50">
            <v>1</v>
          </cell>
          <cell r="L50" t="str">
            <v>ADDIS</v>
          </cell>
          <cell r="M50" t="str">
            <v>AFRICA</v>
          </cell>
          <cell r="AP50">
            <v>1</v>
          </cell>
          <cell r="AQ50">
            <v>16.995769230769231</v>
          </cell>
          <cell r="AR50" t="str">
            <v>S</v>
          </cell>
          <cell r="AS50" t="str">
            <v xml:space="preserve"> </v>
          </cell>
          <cell r="AT50">
            <v>0</v>
          </cell>
        </row>
        <row r="51">
          <cell r="A51" t="str">
            <v>Lule, Elizabeth Laura</v>
          </cell>
          <cell r="B51" t="str">
            <v>Global Head of Program</v>
          </cell>
          <cell r="C51" t="str">
            <v>PINVMGT</v>
          </cell>
          <cell r="D51" t="str">
            <v>7350</v>
          </cell>
          <cell r="E51" t="str">
            <v>N</v>
          </cell>
          <cell r="F51" t="str">
            <v>Executive Director, ECDAN</v>
          </cell>
          <cell r="G51" t="str">
            <v>A</v>
          </cell>
          <cell r="H51" t="str">
            <v>USD</v>
          </cell>
          <cell r="I51">
            <v>248988.48</v>
          </cell>
          <cell r="J51">
            <v>1</v>
          </cell>
          <cell r="L51" t="str">
            <v>HOME-MD-SEA</v>
          </cell>
          <cell r="M51" t="str">
            <v>US</v>
          </cell>
          <cell r="AP51">
            <v>1</v>
          </cell>
          <cell r="AQ51">
            <v>957.64800000000002</v>
          </cell>
          <cell r="AR51" t="str">
            <v>S</v>
          </cell>
          <cell r="AS51" t="str">
            <v>X</v>
          </cell>
          <cell r="AT51">
            <v>0</v>
          </cell>
        </row>
        <row r="52">
          <cell r="A52" t="str">
            <v>Lungu, Christopher</v>
          </cell>
          <cell r="B52" t="str">
            <v>Senior Monitoring, Evaluation and Learning Officer II</v>
          </cell>
          <cell r="C52" t="str">
            <v>MNTD</v>
          </cell>
          <cell r="D52" t="str">
            <v>3054</v>
          </cell>
          <cell r="E52" t="str">
            <v>N</v>
          </cell>
          <cell r="F52" t="str">
            <v>Senior M&amp;E Manager</v>
          </cell>
          <cell r="G52" t="str">
            <v>A</v>
          </cell>
          <cell r="H52" t="str">
            <v>ZMW</v>
          </cell>
          <cell r="I52">
            <v>706113.22</v>
          </cell>
          <cell r="J52">
            <v>1</v>
          </cell>
          <cell r="L52" t="str">
            <v>LUSAKA1</v>
          </cell>
          <cell r="M52" t="str">
            <v>AFRICA</v>
          </cell>
          <cell r="AP52">
            <v>19.5</v>
          </cell>
          <cell r="AQ52">
            <v>139.27282445759369</v>
          </cell>
          <cell r="AR52" t="str">
            <v>S</v>
          </cell>
          <cell r="AS52" t="str">
            <v xml:space="preserve"> </v>
          </cell>
          <cell r="AT52">
            <v>0</v>
          </cell>
        </row>
        <row r="53">
          <cell r="A53" t="str">
            <v>Luwe, Tayani</v>
          </cell>
          <cell r="B53" t="str">
            <v>Coordinator II Functional Support /Technician II</v>
          </cell>
          <cell r="C53" t="str">
            <v>ZM</v>
          </cell>
          <cell r="D53" t="str">
            <v>6811</v>
          </cell>
          <cell r="E53" t="str">
            <v>N</v>
          </cell>
          <cell r="F53" t="str">
            <v>Driver/Logistics Assistant</v>
          </cell>
          <cell r="G53" t="str">
            <v>A</v>
          </cell>
          <cell r="H53" t="str">
            <v>ZMW</v>
          </cell>
          <cell r="I53">
            <v>100564.46</v>
          </cell>
          <cell r="J53">
            <v>1</v>
          </cell>
          <cell r="L53" t="str">
            <v>MANSA</v>
          </cell>
          <cell r="M53" t="str">
            <v>AFRICA</v>
          </cell>
          <cell r="AP53">
            <v>19.5</v>
          </cell>
          <cell r="AQ53">
            <v>19.835199211045367</v>
          </cell>
          <cell r="AR53" t="str">
            <v>S</v>
          </cell>
          <cell r="AS53" t="str">
            <v xml:space="preserve"> </v>
          </cell>
          <cell r="AT53">
            <v>0</v>
          </cell>
        </row>
        <row r="54">
          <cell r="A54" t="str">
            <v>Maleka, Abson</v>
          </cell>
          <cell r="B54" t="str">
            <v>Monitoring, Evaluation and Learning Associate II</v>
          </cell>
          <cell r="C54" t="str">
            <v>ZM</v>
          </cell>
          <cell r="D54" t="str">
            <v>6392</v>
          </cell>
          <cell r="E54" t="str">
            <v>N</v>
          </cell>
          <cell r="F54" t="str">
            <v>Surveillance Officer</v>
          </cell>
          <cell r="G54" t="str">
            <v>A</v>
          </cell>
          <cell r="H54" t="str">
            <v>ZMW</v>
          </cell>
          <cell r="I54">
            <v>244480</v>
          </cell>
          <cell r="J54">
            <v>1</v>
          </cell>
          <cell r="L54" t="str">
            <v>CHINSALI</v>
          </cell>
          <cell r="M54" t="str">
            <v>AFRICA</v>
          </cell>
          <cell r="AP54">
            <v>19.5</v>
          </cell>
          <cell r="AQ54">
            <v>48.220907297830372</v>
          </cell>
          <cell r="AR54" t="str">
            <v>S</v>
          </cell>
          <cell r="AS54" t="str">
            <v xml:space="preserve"> </v>
          </cell>
          <cell r="AT54">
            <v>0</v>
          </cell>
        </row>
        <row r="55">
          <cell r="A55" t="str">
            <v>Maluma, Chuma Nyambe</v>
          </cell>
          <cell r="B55" t="str">
            <v>Senior Monitoring, Evaluation and Learning Officer I</v>
          </cell>
          <cell r="C55" t="str">
            <v>MNTD</v>
          </cell>
          <cell r="D55" t="str">
            <v>7308</v>
          </cell>
          <cell r="E55" t="str">
            <v>N</v>
          </cell>
          <cell r="F55" t="str">
            <v>Surveillance Officer, PAMO Plus</v>
          </cell>
          <cell r="G55" t="str">
            <v>A</v>
          </cell>
          <cell r="H55" t="str">
            <v>ZMW</v>
          </cell>
          <cell r="I55">
            <v>245202.91</v>
          </cell>
          <cell r="J55">
            <v>1</v>
          </cell>
          <cell r="L55" t="str">
            <v>MANSA</v>
          </cell>
          <cell r="M55" t="str">
            <v>AFRICA</v>
          </cell>
          <cell r="AP55">
            <v>19.5</v>
          </cell>
          <cell r="AQ55">
            <v>48.363493096646948</v>
          </cell>
          <cell r="AR55" t="str">
            <v>S</v>
          </cell>
          <cell r="AS55" t="str">
            <v xml:space="preserve"> </v>
          </cell>
          <cell r="AT55">
            <v>0</v>
          </cell>
        </row>
        <row r="56">
          <cell r="A56" t="str">
            <v>Mambwe, Brenda</v>
          </cell>
          <cell r="B56" t="str">
            <v>Laboratory Technician II</v>
          </cell>
          <cell r="C56" t="str">
            <v>MNTD</v>
          </cell>
          <cell r="D56" t="str">
            <v>5642</v>
          </cell>
          <cell r="E56" t="str">
            <v>N</v>
          </cell>
          <cell r="F56" t="str">
            <v>Laboratory Scientist</v>
          </cell>
          <cell r="G56" t="str">
            <v>A</v>
          </cell>
          <cell r="H56" t="str">
            <v>ZMW</v>
          </cell>
          <cell r="I56">
            <v>211853</v>
          </cell>
          <cell r="J56">
            <v>1</v>
          </cell>
          <cell r="L56" t="str">
            <v>LUSAKA1</v>
          </cell>
          <cell r="M56" t="str">
            <v>AFRICA</v>
          </cell>
          <cell r="AP56">
            <v>19.5</v>
          </cell>
          <cell r="AQ56">
            <v>41.785601577909269</v>
          </cell>
          <cell r="AR56" t="str">
            <v>S</v>
          </cell>
          <cell r="AS56" t="str">
            <v xml:space="preserve"> </v>
          </cell>
          <cell r="AT56">
            <v>0</v>
          </cell>
        </row>
        <row r="57">
          <cell r="A57" t="str">
            <v>Manda, Chanda</v>
          </cell>
          <cell r="B57" t="str">
            <v>Monitoring, Evaluation and Learning Associate II</v>
          </cell>
          <cell r="C57" t="str">
            <v>ZM</v>
          </cell>
          <cell r="D57" t="str">
            <v>6831</v>
          </cell>
          <cell r="E57" t="str">
            <v>N</v>
          </cell>
          <cell r="F57" t="str">
            <v>Surveillance Officer</v>
          </cell>
          <cell r="G57" t="str">
            <v>A</v>
          </cell>
          <cell r="H57" t="str">
            <v>ZMW</v>
          </cell>
          <cell r="I57">
            <v>238765.87</v>
          </cell>
          <cell r="J57">
            <v>1</v>
          </cell>
          <cell r="L57" t="str">
            <v>KATETE</v>
          </cell>
          <cell r="M57" t="str">
            <v>AFRICA</v>
          </cell>
          <cell r="AP57">
            <v>19.5</v>
          </cell>
          <cell r="AQ57">
            <v>47.093859960552265</v>
          </cell>
          <cell r="AR57" t="str">
            <v>S</v>
          </cell>
          <cell r="AS57" t="str">
            <v xml:space="preserve"> </v>
          </cell>
          <cell r="AT57">
            <v>0</v>
          </cell>
        </row>
        <row r="58">
          <cell r="A58" t="str">
            <v>MANDE KIPUBILA, Thyvan</v>
          </cell>
          <cell r="B58" t="str">
            <v>Senior Monitoring, Evaluation and Learning Officer I</v>
          </cell>
          <cell r="C58" t="str">
            <v>DRC</v>
          </cell>
          <cell r="D58" t="str">
            <v>7571</v>
          </cell>
          <cell r="E58" t="str">
            <v>N</v>
          </cell>
          <cell r="F58" t="str">
            <v>Senior Monitoring, Evaluation and Learning Officer I</v>
          </cell>
          <cell r="G58" t="str">
            <v>A</v>
          </cell>
          <cell r="H58" t="str">
            <v>USD</v>
          </cell>
          <cell r="I58">
            <v>27600</v>
          </cell>
          <cell r="J58">
            <v>1</v>
          </cell>
          <cell r="L58" t="str">
            <v>DRCKAMINA</v>
          </cell>
          <cell r="M58" t="str">
            <v>AFRICA</v>
          </cell>
          <cell r="AP58">
            <v>1</v>
          </cell>
          <cell r="AQ58">
            <v>106.15384615384616</v>
          </cell>
          <cell r="AR58" t="str">
            <v>S</v>
          </cell>
          <cell r="AS58" t="str">
            <v xml:space="preserve"> </v>
          </cell>
          <cell r="AT58">
            <v>0</v>
          </cell>
        </row>
        <row r="59">
          <cell r="A59" t="str">
            <v>Mbago, Jacqueline Ruth</v>
          </cell>
          <cell r="B59" t="str">
            <v>Program Associate II</v>
          </cell>
          <cell r="C59" t="str">
            <v>PSK</v>
          </cell>
          <cell r="D59" t="str">
            <v>5600</v>
          </cell>
          <cell r="E59" t="str">
            <v>N</v>
          </cell>
          <cell r="F59" t="str">
            <v>Program Officer</v>
          </cell>
          <cell r="G59" t="str">
            <v>A</v>
          </cell>
          <cell r="H59" t="str">
            <v>USD</v>
          </cell>
          <cell r="I59">
            <v>18099.919999999998</v>
          </cell>
          <cell r="J59">
            <v>1</v>
          </cell>
          <cell r="L59" t="str">
            <v>Nyamira</v>
          </cell>
          <cell r="M59" t="str">
            <v>AFRICA</v>
          </cell>
          <cell r="AP59">
            <v>1</v>
          </cell>
          <cell r="AQ59">
            <v>69.615076923076913</v>
          </cell>
          <cell r="AR59" t="str">
            <v>S</v>
          </cell>
          <cell r="AS59" t="str">
            <v xml:space="preserve"> </v>
          </cell>
          <cell r="AT59">
            <v>0</v>
          </cell>
        </row>
        <row r="60">
          <cell r="A60" t="str">
            <v>Mgidange, Daines Frida</v>
          </cell>
          <cell r="B60" t="str">
            <v>Senior Program Officer I</v>
          </cell>
          <cell r="C60" t="str">
            <v>CODE</v>
          </cell>
          <cell r="D60" t="str">
            <v>5159</v>
          </cell>
          <cell r="E60" t="str">
            <v>N</v>
          </cell>
          <cell r="F60" t="str">
            <v>Data Use Program officer</v>
          </cell>
          <cell r="G60" t="str">
            <v>A</v>
          </cell>
          <cell r="H60" t="str">
            <v>TZS</v>
          </cell>
          <cell r="I60">
            <v>61039840.799999997</v>
          </cell>
          <cell r="J60">
            <v>1</v>
          </cell>
          <cell r="L60" t="str">
            <v>DAR ES SALAAM</v>
          </cell>
          <cell r="M60" t="str">
            <v>AFRICA</v>
          </cell>
          <cell r="AP60">
            <v>2500</v>
          </cell>
          <cell r="AQ60">
            <v>93.907447384615367</v>
          </cell>
          <cell r="AR60" t="str">
            <v>S</v>
          </cell>
          <cell r="AS60" t="str">
            <v xml:space="preserve"> </v>
          </cell>
          <cell r="AT60">
            <v>0</v>
          </cell>
        </row>
        <row r="61">
          <cell r="A61" t="str">
            <v>Miller, John Mark</v>
          </cell>
          <cell r="B61" t="str">
            <v>Senior Director Program</v>
          </cell>
          <cell r="C61" t="str">
            <v>MNTD</v>
          </cell>
          <cell r="D61" t="str">
            <v>2025</v>
          </cell>
          <cell r="E61" t="str">
            <v>N</v>
          </cell>
          <cell r="F61" t="str">
            <v>Project Director, MACEPA</v>
          </cell>
          <cell r="G61" t="str">
            <v>A</v>
          </cell>
          <cell r="H61" t="str">
            <v>USD</v>
          </cell>
          <cell r="I61">
            <v>243823.84</v>
          </cell>
          <cell r="J61">
            <v>1</v>
          </cell>
          <cell r="L61" t="str">
            <v>LUSAKA1</v>
          </cell>
          <cell r="M61" t="str">
            <v>AFRICA</v>
          </cell>
          <cell r="AP61">
            <v>1</v>
          </cell>
          <cell r="AQ61">
            <v>937.78399999999999</v>
          </cell>
          <cell r="AR61" t="str">
            <v>S</v>
          </cell>
          <cell r="AS61" t="str">
            <v>X</v>
          </cell>
          <cell r="AT61">
            <v>0</v>
          </cell>
        </row>
        <row r="62">
          <cell r="A62" t="str">
            <v>Mochoge, Caroline Kwamboka</v>
          </cell>
          <cell r="B62" t="str">
            <v>Communications Associate II</v>
          </cell>
          <cell r="C62" t="str">
            <v>ECDAN</v>
          </cell>
          <cell r="D62" t="str">
            <v>7963</v>
          </cell>
          <cell r="E62" t="str">
            <v>N</v>
          </cell>
          <cell r="F62" t="str">
            <v>Communications Associate</v>
          </cell>
          <cell r="G62" t="str">
            <v>A</v>
          </cell>
          <cell r="H62" t="str">
            <v>USD</v>
          </cell>
          <cell r="I62">
            <v>29850.66</v>
          </cell>
          <cell r="J62">
            <v>1</v>
          </cell>
          <cell r="L62" t="str">
            <v>REMOTE-KE</v>
          </cell>
          <cell r="M62" t="str">
            <v>AFRICA</v>
          </cell>
          <cell r="AP62">
            <v>1</v>
          </cell>
          <cell r="AQ62">
            <v>114.81023076923077</v>
          </cell>
          <cell r="AR62" t="str">
            <v>S</v>
          </cell>
          <cell r="AS62" t="str">
            <v xml:space="preserve"> </v>
          </cell>
          <cell r="AT62">
            <v>0</v>
          </cell>
        </row>
        <row r="63">
          <cell r="A63" t="str">
            <v>Mohammed, Endris Hussen</v>
          </cell>
          <cell r="B63" t="str">
            <v>Senior Program Project Manager II</v>
          </cell>
          <cell r="C63" t="str">
            <v>ET</v>
          </cell>
          <cell r="D63" t="str">
            <v>7947</v>
          </cell>
          <cell r="E63" t="str">
            <v>N</v>
          </cell>
          <cell r="F63" t="str">
            <v>Technical Surveillance Officer</v>
          </cell>
          <cell r="G63" t="str">
            <v>A</v>
          </cell>
          <cell r="H63" t="str">
            <v>USD</v>
          </cell>
          <cell r="I63">
            <v>12397.1</v>
          </cell>
          <cell r="J63">
            <v>1</v>
          </cell>
          <cell r="L63" t="str">
            <v>ADDIS</v>
          </cell>
          <cell r="M63" t="str">
            <v>AFRICA</v>
          </cell>
          <cell r="AP63">
            <v>1</v>
          </cell>
          <cell r="AQ63">
            <v>47.681153846153848</v>
          </cell>
          <cell r="AR63" t="str">
            <v>S</v>
          </cell>
          <cell r="AS63" t="str">
            <v xml:space="preserve"> </v>
          </cell>
          <cell r="AT63">
            <v>0</v>
          </cell>
        </row>
        <row r="64">
          <cell r="A64" t="str">
            <v>Mohammed, Jemal Yesuf</v>
          </cell>
          <cell r="B64" t="str">
            <v>Coordinator I Functional Support /Technician I</v>
          </cell>
          <cell r="C64" t="str">
            <v>ET</v>
          </cell>
          <cell r="D64" t="str">
            <v>8018</v>
          </cell>
          <cell r="E64" t="str">
            <v>N</v>
          </cell>
          <cell r="F64" t="str">
            <v>Driver</v>
          </cell>
          <cell r="G64" t="str">
            <v>A</v>
          </cell>
          <cell r="H64" t="str">
            <v>USD</v>
          </cell>
          <cell r="I64">
            <v>4418.8999999999996</v>
          </cell>
          <cell r="J64">
            <v>1</v>
          </cell>
          <cell r="L64" t="str">
            <v>ADDIS</v>
          </cell>
          <cell r="M64" t="str">
            <v>AFRICA</v>
          </cell>
          <cell r="AP64">
            <v>1</v>
          </cell>
          <cell r="AQ64">
            <v>16.995769230769231</v>
          </cell>
          <cell r="AR64" t="str">
            <v>S</v>
          </cell>
          <cell r="AS64" t="str">
            <v xml:space="preserve"> </v>
          </cell>
          <cell r="AT64">
            <v>0</v>
          </cell>
        </row>
        <row r="65">
          <cell r="A65" t="str">
            <v>Molago, Mulugeta Anshiso</v>
          </cell>
          <cell r="B65" t="str">
            <v>Advanced Program Project Manager</v>
          </cell>
          <cell r="C65" t="str">
            <v>ET</v>
          </cell>
          <cell r="D65" t="str">
            <v>7464</v>
          </cell>
          <cell r="E65" t="str">
            <v>N</v>
          </cell>
          <cell r="F65" t="str">
            <v>Senior Grant Management Coordinator, Malaria Program</v>
          </cell>
          <cell r="G65" t="str">
            <v>A</v>
          </cell>
          <cell r="H65" t="str">
            <v>USD</v>
          </cell>
          <cell r="I65">
            <v>25993.17</v>
          </cell>
          <cell r="J65">
            <v>1</v>
          </cell>
          <cell r="L65" t="str">
            <v>ADDIS</v>
          </cell>
          <cell r="M65" t="str">
            <v>AFRICA</v>
          </cell>
          <cell r="AP65">
            <v>1</v>
          </cell>
          <cell r="AQ65">
            <v>99.97373076923077</v>
          </cell>
          <cell r="AR65" t="str">
            <v>S</v>
          </cell>
          <cell r="AS65" t="str">
            <v xml:space="preserve"> </v>
          </cell>
          <cell r="AT65">
            <v>0</v>
          </cell>
        </row>
        <row r="66">
          <cell r="A66" t="str">
            <v>Mtonga, Thomas</v>
          </cell>
          <cell r="B66" t="str">
            <v>Coordinator II Functional Support /Technician II</v>
          </cell>
          <cell r="C66" t="str">
            <v>ZM</v>
          </cell>
          <cell r="D66" t="str">
            <v>5735</v>
          </cell>
          <cell r="E66" t="str">
            <v>N</v>
          </cell>
          <cell r="F66" t="str">
            <v>Driver/Logistics Assistant</v>
          </cell>
          <cell r="G66" t="str">
            <v>A</v>
          </cell>
          <cell r="H66" t="str">
            <v>ZMW</v>
          </cell>
          <cell r="I66">
            <v>130630.82</v>
          </cell>
          <cell r="J66">
            <v>1</v>
          </cell>
          <cell r="L66" t="str">
            <v>KASAMA</v>
          </cell>
          <cell r="M66" t="str">
            <v>AFRICA</v>
          </cell>
          <cell r="AP66">
            <v>19.5</v>
          </cell>
          <cell r="AQ66">
            <v>25.765447731755426</v>
          </cell>
          <cell r="AR66" t="str">
            <v>S</v>
          </cell>
          <cell r="AS66" t="str">
            <v xml:space="preserve"> </v>
          </cell>
          <cell r="AT66">
            <v>0</v>
          </cell>
        </row>
        <row r="67">
          <cell r="A67" t="str">
            <v>Mulowa, Lazarous</v>
          </cell>
          <cell r="B67" t="str">
            <v>Coordinator II Functional Support /Technician II</v>
          </cell>
          <cell r="C67" t="str">
            <v>ZM</v>
          </cell>
          <cell r="D67" t="str">
            <v>5736</v>
          </cell>
          <cell r="E67" t="str">
            <v>N</v>
          </cell>
          <cell r="F67" t="str">
            <v>Driver/Logistics Assistant</v>
          </cell>
          <cell r="G67" t="str">
            <v>A</v>
          </cell>
          <cell r="H67" t="str">
            <v>ZMW</v>
          </cell>
          <cell r="I67">
            <v>130630.82</v>
          </cell>
          <cell r="J67">
            <v>1</v>
          </cell>
          <cell r="L67" t="str">
            <v>KATETE</v>
          </cell>
          <cell r="M67" t="str">
            <v>AFRICA</v>
          </cell>
          <cell r="AP67">
            <v>19.5</v>
          </cell>
          <cell r="AQ67">
            <v>25.765447731755426</v>
          </cell>
          <cell r="AR67" t="str">
            <v>S</v>
          </cell>
          <cell r="AS67" t="str">
            <v xml:space="preserve"> </v>
          </cell>
          <cell r="AT67">
            <v>0</v>
          </cell>
        </row>
        <row r="68">
          <cell r="A68" t="str">
            <v>Mulube, Conceptor</v>
          </cell>
          <cell r="B68" t="str">
            <v>Laboratory Technician II</v>
          </cell>
          <cell r="C68" t="str">
            <v>MNTD</v>
          </cell>
          <cell r="D68" t="str">
            <v>5640</v>
          </cell>
          <cell r="E68" t="str">
            <v>N</v>
          </cell>
          <cell r="F68" t="str">
            <v>Laboratory Scientist</v>
          </cell>
          <cell r="G68" t="str">
            <v>A</v>
          </cell>
          <cell r="H68" t="str">
            <v>ZMW</v>
          </cell>
          <cell r="I68">
            <v>211853</v>
          </cell>
          <cell r="J68">
            <v>1</v>
          </cell>
          <cell r="L68" t="str">
            <v>LUSAKA1</v>
          </cell>
          <cell r="M68" t="str">
            <v>AFRICA</v>
          </cell>
          <cell r="AP68">
            <v>19.5</v>
          </cell>
          <cell r="AQ68">
            <v>41.785601577909269</v>
          </cell>
          <cell r="AR68" t="str">
            <v>S</v>
          </cell>
          <cell r="AS68" t="str">
            <v xml:space="preserve"> </v>
          </cell>
          <cell r="AT68">
            <v>0</v>
          </cell>
        </row>
        <row r="69">
          <cell r="A69" t="str">
            <v>Mupeseni, Joseph</v>
          </cell>
          <cell r="B69" t="str">
            <v>Coordinator II Functional Support /Technician II</v>
          </cell>
          <cell r="C69" t="str">
            <v>ZM</v>
          </cell>
          <cell r="D69" t="str">
            <v>5732</v>
          </cell>
          <cell r="E69" t="str">
            <v>N</v>
          </cell>
          <cell r="F69" t="str">
            <v>Driver/Logistics Assistant</v>
          </cell>
          <cell r="G69" t="str">
            <v>A</v>
          </cell>
          <cell r="H69" t="str">
            <v>ZMW</v>
          </cell>
          <cell r="I69">
            <v>130630.82</v>
          </cell>
          <cell r="J69">
            <v>1</v>
          </cell>
          <cell r="L69" t="str">
            <v>CHINSALI</v>
          </cell>
          <cell r="M69" t="str">
            <v>AFRICA</v>
          </cell>
          <cell r="AP69">
            <v>19.5</v>
          </cell>
          <cell r="AQ69">
            <v>25.765447731755426</v>
          </cell>
          <cell r="AR69" t="str">
            <v>S</v>
          </cell>
          <cell r="AS69" t="str">
            <v xml:space="preserve"> </v>
          </cell>
          <cell r="AT69">
            <v>0</v>
          </cell>
        </row>
        <row r="70">
          <cell r="A70" t="str">
            <v>Mussa, Shafi Dahir</v>
          </cell>
          <cell r="B70" t="str">
            <v>Advanced Program Project Manager</v>
          </cell>
          <cell r="C70" t="str">
            <v>ET</v>
          </cell>
          <cell r="D70" t="str">
            <v>10059</v>
          </cell>
          <cell r="E70" t="str">
            <v>N</v>
          </cell>
          <cell r="F70" t="str">
            <v>Regional Malaria Elimination Senior Advisor</v>
          </cell>
          <cell r="G70" t="str">
            <v>A</v>
          </cell>
          <cell r="H70" t="str">
            <v>USD</v>
          </cell>
          <cell r="I70">
            <v>17296.490000000002</v>
          </cell>
          <cell r="J70">
            <v>1</v>
          </cell>
          <cell r="L70" t="str">
            <v>REMOTE-ET</v>
          </cell>
          <cell r="M70" t="str">
            <v>AFRICA</v>
          </cell>
          <cell r="AP70">
            <v>1</v>
          </cell>
          <cell r="AQ70">
            <v>66.52496153846154</v>
          </cell>
          <cell r="AR70" t="str">
            <v>S</v>
          </cell>
          <cell r="AS70" t="str">
            <v xml:space="preserve"> </v>
          </cell>
          <cell r="AT70">
            <v>0</v>
          </cell>
        </row>
        <row r="71">
          <cell r="A71" t="str">
            <v>Musunse, Maximillian</v>
          </cell>
          <cell r="B71" t="str">
            <v>Manager Program Project Management</v>
          </cell>
          <cell r="C71" t="str">
            <v>ZM</v>
          </cell>
          <cell r="D71" t="str">
            <v>5716</v>
          </cell>
          <cell r="E71" t="str">
            <v>N</v>
          </cell>
          <cell r="F71" t="str">
            <v>Pre-elimination Program Coordinator, PAMO Plus</v>
          </cell>
          <cell r="G71" t="str">
            <v>A</v>
          </cell>
          <cell r="H71" t="str">
            <v>ZMW</v>
          </cell>
          <cell r="I71">
            <v>514206.53</v>
          </cell>
          <cell r="J71">
            <v>1</v>
          </cell>
          <cell r="L71" t="str">
            <v>KATETE</v>
          </cell>
          <cell r="M71" t="str">
            <v>AFRICA</v>
          </cell>
          <cell r="AP71">
            <v>19.5</v>
          </cell>
          <cell r="AQ71">
            <v>101.42140631163709</v>
          </cell>
          <cell r="AR71" t="str">
            <v>S</v>
          </cell>
          <cell r="AS71" t="str">
            <v xml:space="preserve"> </v>
          </cell>
          <cell r="AT71">
            <v>0</v>
          </cell>
        </row>
        <row r="72">
          <cell r="A72" t="str">
            <v>Muyendekwa, George</v>
          </cell>
          <cell r="B72" t="str">
            <v>Manager Program Project Management</v>
          </cell>
          <cell r="C72" t="str">
            <v>ZM</v>
          </cell>
          <cell r="D72" t="str">
            <v>6771</v>
          </cell>
          <cell r="E72" t="str">
            <v>N</v>
          </cell>
          <cell r="F72" t="str">
            <v>Provincial Coordinator, PAMO Plus</v>
          </cell>
          <cell r="G72" t="str">
            <v>A</v>
          </cell>
          <cell r="H72" t="str">
            <v>ZMW</v>
          </cell>
          <cell r="I72">
            <v>503938.38</v>
          </cell>
          <cell r="J72">
            <v>1</v>
          </cell>
          <cell r="L72" t="str">
            <v>CHINSALI</v>
          </cell>
          <cell r="M72" t="str">
            <v>AFRICA</v>
          </cell>
          <cell r="AP72">
            <v>19.5</v>
          </cell>
          <cell r="AQ72">
            <v>99.396130177514806</v>
          </cell>
          <cell r="AR72" t="str">
            <v>S</v>
          </cell>
          <cell r="AS72" t="str">
            <v xml:space="preserve"> </v>
          </cell>
          <cell r="AT72">
            <v>0</v>
          </cell>
        </row>
        <row r="73">
          <cell r="A73" t="str">
            <v>Mwenda, Julio Mbali Moke</v>
          </cell>
          <cell r="B73" t="str">
            <v>Senior Finance and Awards Officer II/ Senior PADM II</v>
          </cell>
          <cell r="C73" t="str">
            <v>DRC</v>
          </cell>
          <cell r="D73" t="str">
            <v>6816</v>
          </cell>
          <cell r="E73" t="str">
            <v>N</v>
          </cell>
          <cell r="F73" t="str">
            <v>Finance and Administration Officer</v>
          </cell>
          <cell r="G73" t="str">
            <v>A</v>
          </cell>
          <cell r="H73" t="str">
            <v>USD</v>
          </cell>
          <cell r="I73">
            <v>28552.86</v>
          </cell>
          <cell r="J73">
            <v>1</v>
          </cell>
          <cell r="L73" t="str">
            <v>DRCKAMINA</v>
          </cell>
          <cell r="M73" t="str">
            <v>AFRICA</v>
          </cell>
          <cell r="AP73">
            <v>1</v>
          </cell>
          <cell r="AQ73">
            <v>109.81869230769232</v>
          </cell>
          <cell r="AR73" t="str">
            <v>S</v>
          </cell>
          <cell r="AS73" t="str">
            <v xml:space="preserve"> </v>
          </cell>
          <cell r="AT73">
            <v>0</v>
          </cell>
        </row>
        <row r="74">
          <cell r="A74" t="str">
            <v>Mwenda-Chimfwembe, Mulenga Chilumba</v>
          </cell>
          <cell r="B74" t="str">
            <v>Senior Manager Laboratory</v>
          </cell>
          <cell r="C74" t="str">
            <v>MNTD</v>
          </cell>
          <cell r="D74" t="str">
            <v>5897</v>
          </cell>
          <cell r="E74" t="str">
            <v>N</v>
          </cell>
          <cell r="F74" t="str">
            <v>Laboratory Team Manager</v>
          </cell>
          <cell r="G74" t="str">
            <v>A</v>
          </cell>
          <cell r="H74" t="str">
            <v>ZMW</v>
          </cell>
          <cell r="I74">
            <v>473828.4</v>
          </cell>
          <cell r="J74">
            <v>1</v>
          </cell>
          <cell r="L74" t="str">
            <v>LUSAKA1</v>
          </cell>
          <cell r="M74" t="str">
            <v>AFRICA</v>
          </cell>
          <cell r="AP74">
            <v>19.5</v>
          </cell>
          <cell r="AQ74">
            <v>93.45727810650888</v>
          </cell>
          <cell r="AR74" t="str">
            <v>S</v>
          </cell>
          <cell r="AS74" t="str">
            <v xml:space="preserve"> </v>
          </cell>
          <cell r="AT74">
            <v>0</v>
          </cell>
        </row>
        <row r="75">
          <cell r="A75" t="str">
            <v>Netreba, Inna</v>
          </cell>
          <cell r="B75" t="str">
            <v>Administrative Specialist II</v>
          </cell>
          <cell r="C75" t="str">
            <v>CHE</v>
          </cell>
          <cell r="D75" t="str">
            <v>5842</v>
          </cell>
          <cell r="E75" t="str">
            <v>N</v>
          </cell>
          <cell r="F75" t="str">
            <v>Sr Finance &amp; Admin Associate - Western Europe Hub</v>
          </cell>
          <cell r="G75" t="str">
            <v>A</v>
          </cell>
          <cell r="H75" t="str">
            <v>EUR</v>
          </cell>
          <cell r="I75">
            <v>60737.5</v>
          </cell>
          <cell r="J75">
            <v>1</v>
          </cell>
          <cell r="L75" t="str">
            <v>BRUSSELS (RH)</v>
          </cell>
          <cell r="M75" t="str">
            <v>AMEE</v>
          </cell>
          <cell r="AP75">
            <v>0.9</v>
          </cell>
          <cell r="AQ75">
            <v>259.56196581196582</v>
          </cell>
          <cell r="AR75" t="str">
            <v>S</v>
          </cell>
          <cell r="AS75" t="str">
            <v xml:space="preserve"> </v>
          </cell>
          <cell r="AT75">
            <v>0</v>
          </cell>
        </row>
        <row r="76">
          <cell r="A76" t="str">
            <v>Nsambu, Eugene Manika</v>
          </cell>
          <cell r="B76" t="str">
            <v>Senior Program Officer I</v>
          </cell>
          <cell r="C76" t="str">
            <v>DRC</v>
          </cell>
          <cell r="D76" t="str">
            <v>6494</v>
          </cell>
          <cell r="E76" t="str">
            <v>N</v>
          </cell>
          <cell r="F76" t="str">
            <v>Technical Advisor /HCD - Communication</v>
          </cell>
          <cell r="G76" t="str">
            <v>A</v>
          </cell>
          <cell r="H76" t="str">
            <v>USD</v>
          </cell>
          <cell r="I76">
            <v>36836.25</v>
          </cell>
          <cell r="J76">
            <v>1</v>
          </cell>
          <cell r="L76" t="str">
            <v>KINSHASA</v>
          </cell>
          <cell r="M76" t="str">
            <v>AFRICA</v>
          </cell>
          <cell r="AP76">
            <v>1</v>
          </cell>
          <cell r="AQ76">
            <v>141.67788461538461</v>
          </cell>
          <cell r="AR76" t="str">
            <v>S</v>
          </cell>
          <cell r="AS76" t="str">
            <v xml:space="preserve"> </v>
          </cell>
          <cell r="AT76">
            <v>0</v>
          </cell>
        </row>
        <row r="77">
          <cell r="A77" t="str">
            <v>Nyendwa, Patrick</v>
          </cell>
          <cell r="B77" t="str">
            <v>Program Project Manager</v>
          </cell>
          <cell r="C77" t="str">
            <v>ZM</v>
          </cell>
          <cell r="D77" t="str">
            <v>6142</v>
          </cell>
          <cell r="E77" t="str">
            <v>N</v>
          </cell>
          <cell r="F77" t="str">
            <v>Community Engagement and Mobilization Officer</v>
          </cell>
          <cell r="G77" t="str">
            <v>A</v>
          </cell>
          <cell r="H77" t="str">
            <v>ZMW</v>
          </cell>
          <cell r="I77">
            <v>256459.95</v>
          </cell>
          <cell r="J77">
            <v>1</v>
          </cell>
          <cell r="L77" t="str">
            <v>KATETE</v>
          </cell>
          <cell r="M77" t="str">
            <v>AFRICA</v>
          </cell>
          <cell r="AP77">
            <v>19.5</v>
          </cell>
          <cell r="AQ77">
            <v>50.58381656804734</v>
          </cell>
          <cell r="AR77" t="str">
            <v>S</v>
          </cell>
          <cell r="AS77" t="str">
            <v xml:space="preserve"> </v>
          </cell>
          <cell r="AT77">
            <v>0</v>
          </cell>
        </row>
        <row r="78">
          <cell r="A78" t="str">
            <v>Nyirenda, Augustine</v>
          </cell>
          <cell r="B78" t="str">
            <v>Coordinator II Functional Support /Technician II</v>
          </cell>
          <cell r="C78" t="str">
            <v>ZM</v>
          </cell>
          <cell r="D78" t="str">
            <v>7130</v>
          </cell>
          <cell r="E78" t="str">
            <v>N</v>
          </cell>
          <cell r="F78" t="str">
            <v>Driver/Logistics Assistant</v>
          </cell>
          <cell r="G78" t="str">
            <v>A</v>
          </cell>
          <cell r="H78" t="str">
            <v>ZMW</v>
          </cell>
          <cell r="I78">
            <v>100752.59</v>
          </cell>
          <cell r="J78">
            <v>1</v>
          </cell>
          <cell r="L78" t="str">
            <v>ZAMBIACHIPATA</v>
          </cell>
          <cell r="M78" t="str">
            <v>AFRICA</v>
          </cell>
          <cell r="AP78">
            <v>19.5</v>
          </cell>
          <cell r="AQ78">
            <v>19.872305719921105</v>
          </cell>
          <cell r="AR78" t="str">
            <v>S</v>
          </cell>
          <cell r="AS78" t="str">
            <v xml:space="preserve"> </v>
          </cell>
          <cell r="AT78">
            <v>0</v>
          </cell>
        </row>
        <row r="79">
          <cell r="A79" t="str">
            <v>Ogutu, Doreen</v>
          </cell>
          <cell r="B79" t="str">
            <v>Senior Monitoring, Evaluation and Learning Officer I</v>
          </cell>
          <cell r="C79" t="str">
            <v>PSK</v>
          </cell>
          <cell r="D79" t="str">
            <v>10195</v>
          </cell>
          <cell r="E79" t="str">
            <v>N</v>
          </cell>
          <cell r="F79" t="str">
            <v>Monitoring, Evaluation and Learning Officer- HIV Care &amp; Treatment</v>
          </cell>
          <cell r="G79" t="str">
            <v>A</v>
          </cell>
          <cell r="H79" t="str">
            <v>USD</v>
          </cell>
          <cell r="I79">
            <v>21428.57</v>
          </cell>
          <cell r="J79">
            <v>1</v>
          </cell>
          <cell r="L79" t="str">
            <v>VIHIGA</v>
          </cell>
          <cell r="M79" t="str">
            <v>AFRICA</v>
          </cell>
          <cell r="AP79">
            <v>1</v>
          </cell>
          <cell r="AQ79">
            <v>82.417576923076922</v>
          </cell>
          <cell r="AR79" t="str">
            <v>S</v>
          </cell>
          <cell r="AS79" t="str">
            <v xml:space="preserve"> </v>
          </cell>
          <cell r="AT79">
            <v>0</v>
          </cell>
        </row>
        <row r="80">
          <cell r="A80" t="str">
            <v>Ogutu, Patrick Onyango</v>
          </cell>
          <cell r="B80" t="str">
            <v>Program Associate II</v>
          </cell>
          <cell r="C80" t="str">
            <v>PSK</v>
          </cell>
          <cell r="D80" t="str">
            <v>8175</v>
          </cell>
          <cell r="E80" t="str">
            <v>N</v>
          </cell>
          <cell r="F80" t="str">
            <v>Program Officer, HIV Integration, USAID Nuru Ya Mtoto</v>
          </cell>
          <cell r="G80" t="str">
            <v>A</v>
          </cell>
          <cell r="H80" t="str">
            <v>USD</v>
          </cell>
          <cell r="I80">
            <v>17842.54</v>
          </cell>
          <cell r="J80">
            <v>1</v>
          </cell>
          <cell r="L80" t="str">
            <v>VIHIGA</v>
          </cell>
          <cell r="M80" t="str">
            <v>AFRICA</v>
          </cell>
          <cell r="AP80">
            <v>1</v>
          </cell>
          <cell r="AQ80">
            <v>68.62515384615385</v>
          </cell>
          <cell r="AR80" t="str">
            <v>S</v>
          </cell>
          <cell r="AS80" t="str">
            <v xml:space="preserve"> </v>
          </cell>
          <cell r="AT80">
            <v>0</v>
          </cell>
        </row>
        <row r="81">
          <cell r="A81" t="str">
            <v>Onjoro, Brian Wafula</v>
          </cell>
          <cell r="B81" t="str">
            <v>Senior Program Officer I</v>
          </cell>
          <cell r="C81" t="str">
            <v>PSK</v>
          </cell>
          <cell r="D81" t="str">
            <v>8243</v>
          </cell>
          <cell r="E81" t="str">
            <v>N</v>
          </cell>
          <cell r="F81" t="str">
            <v>Program Officer, HIV Integration, USAID Nuru Ya Mtoto</v>
          </cell>
          <cell r="G81" t="str">
            <v>A</v>
          </cell>
          <cell r="H81" t="str">
            <v>USD</v>
          </cell>
          <cell r="I81">
            <v>17880</v>
          </cell>
          <cell r="J81">
            <v>1</v>
          </cell>
          <cell r="L81" t="str">
            <v>Nyamira</v>
          </cell>
          <cell r="M81" t="str">
            <v>AFRICA</v>
          </cell>
          <cell r="AP81">
            <v>1</v>
          </cell>
          <cell r="AQ81">
            <v>68.769230769230774</v>
          </cell>
          <cell r="AR81" t="str">
            <v>S</v>
          </cell>
          <cell r="AS81" t="str">
            <v xml:space="preserve"> </v>
          </cell>
          <cell r="AT81">
            <v>0</v>
          </cell>
        </row>
        <row r="82">
          <cell r="A82" t="str">
            <v>Orwaya, Marilyn Maxmilla</v>
          </cell>
          <cell r="B82" t="str">
            <v>Program Associate II</v>
          </cell>
          <cell r="C82" t="str">
            <v>PSK</v>
          </cell>
          <cell r="D82" t="str">
            <v>8102</v>
          </cell>
          <cell r="E82" t="str">
            <v>N</v>
          </cell>
          <cell r="F82" t="str">
            <v>Program Officer, HIV Integration, USAID Nuru Ya Mtoto</v>
          </cell>
          <cell r="G82" t="str">
            <v>A</v>
          </cell>
          <cell r="H82" t="str">
            <v>USD</v>
          </cell>
          <cell r="I82">
            <v>17842.54</v>
          </cell>
          <cell r="J82">
            <v>1</v>
          </cell>
          <cell r="L82" t="str">
            <v>VIHIGA</v>
          </cell>
          <cell r="M82" t="str">
            <v>AFRICA</v>
          </cell>
          <cell r="AP82">
            <v>1</v>
          </cell>
          <cell r="AQ82">
            <v>68.62515384615385</v>
          </cell>
          <cell r="AR82" t="str">
            <v>S</v>
          </cell>
          <cell r="AS82" t="str">
            <v xml:space="preserve"> </v>
          </cell>
          <cell r="AT82">
            <v>0</v>
          </cell>
        </row>
        <row r="83">
          <cell r="A83" t="str">
            <v>Ousso, Vivian</v>
          </cell>
          <cell r="B83" t="str">
            <v>Senior Monitoring, Evaluation and Learning Officer I</v>
          </cell>
          <cell r="C83" t="str">
            <v>PSK</v>
          </cell>
          <cell r="D83" t="str">
            <v>8044</v>
          </cell>
          <cell r="E83" t="str">
            <v>N</v>
          </cell>
          <cell r="F83" t="str">
            <v>County Monitoring and Evaluation Officer</v>
          </cell>
          <cell r="G83" t="str">
            <v>A</v>
          </cell>
          <cell r="H83" t="str">
            <v>USD</v>
          </cell>
          <cell r="I83">
            <v>23333.4</v>
          </cell>
          <cell r="J83">
            <v>1</v>
          </cell>
          <cell r="L83" t="str">
            <v>Nyamira</v>
          </cell>
          <cell r="M83" t="str">
            <v>AFRICA</v>
          </cell>
          <cell r="AP83">
            <v>1</v>
          </cell>
          <cell r="AQ83">
            <v>89.743846153846164</v>
          </cell>
          <cell r="AR83" t="str">
            <v>S</v>
          </cell>
          <cell r="AS83" t="str">
            <v xml:space="preserve"> </v>
          </cell>
          <cell r="AT83">
            <v>0</v>
          </cell>
        </row>
        <row r="84">
          <cell r="A84" t="str">
            <v>Pandey, Neeraj Kishore</v>
          </cell>
          <cell r="B84" t="str">
            <v>TL II Program</v>
          </cell>
          <cell r="C84" t="str">
            <v>PSN</v>
          </cell>
          <cell r="D84" t="str">
            <v>6791</v>
          </cell>
          <cell r="E84" t="str">
            <v>N</v>
          </cell>
          <cell r="F84" t="str">
            <v>Program Officer</v>
          </cell>
          <cell r="G84" t="str">
            <v>A</v>
          </cell>
          <cell r="H84" t="str">
            <v>INR</v>
          </cell>
          <cell r="I84">
            <v>2428048.2799999998</v>
          </cell>
          <cell r="J84">
            <v>1</v>
          </cell>
          <cell r="L84" t="str">
            <v>LUCKNOW</v>
          </cell>
          <cell r="M84" t="str">
            <v>AMEE</v>
          </cell>
          <cell r="AP84">
            <v>81.06</v>
          </cell>
          <cell r="AQ84">
            <v>115.2066028962402</v>
          </cell>
          <cell r="AR84" t="str">
            <v>S</v>
          </cell>
          <cell r="AS84" t="str">
            <v xml:space="preserve"> </v>
          </cell>
          <cell r="AT84">
            <v>0</v>
          </cell>
        </row>
        <row r="85">
          <cell r="A85" t="str">
            <v>Phalake, Ajit Vijay</v>
          </cell>
          <cell r="B85" t="str">
            <v>Monitoring, Evaluation and Learning Associate II</v>
          </cell>
          <cell r="C85" t="str">
            <v>PSN</v>
          </cell>
          <cell r="D85" t="str">
            <v>6809</v>
          </cell>
          <cell r="E85" t="str">
            <v>N</v>
          </cell>
          <cell r="F85" t="str">
            <v>Monitoring &amp; Evaluation Officer</v>
          </cell>
          <cell r="G85" t="str">
            <v>A</v>
          </cell>
          <cell r="H85" t="str">
            <v>INR</v>
          </cell>
          <cell r="I85">
            <v>1811434.03</v>
          </cell>
          <cell r="J85">
            <v>1</v>
          </cell>
          <cell r="L85" t="str">
            <v>REMOTE-IN-MUM</v>
          </cell>
          <cell r="M85" t="str">
            <v>AMEE</v>
          </cell>
          <cell r="AP85">
            <v>81.06</v>
          </cell>
          <cell r="AQ85">
            <v>85.949345688853469</v>
          </cell>
          <cell r="AR85" t="str">
            <v>S</v>
          </cell>
          <cell r="AS85" t="str">
            <v xml:space="preserve"> </v>
          </cell>
          <cell r="AT85">
            <v>0</v>
          </cell>
        </row>
        <row r="86">
          <cell r="A86" t="str">
            <v>Rushingwa Bahati, Albert Belloum</v>
          </cell>
          <cell r="B86" t="str">
            <v>Senior Program Officer I</v>
          </cell>
          <cell r="C86" t="str">
            <v>DRC</v>
          </cell>
          <cell r="D86" t="str">
            <v>8098</v>
          </cell>
          <cell r="E86" t="str">
            <v>N</v>
          </cell>
          <cell r="F86" t="str">
            <v>Technical Officer - Immunization and Surveillance</v>
          </cell>
          <cell r="G86" t="str">
            <v>A</v>
          </cell>
          <cell r="H86" t="str">
            <v>USD</v>
          </cell>
          <cell r="I86">
            <v>34149.599999999999</v>
          </cell>
          <cell r="J86">
            <v>1</v>
          </cell>
          <cell r="L86" t="str">
            <v>KINSHASA</v>
          </cell>
          <cell r="M86" t="str">
            <v>AFRICA</v>
          </cell>
          <cell r="AP86">
            <v>1</v>
          </cell>
          <cell r="AQ86">
            <v>131.34461538461537</v>
          </cell>
          <cell r="AR86" t="str">
            <v>S</v>
          </cell>
          <cell r="AS86" t="str">
            <v xml:space="preserve"> </v>
          </cell>
          <cell r="AT86">
            <v>0</v>
          </cell>
        </row>
        <row r="87">
          <cell r="A87" t="str">
            <v>Sakeyo, Judith</v>
          </cell>
          <cell r="B87" t="str">
            <v>Manager Program Project Management</v>
          </cell>
          <cell r="C87" t="str">
            <v>ZM</v>
          </cell>
          <cell r="D87" t="str">
            <v>5720</v>
          </cell>
          <cell r="E87" t="str">
            <v>N</v>
          </cell>
          <cell r="F87" t="str">
            <v>Provincial Coordinator, PAMO Plus</v>
          </cell>
          <cell r="G87" t="str">
            <v>A</v>
          </cell>
          <cell r="H87" t="str">
            <v>ZMW</v>
          </cell>
          <cell r="I87">
            <v>546970.74</v>
          </cell>
          <cell r="J87">
            <v>1</v>
          </cell>
          <cell r="L87" t="str">
            <v>ZAMBIACHIPATA</v>
          </cell>
          <cell r="M87" t="str">
            <v>AFRICA</v>
          </cell>
          <cell r="AP87">
            <v>19.5</v>
          </cell>
          <cell r="AQ87">
            <v>107.883775147929</v>
          </cell>
          <cell r="AR87" t="str">
            <v>S</v>
          </cell>
          <cell r="AS87" t="str">
            <v xml:space="preserve"> </v>
          </cell>
          <cell r="AT87">
            <v>0</v>
          </cell>
        </row>
        <row r="88">
          <cell r="A88" t="str">
            <v>Shinde, Shivam Arjun</v>
          </cell>
          <cell r="B88" t="str">
            <v>Senior Program Officer II</v>
          </cell>
          <cell r="C88" t="str">
            <v>PSN</v>
          </cell>
          <cell r="D88" t="str">
            <v>6637</v>
          </cell>
          <cell r="E88" t="str">
            <v>N</v>
          </cell>
          <cell r="F88" t="str">
            <v>Senior Program Officer AES</v>
          </cell>
          <cell r="G88" t="str">
            <v>A</v>
          </cell>
          <cell r="H88" t="str">
            <v>INR</v>
          </cell>
          <cell r="I88">
            <v>3546424.05</v>
          </cell>
          <cell r="J88">
            <v>1</v>
          </cell>
          <cell r="L88" t="str">
            <v>LUCKNOW</v>
          </cell>
          <cell r="M88" t="str">
            <v>AMEE</v>
          </cell>
          <cell r="AP88">
            <v>81.06</v>
          </cell>
          <cell r="AQ88">
            <v>168.27155810510732</v>
          </cell>
          <cell r="AR88" t="str">
            <v>S</v>
          </cell>
          <cell r="AS88" t="str">
            <v xml:space="preserve"> </v>
          </cell>
          <cell r="AT88">
            <v>0</v>
          </cell>
        </row>
        <row r="89">
          <cell r="A89" t="str">
            <v>Sikazwe, Mukaza</v>
          </cell>
          <cell r="B89" t="str">
            <v>Coordinator II Functional Support /Technician II</v>
          </cell>
          <cell r="C89" t="str">
            <v>ZM</v>
          </cell>
          <cell r="D89" t="str">
            <v>5733</v>
          </cell>
          <cell r="E89" t="str">
            <v>N</v>
          </cell>
          <cell r="F89" t="str">
            <v>Driver/Logistics Assistant</v>
          </cell>
          <cell r="G89" t="str">
            <v>A</v>
          </cell>
          <cell r="H89" t="str">
            <v>ZMW</v>
          </cell>
          <cell r="I89">
            <v>130630.82</v>
          </cell>
          <cell r="J89">
            <v>1</v>
          </cell>
          <cell r="L89" t="str">
            <v>CHADIZA</v>
          </cell>
          <cell r="M89" t="str">
            <v>AFRICA</v>
          </cell>
          <cell r="AP89">
            <v>19.5</v>
          </cell>
          <cell r="AQ89">
            <v>25.765447731755426</v>
          </cell>
          <cell r="AR89" t="str">
            <v>S</v>
          </cell>
          <cell r="AS89" t="str">
            <v xml:space="preserve"> </v>
          </cell>
          <cell r="AT89">
            <v>0</v>
          </cell>
        </row>
        <row r="90">
          <cell r="A90" t="str">
            <v>Sikombe, Chilumba</v>
          </cell>
          <cell r="B90" t="str">
            <v>Program Project Manager</v>
          </cell>
          <cell r="C90" t="str">
            <v>ZM</v>
          </cell>
          <cell r="D90" t="str">
            <v>5287</v>
          </cell>
          <cell r="E90" t="str">
            <v>N</v>
          </cell>
          <cell r="F90" t="str">
            <v>Social Behavior Change Officer, PAMO Plus</v>
          </cell>
          <cell r="G90" t="str">
            <v>A</v>
          </cell>
          <cell r="H90" t="str">
            <v>ZMW</v>
          </cell>
          <cell r="I90">
            <v>313546.68</v>
          </cell>
          <cell r="J90">
            <v>1</v>
          </cell>
          <cell r="L90" t="str">
            <v>KATETE</v>
          </cell>
          <cell r="M90" t="str">
            <v>AFRICA</v>
          </cell>
          <cell r="AP90">
            <v>19.5</v>
          </cell>
          <cell r="AQ90">
            <v>61.843526627218935</v>
          </cell>
          <cell r="AR90" t="str">
            <v>S</v>
          </cell>
          <cell r="AS90" t="str">
            <v xml:space="preserve"> </v>
          </cell>
          <cell r="AT90">
            <v>0</v>
          </cell>
        </row>
        <row r="91">
          <cell r="A91" t="str">
            <v>Silali, Robert Makanga</v>
          </cell>
          <cell r="B91" t="str">
            <v>Coordinator I Functional Support /Technician I</v>
          </cell>
          <cell r="C91" t="str">
            <v>PSK</v>
          </cell>
          <cell r="D91" t="str">
            <v>K129</v>
          </cell>
          <cell r="E91" t="str">
            <v>N</v>
          </cell>
          <cell r="F91" t="str">
            <v>Driver</v>
          </cell>
          <cell r="G91" t="str">
            <v>A</v>
          </cell>
          <cell r="H91" t="str">
            <v>USD</v>
          </cell>
          <cell r="I91">
            <v>10223.34</v>
          </cell>
          <cell r="J91">
            <v>1</v>
          </cell>
          <cell r="L91" t="str">
            <v>VIHIGA</v>
          </cell>
          <cell r="M91" t="str">
            <v>AFRICA</v>
          </cell>
          <cell r="AP91">
            <v>1</v>
          </cell>
          <cell r="AQ91">
            <v>39.320538461538462</v>
          </cell>
          <cell r="AR91" t="str">
            <v>S</v>
          </cell>
          <cell r="AS91" t="str">
            <v xml:space="preserve"> </v>
          </cell>
          <cell r="AT91">
            <v>0</v>
          </cell>
        </row>
        <row r="92">
          <cell r="A92" t="str">
            <v>Silumbe, Kafula</v>
          </cell>
          <cell r="B92" t="str">
            <v>Senior Manager Program</v>
          </cell>
          <cell r="C92" t="str">
            <v>MNTD</v>
          </cell>
          <cell r="D92" t="str">
            <v>2174</v>
          </cell>
          <cell r="E92" t="str">
            <v>N</v>
          </cell>
          <cell r="F92" t="str">
            <v>Team Lead, MACEPA</v>
          </cell>
          <cell r="G92" t="str">
            <v>A</v>
          </cell>
          <cell r="H92" t="str">
            <v>ZMW</v>
          </cell>
          <cell r="I92">
            <v>868637.28</v>
          </cell>
          <cell r="J92">
            <v>1</v>
          </cell>
          <cell r="L92" t="str">
            <v>LUSAKA1</v>
          </cell>
          <cell r="M92" t="str">
            <v>AFRICA</v>
          </cell>
          <cell r="AP92">
            <v>19.5</v>
          </cell>
          <cell r="AQ92">
            <v>171.32885207100591</v>
          </cell>
          <cell r="AR92" t="str">
            <v>S</v>
          </cell>
          <cell r="AS92" t="str">
            <v xml:space="preserve"> </v>
          </cell>
          <cell r="AT92">
            <v>0</v>
          </cell>
        </row>
        <row r="93">
          <cell r="A93" t="str">
            <v>Simeza, Tiza</v>
          </cell>
          <cell r="B93" t="str">
            <v>Monitoring, Evaluation and Learning Associate II</v>
          </cell>
          <cell r="C93" t="str">
            <v>ZM</v>
          </cell>
          <cell r="D93" t="str">
            <v>7533</v>
          </cell>
          <cell r="E93" t="str">
            <v>N</v>
          </cell>
          <cell r="F93" t="str">
            <v>Surveillance Officer, PAMO Plus</v>
          </cell>
          <cell r="G93" t="str">
            <v>A</v>
          </cell>
          <cell r="H93" t="str">
            <v>ZMW</v>
          </cell>
          <cell r="I93">
            <v>247348.2</v>
          </cell>
          <cell r="J93">
            <v>1</v>
          </cell>
          <cell r="L93" t="str">
            <v>KASAMA</v>
          </cell>
          <cell r="M93" t="str">
            <v>AFRICA</v>
          </cell>
          <cell r="AP93">
            <v>19.5</v>
          </cell>
          <cell r="AQ93">
            <v>48.786627218934917</v>
          </cell>
          <cell r="AR93" t="str">
            <v>S</v>
          </cell>
          <cell r="AS93" t="str">
            <v xml:space="preserve"> </v>
          </cell>
          <cell r="AT93">
            <v>0</v>
          </cell>
        </row>
        <row r="94">
          <cell r="A94" t="str">
            <v>Storey, Helen Lee</v>
          </cell>
          <cell r="B94" t="str">
            <v>Research &amp; Development Advisor II</v>
          </cell>
          <cell r="C94" t="str">
            <v>4811</v>
          </cell>
          <cell r="D94" t="str">
            <v>4992</v>
          </cell>
          <cell r="E94" t="str">
            <v>N</v>
          </cell>
          <cell r="F94" t="str">
            <v>Program Advisor</v>
          </cell>
          <cell r="G94" t="str">
            <v>A</v>
          </cell>
          <cell r="H94" t="str">
            <v>USD</v>
          </cell>
          <cell r="I94">
            <v>173306.64</v>
          </cell>
          <cell r="J94">
            <v>1</v>
          </cell>
          <cell r="L94" t="str">
            <v>SEATTLE</v>
          </cell>
          <cell r="M94" t="str">
            <v>US</v>
          </cell>
          <cell r="AP94">
            <v>1</v>
          </cell>
          <cell r="AQ94">
            <v>666.56400000000008</v>
          </cell>
          <cell r="AR94" t="str">
            <v>S</v>
          </cell>
          <cell r="AS94" t="str">
            <v xml:space="preserve"> </v>
          </cell>
          <cell r="AT94">
            <v>0</v>
          </cell>
        </row>
        <row r="95">
          <cell r="A95" t="str">
            <v>Tchite, Constantin Kalhama</v>
          </cell>
          <cell r="B95" t="str">
            <v>Senior Manager Finance and Awards</v>
          </cell>
          <cell r="C95" t="str">
            <v>DRC</v>
          </cell>
          <cell r="D95" t="str">
            <v>10043</v>
          </cell>
          <cell r="E95" t="str">
            <v>N</v>
          </cell>
          <cell r="F95" t="str">
            <v>Finance and Administration Coordinator</v>
          </cell>
          <cell r="G95" t="str">
            <v>A</v>
          </cell>
          <cell r="H95" t="str">
            <v>USD</v>
          </cell>
          <cell r="I95">
            <v>56283.6</v>
          </cell>
          <cell r="J95">
            <v>1</v>
          </cell>
          <cell r="L95" t="str">
            <v>DRCLUBUMBASHI</v>
          </cell>
          <cell r="M95" t="str">
            <v>AFRICA</v>
          </cell>
          <cell r="AP95">
            <v>1</v>
          </cell>
          <cell r="AQ95">
            <v>216.4753846153846</v>
          </cell>
          <cell r="AR95" t="str">
            <v>S</v>
          </cell>
          <cell r="AS95" t="str">
            <v xml:space="preserve"> </v>
          </cell>
          <cell r="AT95">
            <v>0</v>
          </cell>
        </row>
        <row r="96">
          <cell r="A96" t="str">
            <v>Tembo, Paul Lingson</v>
          </cell>
          <cell r="B96" t="str">
            <v>Program Project Manager</v>
          </cell>
          <cell r="C96" t="str">
            <v>ZM</v>
          </cell>
          <cell r="D96" t="str">
            <v>6812</v>
          </cell>
          <cell r="E96" t="str">
            <v>N</v>
          </cell>
          <cell r="F96" t="str">
            <v>Case Management Officer</v>
          </cell>
          <cell r="G96" t="str">
            <v>A</v>
          </cell>
          <cell r="H96" t="str">
            <v>ZMW</v>
          </cell>
          <cell r="I96">
            <v>232800.29</v>
          </cell>
          <cell r="J96">
            <v>1</v>
          </cell>
          <cell r="L96" t="str">
            <v>KATETE</v>
          </cell>
          <cell r="M96" t="str">
            <v>AFRICA</v>
          </cell>
          <cell r="AP96">
            <v>19.5</v>
          </cell>
          <cell r="AQ96">
            <v>45.917216962524662</v>
          </cell>
          <cell r="AR96" t="str">
            <v>S</v>
          </cell>
          <cell r="AS96" t="str">
            <v xml:space="preserve"> </v>
          </cell>
          <cell r="AT96">
            <v>0</v>
          </cell>
        </row>
        <row r="97">
          <cell r="A97" t="str">
            <v>Tiberius, Gechure Orero</v>
          </cell>
          <cell r="B97" t="str">
            <v>Program Associate II</v>
          </cell>
          <cell r="C97" t="str">
            <v>PSK</v>
          </cell>
          <cell r="D97" t="str">
            <v>8097</v>
          </cell>
          <cell r="E97" t="str">
            <v>N</v>
          </cell>
          <cell r="F97" t="str">
            <v>Program Officer, HIV Integration, USAID Nuru Ya Mtoto</v>
          </cell>
          <cell r="G97" t="str">
            <v>A</v>
          </cell>
          <cell r="H97" t="str">
            <v>USD</v>
          </cell>
          <cell r="I97">
            <v>17842.54</v>
          </cell>
          <cell r="J97">
            <v>1</v>
          </cell>
          <cell r="L97" t="str">
            <v>Nyamira</v>
          </cell>
          <cell r="M97" t="str">
            <v>AFRICA</v>
          </cell>
          <cell r="AP97">
            <v>1</v>
          </cell>
          <cell r="AQ97">
            <v>68.62515384615385</v>
          </cell>
          <cell r="AR97" t="str">
            <v>S</v>
          </cell>
          <cell r="AS97" t="str">
            <v xml:space="preserve"> </v>
          </cell>
          <cell r="AT97">
            <v>0</v>
          </cell>
        </row>
        <row r="98">
          <cell r="A98" t="str">
            <v>Tomasini, Rolando</v>
          </cell>
          <cell r="B98" t="str">
            <v>Director Business Development &amp; Partnerships</v>
          </cell>
          <cell r="C98" t="str">
            <v>AMEEMGT</v>
          </cell>
          <cell r="D98" t="str">
            <v>10152</v>
          </cell>
          <cell r="E98" t="str">
            <v>N</v>
          </cell>
          <cell r="F98" t="str">
            <v>Director Partnership Development</v>
          </cell>
          <cell r="G98" t="str">
            <v>A</v>
          </cell>
          <cell r="H98" t="str">
            <v>EUR</v>
          </cell>
          <cell r="I98">
            <v>150000</v>
          </cell>
          <cell r="J98">
            <v>1</v>
          </cell>
          <cell r="L98" t="str">
            <v>BRUSSELS (RH)</v>
          </cell>
          <cell r="M98" t="str">
            <v>AMEE</v>
          </cell>
          <cell r="AP98">
            <v>0.9</v>
          </cell>
          <cell r="AQ98">
            <v>641.02564102564099</v>
          </cell>
          <cell r="AR98" t="str">
            <v>S</v>
          </cell>
          <cell r="AS98" t="str">
            <v xml:space="preserve"> </v>
          </cell>
          <cell r="AT98">
            <v>0</v>
          </cell>
        </row>
        <row r="99">
          <cell r="A99" t="str">
            <v>Tulu, Asefa Tufa</v>
          </cell>
          <cell r="B99" t="str">
            <v>Senior Program Project Manager II</v>
          </cell>
          <cell r="C99" t="str">
            <v>ET</v>
          </cell>
          <cell r="D99" t="str">
            <v>7946</v>
          </cell>
          <cell r="E99" t="str">
            <v>N</v>
          </cell>
          <cell r="F99" t="str">
            <v>Technical Surveillance Officer</v>
          </cell>
          <cell r="G99" t="str">
            <v>A</v>
          </cell>
          <cell r="H99" t="str">
            <v>USD</v>
          </cell>
          <cell r="I99">
            <v>12397.1</v>
          </cell>
          <cell r="J99">
            <v>1</v>
          </cell>
          <cell r="L99" t="str">
            <v>ADDIS</v>
          </cell>
          <cell r="M99" t="str">
            <v>AFRICA</v>
          </cell>
          <cell r="AP99">
            <v>1</v>
          </cell>
          <cell r="AQ99">
            <v>47.681153846153848</v>
          </cell>
          <cell r="AR99" t="str">
            <v>S</v>
          </cell>
          <cell r="AS99" t="str">
            <v xml:space="preserve"> </v>
          </cell>
          <cell r="AT99">
            <v>0</v>
          </cell>
        </row>
        <row r="100">
          <cell r="A100" t="str">
            <v>Uwamwezi, Marie-Chantal</v>
          </cell>
          <cell r="B100" t="str">
            <v>Director Regulatory Affairs</v>
          </cell>
          <cell r="C100" t="str">
            <v>CREG</v>
          </cell>
          <cell r="D100" t="str">
            <v>10173</v>
          </cell>
          <cell r="E100" t="str">
            <v>N</v>
          </cell>
          <cell r="F100" t="str">
            <v>Regulatory Strategy Director</v>
          </cell>
          <cell r="G100" t="str">
            <v>A</v>
          </cell>
          <cell r="H100" t="str">
            <v>EUR</v>
          </cell>
          <cell r="I100">
            <v>230000</v>
          </cell>
          <cell r="J100">
            <v>1</v>
          </cell>
          <cell r="L100" t="str">
            <v>BRUSSELS (RH)</v>
          </cell>
          <cell r="M100" t="str">
            <v>AMEE</v>
          </cell>
          <cell r="AP100">
            <v>0.9</v>
          </cell>
          <cell r="AQ100">
            <v>982.90598290598291</v>
          </cell>
          <cell r="AR100" t="str">
            <v>S</v>
          </cell>
          <cell r="AS100" t="str">
            <v>X</v>
          </cell>
          <cell r="AT100">
            <v>0</v>
          </cell>
        </row>
        <row r="101">
          <cell r="A101" t="str">
            <v>Walsh, Katherine Shek</v>
          </cell>
          <cell r="B101" t="str">
            <v>Senior Communications Officer II</v>
          </cell>
          <cell r="C101" t="str">
            <v>ECDAN</v>
          </cell>
          <cell r="D101" t="str">
            <v>8249</v>
          </cell>
          <cell r="E101" t="str">
            <v>N</v>
          </cell>
          <cell r="F101" t="str">
            <v>Senior Communications Officer</v>
          </cell>
          <cell r="G101" t="str">
            <v>A</v>
          </cell>
          <cell r="H101" t="str">
            <v>USD</v>
          </cell>
          <cell r="I101">
            <v>140400</v>
          </cell>
          <cell r="J101">
            <v>1</v>
          </cell>
          <cell r="L101" t="str">
            <v>WASHINGTON DC</v>
          </cell>
          <cell r="M101" t="str">
            <v>US</v>
          </cell>
          <cell r="AP101">
            <v>1</v>
          </cell>
          <cell r="AQ101">
            <v>540</v>
          </cell>
          <cell r="AR101" t="str">
            <v>S</v>
          </cell>
          <cell r="AS101" t="str">
            <v xml:space="preserve"> </v>
          </cell>
          <cell r="AT101">
            <v>0</v>
          </cell>
        </row>
        <row r="102">
          <cell r="A102" t="str">
            <v>Waruguru, Sylvia Wambui</v>
          </cell>
          <cell r="B102" t="str">
            <v>Program Associate II</v>
          </cell>
          <cell r="C102" t="str">
            <v>PSK</v>
          </cell>
          <cell r="D102" t="str">
            <v>8040</v>
          </cell>
          <cell r="E102" t="str">
            <v>N</v>
          </cell>
          <cell r="F102" t="str">
            <v>Program Officer, OVC</v>
          </cell>
          <cell r="G102" t="str">
            <v>A</v>
          </cell>
          <cell r="H102" t="str">
            <v>USD</v>
          </cell>
          <cell r="I102">
            <v>21456</v>
          </cell>
          <cell r="J102">
            <v>1</v>
          </cell>
          <cell r="L102" t="str">
            <v>VIHIGA</v>
          </cell>
          <cell r="M102" t="str">
            <v>AFRICA</v>
          </cell>
          <cell r="AP102">
            <v>1</v>
          </cell>
          <cell r="AQ102">
            <v>82.523076923076928</v>
          </cell>
          <cell r="AR102" t="str">
            <v>S</v>
          </cell>
          <cell r="AS102" t="str">
            <v xml:space="preserve"> </v>
          </cell>
          <cell r="AT102">
            <v>0</v>
          </cell>
        </row>
        <row r="103">
          <cell r="A103" t="str">
            <v>Weisel, Brett John</v>
          </cell>
          <cell r="B103" t="str">
            <v>Senior Manager Advocacy and Public Policy</v>
          </cell>
          <cell r="C103" t="str">
            <v>ECDAN</v>
          </cell>
          <cell r="D103" t="str">
            <v>7585</v>
          </cell>
          <cell r="E103" t="str">
            <v>N</v>
          </cell>
          <cell r="F103" t="str">
            <v>Global Policy &amp; Advocacy Lead, ECDAN</v>
          </cell>
          <cell r="G103" t="str">
            <v>A</v>
          </cell>
          <cell r="H103" t="str">
            <v>USD</v>
          </cell>
          <cell r="I103">
            <v>183872</v>
          </cell>
          <cell r="J103">
            <v>1</v>
          </cell>
          <cell r="L103" t="str">
            <v>HOME-VA-SEA</v>
          </cell>
          <cell r="M103" t="str">
            <v>US</v>
          </cell>
          <cell r="AP103">
            <v>1</v>
          </cell>
          <cell r="AQ103">
            <v>707.2</v>
          </cell>
          <cell r="AR103" t="str">
            <v>S</v>
          </cell>
          <cell r="AS103" t="str">
            <v xml:space="preserve"> </v>
          </cell>
          <cell r="AT103">
            <v>0</v>
          </cell>
        </row>
        <row r="104">
          <cell r="A104" t="str">
            <v>Woldetenisay, Awulachew Tadesse</v>
          </cell>
          <cell r="B104" t="str">
            <v>Senior Program Project Manager II</v>
          </cell>
          <cell r="C104" t="str">
            <v>ET</v>
          </cell>
          <cell r="D104" t="str">
            <v>7944</v>
          </cell>
          <cell r="E104" t="str">
            <v>N</v>
          </cell>
          <cell r="F104" t="str">
            <v>Technical Surveillance Officer</v>
          </cell>
          <cell r="G104" t="str">
            <v>A</v>
          </cell>
          <cell r="H104" t="str">
            <v>USD</v>
          </cell>
          <cell r="I104">
            <v>12397.1</v>
          </cell>
          <cell r="J104">
            <v>1</v>
          </cell>
          <cell r="L104" t="str">
            <v>ADDIS</v>
          </cell>
          <cell r="M104" t="str">
            <v>AFRICA</v>
          </cell>
          <cell r="AP104">
            <v>1</v>
          </cell>
          <cell r="AQ104">
            <v>47.681153846153848</v>
          </cell>
          <cell r="AR104" t="str">
            <v>S</v>
          </cell>
          <cell r="AS104" t="str">
            <v xml:space="preserve"> </v>
          </cell>
          <cell r="AT104">
            <v>0</v>
          </cell>
        </row>
        <row r="105">
          <cell r="A105" t="str">
            <v>Woldu Tesfagaber, Wondwosen</v>
          </cell>
          <cell r="B105" t="str">
            <v>Senior Program Project Manager II</v>
          </cell>
          <cell r="C105" t="str">
            <v>ET</v>
          </cell>
          <cell r="D105" t="str">
            <v>6718</v>
          </cell>
          <cell r="E105" t="str">
            <v>N</v>
          </cell>
          <cell r="F105" t="str">
            <v>Regional Project Coordinator, GAVI</v>
          </cell>
          <cell r="G105" t="str">
            <v>A</v>
          </cell>
          <cell r="H105" t="str">
            <v>USD</v>
          </cell>
          <cell r="I105">
            <v>16020.48</v>
          </cell>
          <cell r="J105">
            <v>1</v>
          </cell>
          <cell r="L105" t="str">
            <v>ADDIS</v>
          </cell>
          <cell r="M105" t="str">
            <v>AFRICA</v>
          </cell>
          <cell r="AP105">
            <v>1</v>
          </cell>
          <cell r="AQ105">
            <v>61.617230769230765</v>
          </cell>
          <cell r="AR105" t="str">
            <v>S</v>
          </cell>
          <cell r="AS105" t="str">
            <v xml:space="preserve"> </v>
          </cell>
          <cell r="AT105">
            <v>0</v>
          </cell>
        </row>
        <row r="106">
          <cell r="A106" t="str">
            <v>Yuya, Bushra Aliyi</v>
          </cell>
          <cell r="B106" t="str">
            <v>Senior Program Project Manager II</v>
          </cell>
          <cell r="C106" t="str">
            <v>ET</v>
          </cell>
          <cell r="D106" t="str">
            <v>7945</v>
          </cell>
          <cell r="E106" t="str">
            <v>N</v>
          </cell>
          <cell r="F106" t="str">
            <v>Technical Surveillance Officer</v>
          </cell>
          <cell r="G106" t="str">
            <v>A</v>
          </cell>
          <cell r="H106" t="str">
            <v>USD</v>
          </cell>
          <cell r="I106">
            <v>12397.1</v>
          </cell>
          <cell r="J106">
            <v>1</v>
          </cell>
          <cell r="L106" t="str">
            <v>ADDIS</v>
          </cell>
          <cell r="M106" t="str">
            <v>AFRICA</v>
          </cell>
          <cell r="AP106">
            <v>1</v>
          </cell>
          <cell r="AQ106">
            <v>47.681153846153848</v>
          </cell>
          <cell r="AR106" t="str">
            <v>S</v>
          </cell>
          <cell r="AS106" t="str">
            <v xml:space="preserve"> </v>
          </cell>
          <cell r="AT106">
            <v>0</v>
          </cell>
        </row>
        <row r="107">
          <cell r="A107" t="str">
            <v>Yves, Lopongo Ndjadi</v>
          </cell>
          <cell r="B107" t="str">
            <v>Senior Communications Officer II</v>
          </cell>
          <cell r="C107" t="str">
            <v>DRC</v>
          </cell>
          <cell r="D107" t="str">
            <v>7796</v>
          </cell>
          <cell r="E107" t="str">
            <v>N</v>
          </cell>
          <cell r="F107" t="str">
            <v>Communications Officer, DRC Country Program</v>
          </cell>
          <cell r="G107" t="str">
            <v>A</v>
          </cell>
          <cell r="H107" t="str">
            <v>USD</v>
          </cell>
          <cell r="I107">
            <v>40109.97</v>
          </cell>
          <cell r="J107">
            <v>1</v>
          </cell>
          <cell r="L107" t="str">
            <v>KINSHASA</v>
          </cell>
          <cell r="M107" t="str">
            <v>AFRICA</v>
          </cell>
          <cell r="AP107">
            <v>1</v>
          </cell>
          <cell r="AQ107">
            <v>154.26911538461539</v>
          </cell>
          <cell r="AR107" t="str">
            <v>S</v>
          </cell>
          <cell r="AS107" t="str">
            <v xml:space="preserve"> </v>
          </cell>
          <cell r="AT107">
            <v>0</v>
          </cell>
        </row>
        <row r="108">
          <cell r="A108" t="str">
            <v>., Alvina</v>
          </cell>
          <cell r="B108" t="str">
            <v>Program Associate I</v>
          </cell>
          <cell r="C108" t="str">
            <v>PSN</v>
          </cell>
          <cell r="D108" t="str">
            <v>10253</v>
          </cell>
          <cell r="E108" t="str">
            <v>Y</v>
          </cell>
          <cell r="F108" t="str">
            <v>Program Associate - Digital Health</v>
          </cell>
          <cell r="G108" t="str">
            <v>A</v>
          </cell>
          <cell r="H108" t="str">
            <v>INR</v>
          </cell>
          <cell r="I108">
            <v>828000</v>
          </cell>
          <cell r="J108">
            <v>1</v>
          </cell>
          <cell r="L108" t="str">
            <v>NEW DELHI</v>
          </cell>
          <cell r="M108" t="str">
            <v>AMEE</v>
          </cell>
          <cell r="AP108">
            <v>81.06</v>
          </cell>
          <cell r="AQ108">
            <v>39.287137732733584</v>
          </cell>
          <cell r="AR108" t="str">
            <v xml:space="preserve"> </v>
          </cell>
          <cell r="AS108" t="str">
            <v xml:space="preserve"> </v>
          </cell>
          <cell r="AT108">
            <v>0</v>
          </cell>
        </row>
        <row r="109">
          <cell r="A109" t="str">
            <v>Abafita, Nafkot Abadura</v>
          </cell>
          <cell r="B109" t="str">
            <v>Senior Program Officer II</v>
          </cell>
          <cell r="C109" t="str">
            <v>ET</v>
          </cell>
          <cell r="D109" t="str">
            <v>8160</v>
          </cell>
          <cell r="E109" t="str">
            <v>Y</v>
          </cell>
          <cell r="F109" t="str">
            <v>Regional Coordinator, USAID - COVID-19 Vaccination Project</v>
          </cell>
          <cell r="G109" t="str">
            <v>A</v>
          </cell>
          <cell r="H109" t="str">
            <v>USD</v>
          </cell>
          <cell r="I109">
            <v>33321.35</v>
          </cell>
          <cell r="J109">
            <v>1</v>
          </cell>
          <cell r="L109" t="str">
            <v>ADDIS</v>
          </cell>
          <cell r="M109" t="str">
            <v>AFRICA</v>
          </cell>
          <cell r="AP109">
            <v>1</v>
          </cell>
          <cell r="AQ109">
            <v>128.15903846153844</v>
          </cell>
          <cell r="AR109" t="str">
            <v xml:space="preserve"> </v>
          </cell>
          <cell r="AS109" t="str">
            <v xml:space="preserve"> </v>
          </cell>
          <cell r="AT109">
            <v>0</v>
          </cell>
        </row>
        <row r="110">
          <cell r="A110" t="str">
            <v>Abdulahi, Oumer Ahmed</v>
          </cell>
          <cell r="B110" t="str">
            <v>Senior Program Officer II</v>
          </cell>
          <cell r="C110" t="str">
            <v>ET</v>
          </cell>
          <cell r="D110" t="str">
            <v>10030</v>
          </cell>
          <cell r="E110" t="str">
            <v>Y</v>
          </cell>
          <cell r="F110" t="str">
            <v>Regional Technical Assistant for Communication and Demand Generation</v>
          </cell>
          <cell r="G110" t="str">
            <v>A</v>
          </cell>
          <cell r="H110" t="str">
            <v>USD</v>
          </cell>
          <cell r="I110">
            <v>16020.48</v>
          </cell>
          <cell r="J110">
            <v>1</v>
          </cell>
          <cell r="L110" t="str">
            <v>REMOTE-ET</v>
          </cell>
          <cell r="M110" t="str">
            <v>AFRICA</v>
          </cell>
          <cell r="AP110">
            <v>1</v>
          </cell>
          <cell r="AQ110">
            <v>61.617230769230765</v>
          </cell>
          <cell r="AR110" t="str">
            <v xml:space="preserve"> </v>
          </cell>
          <cell r="AS110" t="str">
            <v xml:space="preserve"> </v>
          </cell>
          <cell r="AT110">
            <v>0</v>
          </cell>
        </row>
        <row r="111">
          <cell r="A111" t="str">
            <v>Abebe, Getachew Mekonnen</v>
          </cell>
          <cell r="B111" t="str">
            <v>TL I Program</v>
          </cell>
          <cell r="C111" t="str">
            <v>ET</v>
          </cell>
          <cell r="D111" t="str">
            <v>8104</v>
          </cell>
          <cell r="E111" t="str">
            <v>Y</v>
          </cell>
          <cell r="F111" t="str">
            <v>Team Lead, MACEPA</v>
          </cell>
          <cell r="G111" t="str">
            <v>A</v>
          </cell>
          <cell r="H111" t="str">
            <v>USD</v>
          </cell>
          <cell r="I111">
            <v>49713.55</v>
          </cell>
          <cell r="J111">
            <v>1</v>
          </cell>
          <cell r="L111" t="str">
            <v>ADDIS</v>
          </cell>
          <cell r="M111" t="str">
            <v>AFRICA</v>
          </cell>
          <cell r="AP111">
            <v>1</v>
          </cell>
          <cell r="AQ111">
            <v>191.20596153846154</v>
          </cell>
          <cell r="AR111" t="str">
            <v xml:space="preserve"> </v>
          </cell>
          <cell r="AS111" t="str">
            <v xml:space="preserve"> </v>
          </cell>
          <cell r="AT111">
            <v>0</v>
          </cell>
        </row>
        <row r="112">
          <cell r="A112" t="str">
            <v>Abebe, Samuel Yeshewawork</v>
          </cell>
          <cell r="B112" t="str">
            <v>Senior Program Project Manager I</v>
          </cell>
          <cell r="C112" t="str">
            <v>ET</v>
          </cell>
          <cell r="D112" t="str">
            <v>5547</v>
          </cell>
          <cell r="E112" t="str">
            <v>Y</v>
          </cell>
          <cell r="F112" t="str">
            <v>Regional Technical Officer</v>
          </cell>
          <cell r="G112" t="str">
            <v>A</v>
          </cell>
          <cell r="H112" t="str">
            <v>USD</v>
          </cell>
          <cell r="I112">
            <v>21702.74</v>
          </cell>
          <cell r="J112">
            <v>1</v>
          </cell>
          <cell r="L112" t="str">
            <v>ADDIS</v>
          </cell>
          <cell r="M112" t="str">
            <v>AFRICA</v>
          </cell>
          <cell r="AP112">
            <v>1</v>
          </cell>
          <cell r="AQ112">
            <v>83.472076923076926</v>
          </cell>
          <cell r="AR112" t="str">
            <v xml:space="preserve"> </v>
          </cell>
          <cell r="AS112" t="str">
            <v xml:space="preserve"> </v>
          </cell>
          <cell r="AT112">
            <v>0</v>
          </cell>
        </row>
        <row r="113">
          <cell r="A113" t="str">
            <v>Abedi, Médard</v>
          </cell>
          <cell r="B113" t="str">
            <v>Senior Data Mgmt &amp; Stats Officer I</v>
          </cell>
          <cell r="C113" t="str">
            <v>DRC</v>
          </cell>
          <cell r="D113" t="str">
            <v>10272</v>
          </cell>
          <cell r="E113" t="str">
            <v>Y</v>
          </cell>
          <cell r="F113" t="str">
            <v>Monitoring, Evaluation and Learning officer</v>
          </cell>
          <cell r="G113" t="str">
            <v>A</v>
          </cell>
          <cell r="H113" t="str">
            <v>USD</v>
          </cell>
          <cell r="I113">
            <v>30000</v>
          </cell>
          <cell r="J113">
            <v>1</v>
          </cell>
          <cell r="L113" t="str">
            <v>REMOTE-CD</v>
          </cell>
          <cell r="M113">
            <v>0</v>
          </cell>
          <cell r="AP113">
            <v>1</v>
          </cell>
          <cell r="AQ113">
            <v>115.38461538461539</v>
          </cell>
          <cell r="AR113" t="str">
            <v xml:space="preserve"> </v>
          </cell>
          <cell r="AS113" t="str">
            <v xml:space="preserve"> </v>
          </cell>
          <cell r="AT113">
            <v>0</v>
          </cell>
        </row>
        <row r="114">
          <cell r="A114" t="str">
            <v>Abera, Gebeyehu</v>
          </cell>
          <cell r="B114" t="str">
            <v>Program Associate II</v>
          </cell>
          <cell r="C114" t="str">
            <v>ET</v>
          </cell>
          <cell r="D114" t="str">
            <v>10218</v>
          </cell>
          <cell r="E114" t="str">
            <v>Y</v>
          </cell>
          <cell r="F114" t="str">
            <v>Zonal HPV Vaccine Rollout Support- TA- West Wollega</v>
          </cell>
          <cell r="G114" t="str">
            <v>A</v>
          </cell>
          <cell r="H114" t="str">
            <v>USD</v>
          </cell>
          <cell r="I114">
            <v>10800</v>
          </cell>
          <cell r="J114">
            <v>1</v>
          </cell>
          <cell r="L114" t="str">
            <v>REMOTE-ET</v>
          </cell>
          <cell r="M114" t="str">
            <v>AFRICA</v>
          </cell>
          <cell r="AP114">
            <v>1</v>
          </cell>
          <cell r="AQ114">
            <v>41.53846153846154</v>
          </cell>
          <cell r="AR114" t="str">
            <v xml:space="preserve"> </v>
          </cell>
          <cell r="AS114" t="str">
            <v xml:space="preserve"> </v>
          </cell>
          <cell r="AT114">
            <v>0</v>
          </cell>
        </row>
        <row r="115">
          <cell r="A115" t="str">
            <v>Aburam, Kofi Afari</v>
          </cell>
          <cell r="B115" t="str">
            <v>Senior Program Officer I</v>
          </cell>
          <cell r="C115" t="str">
            <v>MDHT</v>
          </cell>
          <cell r="D115" t="str">
            <v>4821</v>
          </cell>
          <cell r="E115" t="str">
            <v>Y</v>
          </cell>
          <cell r="F115" t="str">
            <v>Program Officer</v>
          </cell>
          <cell r="G115" t="str">
            <v>A</v>
          </cell>
          <cell r="H115" t="str">
            <v>USD</v>
          </cell>
          <cell r="I115">
            <v>15199.64</v>
          </cell>
          <cell r="J115">
            <v>1</v>
          </cell>
          <cell r="L115" t="str">
            <v>ACCRA</v>
          </cell>
          <cell r="M115" t="str">
            <v>AFRICA</v>
          </cell>
          <cell r="AP115">
            <v>1</v>
          </cell>
          <cell r="AQ115">
            <v>58.460153846153844</v>
          </cell>
          <cell r="AR115" t="str">
            <v xml:space="preserve"> </v>
          </cell>
          <cell r="AS115" t="str">
            <v xml:space="preserve"> </v>
          </cell>
          <cell r="AT115">
            <v>0</v>
          </cell>
        </row>
        <row r="116">
          <cell r="A116" t="str">
            <v>Aburi, Sidney Ongwae</v>
          </cell>
          <cell r="B116" t="str">
            <v>Advanced Data Mgmt &amp; Stats Officer</v>
          </cell>
          <cell r="C116" t="str">
            <v>FPA</v>
          </cell>
          <cell r="D116" t="str">
            <v>7646</v>
          </cell>
          <cell r="E116" t="str">
            <v>Y</v>
          </cell>
          <cell r="F116" t="str">
            <v>Data scientist and analyst</v>
          </cell>
          <cell r="G116" t="str">
            <v>A</v>
          </cell>
          <cell r="H116" t="str">
            <v>USD</v>
          </cell>
          <cell r="I116">
            <v>52218.91</v>
          </cell>
          <cell r="J116">
            <v>1</v>
          </cell>
          <cell r="L116" t="str">
            <v>NAIROBI</v>
          </cell>
          <cell r="M116" t="str">
            <v>AFRICA</v>
          </cell>
          <cell r="AP116">
            <v>1</v>
          </cell>
          <cell r="AQ116">
            <v>200.84196153846156</v>
          </cell>
          <cell r="AR116" t="str">
            <v xml:space="preserve"> </v>
          </cell>
          <cell r="AS116" t="str">
            <v xml:space="preserve"> </v>
          </cell>
          <cell r="AT116">
            <v>0</v>
          </cell>
        </row>
        <row r="117">
          <cell r="A117" t="str">
            <v>Abwao, Peter</v>
          </cell>
          <cell r="B117" t="str">
            <v>Communications Associate II</v>
          </cell>
          <cell r="C117" t="str">
            <v>PSK</v>
          </cell>
          <cell r="D117" t="str">
            <v>6148</v>
          </cell>
          <cell r="E117" t="str">
            <v>Y</v>
          </cell>
          <cell r="F117" t="str">
            <v>Strategic Communications Officer</v>
          </cell>
          <cell r="G117" t="str">
            <v>A</v>
          </cell>
          <cell r="H117" t="str">
            <v>USD</v>
          </cell>
          <cell r="I117">
            <v>36857.14</v>
          </cell>
          <cell r="J117">
            <v>1</v>
          </cell>
          <cell r="L117" t="str">
            <v>NAIROBI</v>
          </cell>
          <cell r="M117" t="str">
            <v>AFRICA</v>
          </cell>
          <cell r="AP117">
            <v>1</v>
          </cell>
          <cell r="AQ117">
            <v>141.75823076923078</v>
          </cell>
          <cell r="AR117" t="str">
            <v xml:space="preserve"> </v>
          </cell>
          <cell r="AS117" t="str">
            <v xml:space="preserve"> </v>
          </cell>
          <cell r="AT117">
            <v>0</v>
          </cell>
        </row>
        <row r="118">
          <cell r="A118" t="str">
            <v>Achieng, Wasera Maurine</v>
          </cell>
          <cell r="B118" t="str">
            <v>Coordinator II Functional Support /Technician II</v>
          </cell>
          <cell r="C118" t="str">
            <v>MDHT</v>
          </cell>
          <cell r="D118" t="str">
            <v>7692</v>
          </cell>
          <cell r="E118" t="str">
            <v>Y</v>
          </cell>
          <cell r="F118" t="str">
            <v>Program Assistant, Living Labs</v>
          </cell>
          <cell r="G118" t="str">
            <v>A</v>
          </cell>
          <cell r="H118" t="str">
            <v>USD</v>
          </cell>
          <cell r="I118">
            <v>10518.8</v>
          </cell>
          <cell r="J118">
            <v>1</v>
          </cell>
          <cell r="L118" t="str">
            <v>KISUMU</v>
          </cell>
          <cell r="M118" t="str">
            <v>AFRICA</v>
          </cell>
          <cell r="AP118">
            <v>1</v>
          </cell>
          <cell r="AQ118">
            <v>40.456923076923076</v>
          </cell>
          <cell r="AR118" t="str">
            <v xml:space="preserve"> </v>
          </cell>
          <cell r="AS118" t="str">
            <v xml:space="preserve"> </v>
          </cell>
          <cell r="AT118">
            <v>0</v>
          </cell>
        </row>
        <row r="119">
          <cell r="A119" t="str">
            <v>Acquah, Emmanuel</v>
          </cell>
          <cell r="B119" t="str">
            <v>FP&amp;A Analyst</v>
          </cell>
          <cell r="C119" t="str">
            <v>FPA</v>
          </cell>
          <cell r="D119" t="str">
            <v>7698</v>
          </cell>
          <cell r="E119" t="str">
            <v>Y</v>
          </cell>
          <cell r="F119" t="str">
            <v>Financial Analyst</v>
          </cell>
          <cell r="G119" t="str">
            <v>A</v>
          </cell>
          <cell r="H119" t="str">
            <v>USD</v>
          </cell>
          <cell r="I119">
            <v>12929.03</v>
          </cell>
          <cell r="J119">
            <v>1</v>
          </cell>
          <cell r="L119" t="str">
            <v>ACCRA</v>
          </cell>
          <cell r="M119" t="str">
            <v>AFRICA</v>
          </cell>
          <cell r="AP119">
            <v>1</v>
          </cell>
          <cell r="AQ119">
            <v>49.727038461538463</v>
          </cell>
          <cell r="AR119" t="str">
            <v xml:space="preserve"> </v>
          </cell>
          <cell r="AS119" t="str">
            <v xml:space="preserve"> </v>
          </cell>
          <cell r="AT119">
            <v>0</v>
          </cell>
        </row>
        <row r="120">
          <cell r="A120" t="str">
            <v>Acquoi, Fata</v>
          </cell>
          <cell r="B120" t="str">
            <v>Senior Advocacy and Public Policy Officer I</v>
          </cell>
          <cell r="C120" t="str">
            <v>APP</v>
          </cell>
          <cell r="D120" t="str">
            <v>7395</v>
          </cell>
          <cell r="E120" t="str">
            <v>Y</v>
          </cell>
          <cell r="F120" t="str">
            <v>Senior Congressional Lead</v>
          </cell>
          <cell r="G120" t="str">
            <v>A</v>
          </cell>
          <cell r="H120" t="str">
            <v>USD</v>
          </cell>
          <cell r="I120">
            <v>116453.06</v>
          </cell>
          <cell r="J120">
            <v>1</v>
          </cell>
          <cell r="L120" t="str">
            <v>WASHINGTON DC</v>
          </cell>
          <cell r="M120" t="str">
            <v>US</v>
          </cell>
          <cell r="AP120">
            <v>1</v>
          </cell>
          <cell r="AQ120">
            <v>447.89638461538459</v>
          </cell>
          <cell r="AR120" t="str">
            <v xml:space="preserve"> </v>
          </cell>
          <cell r="AS120" t="str">
            <v xml:space="preserve"> </v>
          </cell>
          <cell r="AT120">
            <v>0</v>
          </cell>
        </row>
        <row r="121">
          <cell r="A121" t="str">
            <v>Adam, Vanessa Qabale</v>
          </cell>
          <cell r="B121" t="str">
            <v>Senior Program Officer I</v>
          </cell>
          <cell r="C121" t="str">
            <v>MD</v>
          </cell>
          <cell r="D121" t="str">
            <v>7528</v>
          </cell>
          <cell r="E121" t="str">
            <v>Y</v>
          </cell>
          <cell r="F121" t="str">
            <v>Program Officer, Market Dynamics</v>
          </cell>
          <cell r="G121" t="str">
            <v>A</v>
          </cell>
          <cell r="H121" t="str">
            <v>USD</v>
          </cell>
          <cell r="I121">
            <v>17842.54</v>
          </cell>
          <cell r="J121">
            <v>1</v>
          </cell>
          <cell r="L121" t="str">
            <v>NAIROBI</v>
          </cell>
          <cell r="M121" t="str">
            <v>AFRICA</v>
          </cell>
          <cell r="AP121">
            <v>1</v>
          </cell>
          <cell r="AQ121">
            <v>68.62515384615385</v>
          </cell>
          <cell r="AR121" t="str">
            <v xml:space="preserve"> </v>
          </cell>
          <cell r="AS121" t="str">
            <v xml:space="preserve"> </v>
          </cell>
          <cell r="AT121">
            <v>0</v>
          </cell>
        </row>
        <row r="122">
          <cell r="A122" t="str">
            <v>Adamou Barry, Aline Dialika Ange Eveline</v>
          </cell>
          <cell r="B122" t="str">
            <v>Senior Functional Coordinator</v>
          </cell>
          <cell r="C122" t="str">
            <v>PRES</v>
          </cell>
          <cell r="D122" t="str">
            <v>8247</v>
          </cell>
          <cell r="E122" t="str">
            <v>Y</v>
          </cell>
          <cell r="F122" t="str">
            <v>DEI - Program Assistant</v>
          </cell>
          <cell r="G122" t="str">
            <v>A</v>
          </cell>
          <cell r="H122" t="str">
            <v>USD</v>
          </cell>
          <cell r="I122">
            <v>15019.2</v>
          </cell>
          <cell r="J122">
            <v>1</v>
          </cell>
          <cell r="L122" t="str">
            <v>ACCRA</v>
          </cell>
          <cell r="M122" t="str">
            <v>AFRICA</v>
          </cell>
          <cell r="AP122">
            <v>1</v>
          </cell>
          <cell r="AQ122">
            <v>57.766153846153848</v>
          </cell>
          <cell r="AR122" t="str">
            <v xml:space="preserve"> </v>
          </cell>
          <cell r="AS122" t="str">
            <v xml:space="preserve"> </v>
          </cell>
          <cell r="AT122">
            <v>0</v>
          </cell>
        </row>
        <row r="123">
          <cell r="A123" t="str">
            <v>Admassie, Bineyam Shiferaw</v>
          </cell>
          <cell r="B123" t="str">
            <v>Coordinator I Functional Support /Technician I</v>
          </cell>
          <cell r="C123" t="str">
            <v>ET</v>
          </cell>
          <cell r="D123" t="str">
            <v>10026</v>
          </cell>
          <cell r="E123" t="str">
            <v>Y</v>
          </cell>
          <cell r="F123" t="str">
            <v>Driver, S4ME</v>
          </cell>
          <cell r="G123" t="str">
            <v>A</v>
          </cell>
          <cell r="H123" t="str">
            <v>USD</v>
          </cell>
          <cell r="I123">
            <v>4419.04</v>
          </cell>
          <cell r="J123">
            <v>1</v>
          </cell>
          <cell r="L123" t="str">
            <v>REMOTE-ET</v>
          </cell>
          <cell r="M123" t="str">
            <v>AFRICA</v>
          </cell>
          <cell r="AP123">
            <v>1</v>
          </cell>
          <cell r="AQ123">
            <v>16.996307692307692</v>
          </cell>
          <cell r="AR123" t="str">
            <v xml:space="preserve"> </v>
          </cell>
          <cell r="AS123" t="str">
            <v xml:space="preserve"> </v>
          </cell>
          <cell r="AT123">
            <v>0</v>
          </cell>
        </row>
        <row r="124">
          <cell r="A124" t="str">
            <v>Adote, Nancy</v>
          </cell>
          <cell r="B124" t="str">
            <v>Senior HR Generalist</v>
          </cell>
          <cell r="C124" t="str">
            <v>HR</v>
          </cell>
          <cell r="D124" t="str">
            <v>9008</v>
          </cell>
          <cell r="E124" t="str">
            <v>Y</v>
          </cell>
          <cell r="F124" t="str">
            <v>HR Generalist</v>
          </cell>
          <cell r="G124" t="str">
            <v>A</v>
          </cell>
          <cell r="H124" t="str">
            <v>USD</v>
          </cell>
          <cell r="I124">
            <v>20066.490000000002</v>
          </cell>
          <cell r="J124">
            <v>1</v>
          </cell>
          <cell r="L124" t="str">
            <v>NAIROBI</v>
          </cell>
          <cell r="M124" t="str">
            <v>AFRICA</v>
          </cell>
          <cell r="AP124">
            <v>1</v>
          </cell>
          <cell r="AQ124">
            <v>77.1788076923077</v>
          </cell>
          <cell r="AR124" t="str">
            <v xml:space="preserve"> </v>
          </cell>
          <cell r="AS124" t="str">
            <v xml:space="preserve"> </v>
          </cell>
          <cell r="AT124">
            <v>0</v>
          </cell>
        </row>
        <row r="125">
          <cell r="A125" t="str">
            <v>Adugna, Abdisa</v>
          </cell>
          <cell r="B125" t="str">
            <v>Program Associate II</v>
          </cell>
          <cell r="C125" t="str">
            <v>ET</v>
          </cell>
          <cell r="D125" t="str">
            <v>10219</v>
          </cell>
          <cell r="E125" t="str">
            <v>Y</v>
          </cell>
          <cell r="F125" t="str">
            <v>Zonal HPV Vaccine Rollout Support TA- Guji Zone</v>
          </cell>
          <cell r="G125" t="str">
            <v>A</v>
          </cell>
          <cell r="H125" t="str">
            <v>USD</v>
          </cell>
          <cell r="I125">
            <v>10800</v>
          </cell>
          <cell r="J125">
            <v>1</v>
          </cell>
          <cell r="L125" t="str">
            <v>REMOTE-ET</v>
          </cell>
          <cell r="M125" t="str">
            <v>AFRICA</v>
          </cell>
          <cell r="AP125">
            <v>1</v>
          </cell>
          <cell r="AQ125">
            <v>41.53846153846154</v>
          </cell>
          <cell r="AR125" t="str">
            <v xml:space="preserve"> </v>
          </cell>
          <cell r="AS125" t="str">
            <v xml:space="preserve"> </v>
          </cell>
          <cell r="AT125">
            <v>0</v>
          </cell>
        </row>
        <row r="126">
          <cell r="A126" t="str">
            <v>Afework, Seble Wongel</v>
          </cell>
          <cell r="B126" t="str">
            <v>Advanced Clinical Research Monitoring &amp; Development Officer</v>
          </cell>
          <cell r="C126" t="str">
            <v>EMQ</v>
          </cell>
          <cell r="D126" t="str">
            <v>6713</v>
          </cell>
          <cell r="E126" t="str">
            <v>Y</v>
          </cell>
          <cell r="F126" t="str">
            <v>CMC Quality Senior Manager</v>
          </cell>
          <cell r="G126" t="str">
            <v>A</v>
          </cell>
          <cell r="H126" t="str">
            <v>USD</v>
          </cell>
          <cell r="I126">
            <v>207979.2</v>
          </cell>
          <cell r="J126">
            <v>1</v>
          </cell>
          <cell r="L126" t="str">
            <v>WASHINGTON DC</v>
          </cell>
          <cell r="M126" t="str">
            <v>US</v>
          </cell>
          <cell r="AP126">
            <v>1</v>
          </cell>
          <cell r="AQ126">
            <v>799.92000000000007</v>
          </cell>
          <cell r="AR126" t="str">
            <v xml:space="preserve"> </v>
          </cell>
          <cell r="AS126" t="str">
            <v>X</v>
          </cell>
          <cell r="AT126">
            <v>0</v>
          </cell>
        </row>
        <row r="127">
          <cell r="A127" t="str">
            <v>Agaba, Deogratias</v>
          </cell>
          <cell r="B127" t="str">
            <v>Senior Advocacy and Public Policy Officer II</v>
          </cell>
          <cell r="C127" t="str">
            <v>APP</v>
          </cell>
          <cell r="D127" t="str">
            <v>5484</v>
          </cell>
          <cell r="E127" t="str">
            <v>Y</v>
          </cell>
          <cell r="F127" t="str">
            <v>Regional Advocacy and Communications Manager</v>
          </cell>
          <cell r="G127" t="str">
            <v>A</v>
          </cell>
          <cell r="H127" t="str">
            <v>UGX</v>
          </cell>
          <cell r="I127">
            <v>200152793</v>
          </cell>
          <cell r="J127">
            <v>1</v>
          </cell>
          <cell r="L127" t="str">
            <v>UgandaKampala</v>
          </cell>
          <cell r="M127" t="str">
            <v>AFRICA</v>
          </cell>
          <cell r="AP127">
            <v>3750</v>
          </cell>
          <cell r="AQ127">
            <v>205.28491589743589</v>
          </cell>
          <cell r="AR127" t="str">
            <v xml:space="preserve"> </v>
          </cell>
          <cell r="AS127" t="str">
            <v xml:space="preserve"> </v>
          </cell>
          <cell r="AT127">
            <v>0</v>
          </cell>
        </row>
        <row r="128">
          <cell r="A128" t="str">
            <v>Agallo, Maureen Akinyi</v>
          </cell>
          <cell r="B128" t="str">
            <v>Manager Program</v>
          </cell>
          <cell r="C128" t="str">
            <v>PSK</v>
          </cell>
          <cell r="D128" t="str">
            <v>7607</v>
          </cell>
          <cell r="E128" t="str">
            <v>Y</v>
          </cell>
          <cell r="F128" t="str">
            <v>Technical Advisor, Laboratory Services</v>
          </cell>
          <cell r="G128" t="str">
            <v>A</v>
          </cell>
          <cell r="H128" t="str">
            <v>USD</v>
          </cell>
          <cell r="I128">
            <v>32693.58</v>
          </cell>
          <cell r="J128">
            <v>1</v>
          </cell>
          <cell r="L128" t="str">
            <v>KAKAMEGA</v>
          </cell>
          <cell r="M128" t="str">
            <v>AFRICA</v>
          </cell>
          <cell r="AP128">
            <v>1</v>
          </cell>
          <cell r="AQ128">
            <v>125.74453846153847</v>
          </cell>
          <cell r="AR128" t="str">
            <v xml:space="preserve"> </v>
          </cell>
          <cell r="AS128" t="str">
            <v xml:space="preserve"> </v>
          </cell>
          <cell r="AT128">
            <v>0</v>
          </cell>
        </row>
        <row r="129">
          <cell r="A129" t="str">
            <v>Aganze nkonzi, Cédric</v>
          </cell>
          <cell r="B129" t="str">
            <v>Monitoring, Evaluation and Learning Associate II</v>
          </cell>
          <cell r="C129" t="str">
            <v>MNTD</v>
          </cell>
          <cell r="D129" t="str">
            <v>10238</v>
          </cell>
          <cell r="E129" t="str">
            <v>Y</v>
          </cell>
          <cell r="F129" t="str">
            <v>Monitoring, Evaluation and Learning officer</v>
          </cell>
          <cell r="G129" t="str">
            <v>A</v>
          </cell>
          <cell r="H129" t="str">
            <v>USD</v>
          </cell>
          <cell r="I129">
            <v>20400</v>
          </cell>
          <cell r="J129">
            <v>1</v>
          </cell>
          <cell r="L129" t="str">
            <v>KINSHASA</v>
          </cell>
          <cell r="M129" t="str">
            <v>AFRICA</v>
          </cell>
          <cell r="AP129">
            <v>1</v>
          </cell>
          <cell r="AQ129">
            <v>78.461538461538467</v>
          </cell>
          <cell r="AR129" t="str">
            <v xml:space="preserve"> </v>
          </cell>
          <cell r="AS129" t="str">
            <v xml:space="preserve"> </v>
          </cell>
          <cell r="AT129">
            <v>0</v>
          </cell>
        </row>
        <row r="130">
          <cell r="A130" t="str">
            <v>Agarwal, Mukesh Kumar</v>
          </cell>
          <cell r="B130" t="str">
            <v>Accountant</v>
          </cell>
          <cell r="C130" t="str">
            <v>PSN</v>
          </cell>
          <cell r="D130" t="str">
            <v>10084</v>
          </cell>
          <cell r="E130" t="str">
            <v>Y</v>
          </cell>
          <cell r="F130" t="str">
            <v>Finance Associate</v>
          </cell>
          <cell r="G130" t="str">
            <v>A</v>
          </cell>
          <cell r="H130" t="str">
            <v>INR</v>
          </cell>
          <cell r="I130">
            <v>880000</v>
          </cell>
          <cell r="J130">
            <v>1</v>
          </cell>
          <cell r="L130" t="str">
            <v>NEW DELHI</v>
          </cell>
          <cell r="M130" t="str">
            <v>AMEE</v>
          </cell>
          <cell r="AP130">
            <v>81.06</v>
          </cell>
          <cell r="AQ130">
            <v>41.754445899523624</v>
          </cell>
          <cell r="AR130" t="str">
            <v xml:space="preserve"> </v>
          </cell>
          <cell r="AS130" t="str">
            <v xml:space="preserve"> </v>
          </cell>
          <cell r="AT130">
            <v>0</v>
          </cell>
        </row>
        <row r="131">
          <cell r="A131" t="str">
            <v>Agarwal, Neha</v>
          </cell>
          <cell r="B131" t="str">
            <v>Global Head of Program</v>
          </cell>
          <cell r="C131" t="str">
            <v>4115</v>
          </cell>
          <cell r="D131" t="str">
            <v>5675</v>
          </cell>
          <cell r="E131" t="str">
            <v>Y</v>
          </cell>
          <cell r="F131" t="str">
            <v>Co-Lead, Diagnostics</v>
          </cell>
          <cell r="G131" t="str">
            <v>A</v>
          </cell>
          <cell r="H131" t="str">
            <v>USD</v>
          </cell>
          <cell r="I131">
            <v>234404.56</v>
          </cell>
          <cell r="J131">
            <v>1</v>
          </cell>
          <cell r="L131" t="str">
            <v>HOME-CA-SEA</v>
          </cell>
          <cell r="M131" t="str">
            <v>US</v>
          </cell>
          <cell r="AP131">
            <v>1</v>
          </cell>
          <cell r="AQ131">
            <v>901.55600000000004</v>
          </cell>
          <cell r="AR131" t="str">
            <v xml:space="preserve"> </v>
          </cell>
          <cell r="AS131" t="str">
            <v>X</v>
          </cell>
          <cell r="AT131">
            <v>0</v>
          </cell>
        </row>
        <row r="132">
          <cell r="A132" t="str">
            <v>Agarwal, Sonal</v>
          </cell>
          <cell r="B132" t="str">
            <v>Creative Associate II</v>
          </cell>
          <cell r="C132" t="str">
            <v>PSN</v>
          </cell>
          <cell r="D132" t="str">
            <v>10146</v>
          </cell>
          <cell r="E132" t="str">
            <v>Y</v>
          </cell>
          <cell r="F132" t="str">
            <v>Communications Officer - Design</v>
          </cell>
          <cell r="G132" t="str">
            <v>A</v>
          </cell>
          <cell r="H132" t="str">
            <v>INR</v>
          </cell>
          <cell r="I132">
            <v>800000</v>
          </cell>
          <cell r="J132">
            <v>1</v>
          </cell>
          <cell r="L132" t="str">
            <v>NEW DELHI</v>
          </cell>
          <cell r="M132" t="str">
            <v>AMEE</v>
          </cell>
          <cell r="AP132">
            <v>81.06</v>
          </cell>
          <cell r="AQ132">
            <v>37.958587181385106</v>
          </cell>
          <cell r="AR132" t="str">
            <v xml:space="preserve"> </v>
          </cell>
          <cell r="AS132" t="str">
            <v xml:space="preserve"> </v>
          </cell>
          <cell r="AT132">
            <v>0</v>
          </cell>
        </row>
        <row r="133">
          <cell r="A133" t="str">
            <v>Agola, Tonney Ochieng Bolder</v>
          </cell>
          <cell r="B133" t="str">
            <v>Accounting Coordinator II</v>
          </cell>
          <cell r="C133" t="str">
            <v>PSK</v>
          </cell>
          <cell r="D133" t="str">
            <v>7606</v>
          </cell>
          <cell r="E133" t="str">
            <v>Y</v>
          </cell>
          <cell r="F133" t="str">
            <v>Finance Associate</v>
          </cell>
          <cell r="G133" t="str">
            <v>A</v>
          </cell>
          <cell r="H133" t="str">
            <v>USD</v>
          </cell>
          <cell r="I133">
            <v>13574</v>
          </cell>
          <cell r="J133">
            <v>1</v>
          </cell>
          <cell r="L133" t="str">
            <v>KISUMU</v>
          </cell>
          <cell r="M133" t="str">
            <v>AFRICA</v>
          </cell>
          <cell r="AP133">
            <v>1</v>
          </cell>
          <cell r="AQ133">
            <v>52.207692307692305</v>
          </cell>
          <cell r="AR133" t="str">
            <v xml:space="preserve"> </v>
          </cell>
          <cell r="AS133" t="str">
            <v xml:space="preserve"> </v>
          </cell>
          <cell r="AT133">
            <v>0</v>
          </cell>
        </row>
        <row r="134">
          <cell r="A134" t="str">
            <v>Agrawal, Amit Kishore</v>
          </cell>
          <cell r="B134" t="str">
            <v>Senior Program Officer I</v>
          </cell>
          <cell r="C134" t="str">
            <v>PSN</v>
          </cell>
          <cell r="D134" t="str">
            <v>7725</v>
          </cell>
          <cell r="E134" t="str">
            <v>Y</v>
          </cell>
          <cell r="F134" t="str">
            <v>State Lead – (Punjab &amp; Jammu Kashmir)</v>
          </cell>
          <cell r="G134" t="str">
            <v>A</v>
          </cell>
          <cell r="H134" t="str">
            <v>INR</v>
          </cell>
          <cell r="I134">
            <v>1692778.52</v>
          </cell>
          <cell r="J134">
            <v>1</v>
          </cell>
          <cell r="L134" t="str">
            <v>NEW DELHI</v>
          </cell>
          <cell r="M134" t="str">
            <v>AMEE</v>
          </cell>
          <cell r="AP134">
            <v>81.06</v>
          </cell>
          <cell r="AQ134">
            <v>80.319351287745064</v>
          </cell>
          <cell r="AR134" t="str">
            <v xml:space="preserve"> </v>
          </cell>
          <cell r="AS134" t="str">
            <v xml:space="preserve"> </v>
          </cell>
          <cell r="AT134">
            <v>0</v>
          </cell>
        </row>
        <row r="135">
          <cell r="A135" t="str">
            <v>Ahafonov, Kostiantyn</v>
          </cell>
          <cell r="B135" t="str">
            <v>Program Project Manager</v>
          </cell>
          <cell r="C135" t="str">
            <v>PSU</v>
          </cell>
          <cell r="D135" t="str">
            <v>10130</v>
          </cell>
          <cell r="E135" t="str">
            <v>Y</v>
          </cell>
          <cell r="F135" t="str">
            <v>Project Manager</v>
          </cell>
          <cell r="G135" t="str">
            <v>A</v>
          </cell>
          <cell r="H135" t="str">
            <v>USD</v>
          </cell>
          <cell r="I135">
            <v>40000</v>
          </cell>
          <cell r="J135">
            <v>1</v>
          </cell>
          <cell r="L135" t="str">
            <v>KYIV</v>
          </cell>
          <cell r="M135" t="str">
            <v>AMEE</v>
          </cell>
          <cell r="AP135">
            <v>1</v>
          </cell>
          <cell r="AQ135">
            <v>153.84615384615384</v>
          </cell>
          <cell r="AR135" t="str">
            <v xml:space="preserve"> </v>
          </cell>
          <cell r="AS135" t="str">
            <v xml:space="preserve"> </v>
          </cell>
          <cell r="AT135">
            <v>0</v>
          </cell>
        </row>
        <row r="136">
          <cell r="A136" t="str">
            <v>Ahmad, Tanwir</v>
          </cell>
          <cell r="B136" t="str">
            <v>Senior Program Officer I</v>
          </cell>
          <cell r="C136" t="str">
            <v>PSN</v>
          </cell>
          <cell r="D136" t="str">
            <v>8180</v>
          </cell>
          <cell r="E136" t="str">
            <v>Y</v>
          </cell>
          <cell r="F136" t="str">
            <v>Program Officer- Bihar</v>
          </cell>
          <cell r="G136" t="str">
            <v>A</v>
          </cell>
          <cell r="H136" t="str">
            <v>INR</v>
          </cell>
          <cell r="I136">
            <v>1229789.52</v>
          </cell>
          <cell r="J136">
            <v>1</v>
          </cell>
          <cell r="L136" t="str">
            <v>LUCKNOW</v>
          </cell>
          <cell r="M136" t="str">
            <v>AMEE</v>
          </cell>
          <cell r="AP136">
            <v>81.06</v>
          </cell>
          <cell r="AQ136">
            <v>58.351340887092185</v>
          </cell>
          <cell r="AR136" t="str">
            <v xml:space="preserve"> </v>
          </cell>
          <cell r="AS136" t="str">
            <v xml:space="preserve"> </v>
          </cell>
          <cell r="AT136">
            <v>0</v>
          </cell>
        </row>
        <row r="137">
          <cell r="A137" t="str">
            <v>Ahmed, Jehan</v>
          </cell>
          <cell r="B137" t="str">
            <v>Senior Program Officer II</v>
          </cell>
          <cell r="C137" t="str">
            <v>MNTD</v>
          </cell>
          <cell r="D137" t="str">
            <v>10160</v>
          </cell>
          <cell r="E137" t="str">
            <v>Y</v>
          </cell>
          <cell r="F137" t="str">
            <v>Technical Advisor, REACH Malaria</v>
          </cell>
          <cell r="G137" t="str">
            <v>A</v>
          </cell>
          <cell r="H137" t="str">
            <v>USD</v>
          </cell>
          <cell r="I137">
            <v>138000</v>
          </cell>
          <cell r="J137">
            <v>1</v>
          </cell>
          <cell r="L137" t="str">
            <v>WASHINGTON DC</v>
          </cell>
          <cell r="M137" t="str">
            <v>US</v>
          </cell>
          <cell r="AP137">
            <v>1</v>
          </cell>
          <cell r="AQ137">
            <v>530.76923076923072</v>
          </cell>
          <cell r="AR137" t="str">
            <v xml:space="preserve"> </v>
          </cell>
          <cell r="AS137" t="str">
            <v xml:space="preserve"> </v>
          </cell>
          <cell r="AT137">
            <v>0</v>
          </cell>
        </row>
        <row r="138">
          <cell r="A138" t="str">
            <v>Ahsan, Safia Bano</v>
          </cell>
          <cell r="B138" t="str">
            <v>Senior Program Officer II</v>
          </cell>
          <cell r="C138" t="str">
            <v>RH</v>
          </cell>
          <cell r="D138" t="str">
            <v>6680</v>
          </cell>
          <cell r="E138" t="str">
            <v>Y</v>
          </cell>
          <cell r="F138" t="str">
            <v>Sr. Technical Officer</v>
          </cell>
          <cell r="G138" t="str">
            <v>A</v>
          </cell>
          <cell r="H138" t="str">
            <v>USD</v>
          </cell>
          <cell r="I138">
            <v>170462.29</v>
          </cell>
          <cell r="J138">
            <v>1</v>
          </cell>
          <cell r="L138" t="str">
            <v>WASHINGTON DC</v>
          </cell>
          <cell r="M138" t="str">
            <v>US</v>
          </cell>
          <cell r="AP138">
            <v>1</v>
          </cell>
          <cell r="AQ138">
            <v>655.62419230769228</v>
          </cell>
          <cell r="AR138" t="str">
            <v xml:space="preserve"> </v>
          </cell>
          <cell r="AS138" t="str">
            <v xml:space="preserve"> </v>
          </cell>
          <cell r="AT138">
            <v>0</v>
          </cell>
        </row>
        <row r="139">
          <cell r="A139" t="str">
            <v>Ainembabazi, Charity</v>
          </cell>
          <cell r="B139" t="str">
            <v>Senior Communications Officer I</v>
          </cell>
          <cell r="C139" t="str">
            <v>UGA</v>
          </cell>
          <cell r="D139" t="str">
            <v>10178</v>
          </cell>
          <cell r="E139" t="str">
            <v>Y</v>
          </cell>
          <cell r="F139" t="str">
            <v>Senior Communications Officer</v>
          </cell>
          <cell r="G139" t="str">
            <v>A</v>
          </cell>
          <cell r="H139" t="str">
            <v>UGX</v>
          </cell>
          <cell r="I139">
            <v>117600000</v>
          </cell>
          <cell r="J139">
            <v>1</v>
          </cell>
          <cell r="L139" t="str">
            <v>UgandaKampala</v>
          </cell>
          <cell r="M139" t="str">
            <v>AFRICA</v>
          </cell>
          <cell r="AP139">
            <v>3750</v>
          </cell>
          <cell r="AQ139">
            <v>120.61538461538461</v>
          </cell>
          <cell r="AR139" t="str">
            <v xml:space="preserve"> </v>
          </cell>
          <cell r="AS139" t="str">
            <v xml:space="preserve"> </v>
          </cell>
          <cell r="AT139">
            <v>0</v>
          </cell>
        </row>
        <row r="140">
          <cell r="A140" t="str">
            <v>Ajok, Robinah</v>
          </cell>
          <cell r="B140" t="str">
            <v>Program Associate II</v>
          </cell>
          <cell r="C140" t="str">
            <v>UGA</v>
          </cell>
          <cell r="D140" t="str">
            <v>8191</v>
          </cell>
          <cell r="E140" t="str">
            <v>Y</v>
          </cell>
          <cell r="F140" t="str">
            <v>Program Officer, STREAM Chlorine Generator Scale Up</v>
          </cell>
          <cell r="G140" t="str">
            <v>A</v>
          </cell>
          <cell r="H140" t="str">
            <v>UGX</v>
          </cell>
          <cell r="I140">
            <v>95850000</v>
          </cell>
          <cell r="J140">
            <v>1</v>
          </cell>
          <cell r="L140" t="str">
            <v>UgandaKampala</v>
          </cell>
          <cell r="M140" t="str">
            <v>AFRICA</v>
          </cell>
          <cell r="AP140">
            <v>3750</v>
          </cell>
          <cell r="AQ140">
            <v>98.307692307692307</v>
          </cell>
          <cell r="AR140" t="str">
            <v xml:space="preserve"> </v>
          </cell>
          <cell r="AS140" t="str">
            <v xml:space="preserve"> </v>
          </cell>
          <cell r="AT140">
            <v>0</v>
          </cell>
        </row>
        <row r="141">
          <cell r="A141" t="str">
            <v>Akello, Jennifer</v>
          </cell>
          <cell r="B141" t="str">
            <v>Senior Procurement Supply Chain Officer II</v>
          </cell>
          <cell r="C141" t="str">
            <v>GLACCT</v>
          </cell>
          <cell r="D141" t="str">
            <v>10111</v>
          </cell>
          <cell r="E141" t="str">
            <v>Y</v>
          </cell>
          <cell r="F141" t="str">
            <v>Global Procurement Officer, Africa</v>
          </cell>
          <cell r="G141" t="str">
            <v>A</v>
          </cell>
          <cell r="H141" t="str">
            <v>UGX</v>
          </cell>
          <cell r="I141">
            <v>87600000</v>
          </cell>
          <cell r="J141">
            <v>1</v>
          </cell>
          <cell r="L141" t="str">
            <v>UgandaKampala</v>
          </cell>
          <cell r="M141" t="str">
            <v>AFRICA</v>
          </cell>
          <cell r="AP141">
            <v>3750</v>
          </cell>
          <cell r="AQ141">
            <v>89.84615384615384</v>
          </cell>
          <cell r="AR141" t="str">
            <v xml:space="preserve"> </v>
          </cell>
          <cell r="AS141" t="str">
            <v xml:space="preserve"> </v>
          </cell>
          <cell r="AT141">
            <v>0</v>
          </cell>
        </row>
        <row r="142">
          <cell r="A142" t="str">
            <v>Akinyi Ajong'o, Dorcas</v>
          </cell>
          <cell r="B142" t="str">
            <v>Manager Finance and Awards</v>
          </cell>
          <cell r="C142" t="str">
            <v>PSK</v>
          </cell>
          <cell r="D142" t="str">
            <v>5960</v>
          </cell>
          <cell r="E142" t="str">
            <v>Y</v>
          </cell>
          <cell r="F142" t="str">
            <v>Senior Project Finance Administrator</v>
          </cell>
          <cell r="G142" t="str">
            <v>A</v>
          </cell>
          <cell r="H142" t="str">
            <v>USD</v>
          </cell>
          <cell r="I142">
            <v>35055.57</v>
          </cell>
          <cell r="J142">
            <v>1</v>
          </cell>
          <cell r="L142" t="str">
            <v>KISUMU</v>
          </cell>
          <cell r="M142" t="str">
            <v>AFRICA</v>
          </cell>
          <cell r="AP142">
            <v>1</v>
          </cell>
          <cell r="AQ142">
            <v>134.82911538461539</v>
          </cell>
          <cell r="AR142" t="str">
            <v xml:space="preserve"> </v>
          </cell>
          <cell r="AS142" t="str">
            <v xml:space="preserve"> </v>
          </cell>
          <cell r="AT142">
            <v>0</v>
          </cell>
        </row>
        <row r="143">
          <cell r="A143" t="str">
            <v>Akun, Denise Atieno</v>
          </cell>
          <cell r="B143" t="str">
            <v>Communications Associate II</v>
          </cell>
          <cell r="C143" t="str">
            <v>PSK</v>
          </cell>
          <cell r="D143" t="str">
            <v>7876</v>
          </cell>
          <cell r="E143" t="str">
            <v>Y</v>
          </cell>
          <cell r="F143" t="str">
            <v>Communications Officer</v>
          </cell>
          <cell r="G143" t="str">
            <v>A</v>
          </cell>
          <cell r="H143" t="str">
            <v>USD</v>
          </cell>
          <cell r="I143">
            <v>18098.98</v>
          </cell>
          <cell r="J143">
            <v>1</v>
          </cell>
          <cell r="L143" t="str">
            <v>HOMABAY</v>
          </cell>
          <cell r="M143" t="str">
            <v>AFRICA</v>
          </cell>
          <cell r="AP143">
            <v>1</v>
          </cell>
          <cell r="AQ143">
            <v>69.61146153846154</v>
          </cell>
          <cell r="AR143" t="str">
            <v xml:space="preserve"> </v>
          </cell>
          <cell r="AS143" t="str">
            <v xml:space="preserve"> </v>
          </cell>
          <cell r="AT143">
            <v>0</v>
          </cell>
        </row>
        <row r="144">
          <cell r="A144" t="str">
            <v>Alemayehu, Brooktawit</v>
          </cell>
          <cell r="B144" t="str">
            <v>Coordinator II Functional Support /Technician II</v>
          </cell>
          <cell r="C144" t="str">
            <v>DX</v>
          </cell>
          <cell r="D144" t="str">
            <v>7701</v>
          </cell>
          <cell r="E144" t="str">
            <v>Y</v>
          </cell>
          <cell r="F144" t="str">
            <v>Senior Program Assistant</v>
          </cell>
          <cell r="G144" t="str">
            <v>A</v>
          </cell>
          <cell r="H144" t="str">
            <v>USD</v>
          </cell>
          <cell r="I144">
            <v>59280</v>
          </cell>
          <cell r="J144">
            <v>1</v>
          </cell>
          <cell r="L144" t="str">
            <v>WASHINGTON DC</v>
          </cell>
          <cell r="M144" t="str">
            <v>US</v>
          </cell>
          <cell r="AP144">
            <v>1</v>
          </cell>
          <cell r="AQ144">
            <v>228</v>
          </cell>
          <cell r="AR144" t="str">
            <v xml:space="preserve"> </v>
          </cell>
          <cell r="AS144" t="str">
            <v xml:space="preserve"> </v>
          </cell>
          <cell r="AT144">
            <v>0</v>
          </cell>
        </row>
        <row r="145">
          <cell r="A145" t="str">
            <v>Alemu, Birhanu Desta</v>
          </cell>
          <cell r="B145" t="str">
            <v>Advanced Program Project Manager</v>
          </cell>
          <cell r="C145" t="str">
            <v>ET</v>
          </cell>
          <cell r="D145" t="str">
            <v>8267</v>
          </cell>
          <cell r="E145" t="str">
            <v>Y</v>
          </cell>
          <cell r="F145" t="str">
            <v>Regional Malaria Elimination Senior Advisor</v>
          </cell>
          <cell r="G145" t="str">
            <v>A</v>
          </cell>
          <cell r="H145" t="str">
            <v>USD</v>
          </cell>
          <cell r="I145">
            <v>17296.490000000002</v>
          </cell>
          <cell r="J145">
            <v>1</v>
          </cell>
          <cell r="L145" t="str">
            <v>ADDIS</v>
          </cell>
          <cell r="M145" t="str">
            <v>AFRICA</v>
          </cell>
          <cell r="AP145">
            <v>1</v>
          </cell>
          <cell r="AQ145">
            <v>66.52496153846154</v>
          </cell>
          <cell r="AR145" t="str">
            <v xml:space="preserve"> </v>
          </cell>
          <cell r="AS145" t="str">
            <v xml:space="preserve"> </v>
          </cell>
          <cell r="AT145">
            <v>0</v>
          </cell>
        </row>
        <row r="146">
          <cell r="A146" t="str">
            <v>Ali, Dawud Muhie</v>
          </cell>
          <cell r="B146" t="str">
            <v>Senior Program Officer I</v>
          </cell>
          <cell r="C146" t="str">
            <v>ET</v>
          </cell>
          <cell r="D146" t="str">
            <v>7819</v>
          </cell>
          <cell r="E146" t="str">
            <v>Y</v>
          </cell>
          <cell r="F146" t="str">
            <v>Zonal Mass Vaccination Officer</v>
          </cell>
          <cell r="G146" t="str">
            <v>A</v>
          </cell>
          <cell r="H146" t="str">
            <v>USD</v>
          </cell>
          <cell r="I146">
            <v>11915.23</v>
          </cell>
          <cell r="J146">
            <v>1</v>
          </cell>
          <cell r="L146" t="str">
            <v>ADDIS</v>
          </cell>
          <cell r="M146" t="str">
            <v>AFRICA</v>
          </cell>
          <cell r="AP146">
            <v>1</v>
          </cell>
          <cell r="AQ146">
            <v>45.827807692307694</v>
          </cell>
          <cell r="AR146" t="str">
            <v xml:space="preserve"> </v>
          </cell>
          <cell r="AS146" t="str">
            <v xml:space="preserve"> </v>
          </cell>
          <cell r="AT146">
            <v>0</v>
          </cell>
        </row>
        <row r="147">
          <cell r="A147" t="str">
            <v>Ali, Ibrahim Anchong</v>
          </cell>
          <cell r="B147" t="str">
            <v>Manager Program</v>
          </cell>
          <cell r="C147" t="str">
            <v>EPR</v>
          </cell>
          <cell r="D147" t="str">
            <v>5409</v>
          </cell>
          <cell r="E147" t="str">
            <v>Y</v>
          </cell>
          <cell r="F147" t="str">
            <v>Senior Program Officer</v>
          </cell>
          <cell r="G147" t="str">
            <v>A</v>
          </cell>
          <cell r="H147" t="str">
            <v>USD</v>
          </cell>
          <cell r="I147">
            <v>144813.76000000001</v>
          </cell>
          <cell r="J147">
            <v>1</v>
          </cell>
          <cell r="L147" t="str">
            <v>SEATTLE</v>
          </cell>
          <cell r="M147" t="str">
            <v>US</v>
          </cell>
          <cell r="AP147">
            <v>1</v>
          </cell>
          <cell r="AQ147">
            <v>556.976</v>
          </cell>
          <cell r="AR147" t="str">
            <v xml:space="preserve"> </v>
          </cell>
          <cell r="AS147" t="str">
            <v xml:space="preserve"> </v>
          </cell>
          <cell r="AT147">
            <v>0</v>
          </cell>
        </row>
        <row r="148">
          <cell r="A148" t="str">
            <v>Aliwa, Ben Goroba</v>
          </cell>
          <cell r="B148" t="str">
            <v>Chief</v>
          </cell>
          <cell r="C148" t="str">
            <v>BFOMGT</v>
          </cell>
          <cell r="D148" t="str">
            <v>6522</v>
          </cell>
          <cell r="E148" t="str">
            <v>Y</v>
          </cell>
          <cell r="F148" t="str">
            <v>Chief Business &amp; Finance Officer</v>
          </cell>
          <cell r="G148" t="str">
            <v>A</v>
          </cell>
          <cell r="H148" t="str">
            <v>USD</v>
          </cell>
          <cell r="I148">
            <v>314600</v>
          </cell>
          <cell r="J148">
            <v>1</v>
          </cell>
          <cell r="L148" t="str">
            <v>NAIROBI</v>
          </cell>
          <cell r="M148" t="str">
            <v>AFRICA</v>
          </cell>
          <cell r="AP148">
            <v>1</v>
          </cell>
          <cell r="AQ148">
            <v>1210</v>
          </cell>
          <cell r="AR148" t="str">
            <v xml:space="preserve"> </v>
          </cell>
          <cell r="AS148" t="str">
            <v>X</v>
          </cell>
          <cell r="AT148">
            <v>0</v>
          </cell>
        </row>
        <row r="149">
          <cell r="A149" t="str">
            <v>Allan, Vajra</v>
          </cell>
          <cell r="B149" t="str">
            <v>Senior Manager Clinical Program</v>
          </cell>
          <cell r="C149" t="str">
            <v>CIFM</v>
          </cell>
          <cell r="D149" t="str">
            <v>3929</v>
          </cell>
          <cell r="E149" t="str">
            <v>Y</v>
          </cell>
          <cell r="F149" t="str">
            <v>Associate Director, Project &amp; Portfolio Management -CVIA</v>
          </cell>
          <cell r="G149" t="str">
            <v>A</v>
          </cell>
          <cell r="H149" t="str">
            <v>USD</v>
          </cell>
          <cell r="I149">
            <v>182669.76</v>
          </cell>
          <cell r="J149">
            <v>1</v>
          </cell>
          <cell r="L149" t="str">
            <v>SEATTLE</v>
          </cell>
          <cell r="M149" t="str">
            <v>US</v>
          </cell>
          <cell r="AP149">
            <v>1</v>
          </cell>
          <cell r="AQ149">
            <v>702.57600000000002</v>
          </cell>
          <cell r="AR149" t="str">
            <v xml:space="preserve"> </v>
          </cell>
          <cell r="AS149" t="str">
            <v xml:space="preserve"> </v>
          </cell>
          <cell r="AT149">
            <v>0</v>
          </cell>
        </row>
        <row r="150">
          <cell r="A150" t="str">
            <v>Alwang'a, Habel Ang'ani</v>
          </cell>
          <cell r="B150" t="str">
            <v>Senior Manager Program</v>
          </cell>
          <cell r="C150" t="str">
            <v>PSK</v>
          </cell>
          <cell r="D150" t="str">
            <v>6061</v>
          </cell>
          <cell r="E150" t="str">
            <v>Y</v>
          </cell>
          <cell r="F150" t="str">
            <v>Deputy Chief of Party, Clinical Programs</v>
          </cell>
          <cell r="G150" t="str">
            <v>A</v>
          </cell>
          <cell r="H150" t="str">
            <v>USD</v>
          </cell>
          <cell r="I150">
            <v>79880.69</v>
          </cell>
          <cell r="J150">
            <v>1</v>
          </cell>
          <cell r="L150" t="str">
            <v>KAKAMEGA</v>
          </cell>
          <cell r="M150" t="str">
            <v>AFRICA</v>
          </cell>
          <cell r="AP150">
            <v>1</v>
          </cell>
          <cell r="AQ150">
            <v>307.23342307692309</v>
          </cell>
          <cell r="AR150" t="str">
            <v xml:space="preserve"> </v>
          </cell>
          <cell r="AS150" t="str">
            <v xml:space="preserve"> </v>
          </cell>
          <cell r="AT150">
            <v>0</v>
          </cell>
        </row>
        <row r="151">
          <cell r="A151" t="str">
            <v>Amalyan, Sevak</v>
          </cell>
          <cell r="B151" t="str">
            <v>Senior Manager Finance and Awards</v>
          </cell>
          <cell r="C151" t="str">
            <v>CODE</v>
          </cell>
          <cell r="D151" t="str">
            <v>7543</v>
          </cell>
          <cell r="E151" t="str">
            <v>Y</v>
          </cell>
          <cell r="F151" t="str">
            <v>Senior Manager, Finance and Awards I</v>
          </cell>
          <cell r="G151" t="str">
            <v>A</v>
          </cell>
          <cell r="H151" t="str">
            <v>USD</v>
          </cell>
          <cell r="I151">
            <v>166566</v>
          </cell>
          <cell r="J151">
            <v>1</v>
          </cell>
          <cell r="L151" t="str">
            <v>WASHINGTON DC</v>
          </cell>
          <cell r="M151" t="str">
            <v>US</v>
          </cell>
          <cell r="AP151">
            <v>1</v>
          </cell>
          <cell r="AQ151">
            <v>640.63846153846157</v>
          </cell>
          <cell r="AR151" t="str">
            <v xml:space="preserve"> </v>
          </cell>
          <cell r="AS151" t="str">
            <v xml:space="preserve"> </v>
          </cell>
          <cell r="AT151">
            <v>0</v>
          </cell>
        </row>
        <row r="152">
          <cell r="A152" t="str">
            <v>Ambhore, Vaibhao Devidas</v>
          </cell>
          <cell r="B152" t="str">
            <v>Program Advisor I</v>
          </cell>
          <cell r="C152" t="str">
            <v>PSN</v>
          </cell>
          <cell r="D152" t="str">
            <v>6372</v>
          </cell>
          <cell r="E152" t="str">
            <v>Y</v>
          </cell>
          <cell r="F152" t="str">
            <v>Program Advisor - Family Health</v>
          </cell>
          <cell r="G152" t="str">
            <v>A</v>
          </cell>
          <cell r="H152" t="str">
            <v>INR</v>
          </cell>
          <cell r="I152">
            <v>3561658.71</v>
          </cell>
          <cell r="J152">
            <v>1</v>
          </cell>
          <cell r="L152" t="str">
            <v>NEW DELHI</v>
          </cell>
          <cell r="M152" t="str">
            <v>AMEE</v>
          </cell>
          <cell r="AP152">
            <v>81.06</v>
          </cell>
          <cell r="AQ152">
            <v>168.99441581734325</v>
          </cell>
          <cell r="AR152" t="str">
            <v xml:space="preserve"> </v>
          </cell>
          <cell r="AS152" t="str">
            <v xml:space="preserve"> </v>
          </cell>
          <cell r="AT152">
            <v>0</v>
          </cell>
        </row>
        <row r="153">
          <cell r="A153" t="str">
            <v>Amoakwao, Debbie Akweley</v>
          </cell>
          <cell r="B153" t="str">
            <v>Administrative Assistant I</v>
          </cell>
          <cell r="C153" t="str">
            <v>MDHT</v>
          </cell>
          <cell r="D153" t="str">
            <v>10208</v>
          </cell>
          <cell r="E153" t="str">
            <v>Y</v>
          </cell>
          <cell r="F153" t="str">
            <v>Project Assistant - STREAM Onsite Chlorine Generation Project</v>
          </cell>
          <cell r="G153" t="str">
            <v>A</v>
          </cell>
          <cell r="H153" t="str">
            <v>USD</v>
          </cell>
          <cell r="I153">
            <v>4500</v>
          </cell>
          <cell r="J153">
            <v>1</v>
          </cell>
          <cell r="L153" t="str">
            <v>ACCRA</v>
          </cell>
          <cell r="M153" t="str">
            <v>AFRICA</v>
          </cell>
          <cell r="AP153">
            <v>1</v>
          </cell>
          <cell r="AQ153">
            <v>17.307692307692307</v>
          </cell>
          <cell r="AR153" t="str">
            <v xml:space="preserve"> </v>
          </cell>
          <cell r="AS153" t="str">
            <v xml:space="preserve"> </v>
          </cell>
          <cell r="AT153">
            <v>0</v>
          </cell>
        </row>
        <row r="154">
          <cell r="A154" t="str">
            <v>Amofah, George</v>
          </cell>
          <cell r="B154" t="str">
            <v>Senior Program Officer II</v>
          </cell>
          <cell r="C154" t="str">
            <v>NCD</v>
          </cell>
          <cell r="D154" t="str">
            <v>7183</v>
          </cell>
          <cell r="E154" t="str">
            <v>Y</v>
          </cell>
          <cell r="F154" t="str">
            <v>Technical Advisor</v>
          </cell>
          <cell r="G154" t="str">
            <v>A</v>
          </cell>
          <cell r="H154" t="str">
            <v>USD</v>
          </cell>
          <cell r="I154">
            <v>35357.699999999997</v>
          </cell>
          <cell r="J154">
            <v>1</v>
          </cell>
          <cell r="L154" t="str">
            <v>ACCRA</v>
          </cell>
          <cell r="M154" t="str">
            <v>AFRICA</v>
          </cell>
          <cell r="AP154">
            <v>1</v>
          </cell>
          <cell r="AQ154">
            <v>135.99115384615382</v>
          </cell>
          <cell r="AR154" t="str">
            <v xml:space="preserve"> </v>
          </cell>
          <cell r="AS154" t="str">
            <v xml:space="preserve"> </v>
          </cell>
          <cell r="AT154">
            <v>0</v>
          </cell>
        </row>
        <row r="155">
          <cell r="A155" t="str">
            <v>Amos, Joel C.</v>
          </cell>
          <cell r="B155" t="str">
            <v>IT Technical Specialist I</v>
          </cell>
          <cell r="C155" t="str">
            <v>IT</v>
          </cell>
          <cell r="D155" t="str">
            <v>1685</v>
          </cell>
          <cell r="E155" t="str">
            <v>Y</v>
          </cell>
          <cell r="F155" t="str">
            <v>Sr. Computer Support Specialist</v>
          </cell>
          <cell r="G155" t="str">
            <v>A</v>
          </cell>
          <cell r="H155" t="str">
            <v>USD</v>
          </cell>
          <cell r="I155">
            <v>92398.8</v>
          </cell>
          <cell r="J155">
            <v>1</v>
          </cell>
          <cell r="L155" t="str">
            <v>SEATTLE</v>
          </cell>
          <cell r="M155" t="str">
            <v>US</v>
          </cell>
          <cell r="AP155">
            <v>1</v>
          </cell>
          <cell r="AQ155">
            <v>355.38</v>
          </cell>
          <cell r="AR155" t="str">
            <v xml:space="preserve"> </v>
          </cell>
          <cell r="AS155" t="str">
            <v xml:space="preserve"> </v>
          </cell>
          <cell r="AT155">
            <v>0</v>
          </cell>
        </row>
        <row r="156">
          <cell r="A156" t="str">
            <v>Amunze, Chrispinues Mulupi</v>
          </cell>
          <cell r="B156" t="str">
            <v>Coordinator I Functional Support /Technician I</v>
          </cell>
          <cell r="C156" t="str">
            <v>PSK</v>
          </cell>
          <cell r="D156" t="str">
            <v>8279</v>
          </cell>
          <cell r="E156" t="str">
            <v>Y</v>
          </cell>
          <cell r="F156" t="str">
            <v>Driver</v>
          </cell>
          <cell r="G156" t="str">
            <v>A</v>
          </cell>
          <cell r="H156" t="str">
            <v>USD</v>
          </cell>
          <cell r="I156">
            <v>6655.19</v>
          </cell>
          <cell r="J156">
            <v>1</v>
          </cell>
          <cell r="L156" t="str">
            <v>KISUMU</v>
          </cell>
          <cell r="M156" t="str">
            <v>AFRICA</v>
          </cell>
          <cell r="AP156">
            <v>1</v>
          </cell>
          <cell r="AQ156">
            <v>25.596884615384614</v>
          </cell>
          <cell r="AR156" t="str">
            <v xml:space="preserve"> </v>
          </cell>
          <cell r="AS156" t="str">
            <v xml:space="preserve"> </v>
          </cell>
          <cell r="AT156">
            <v>0</v>
          </cell>
        </row>
        <row r="157">
          <cell r="A157" t="str">
            <v>Anand, Priyanka</v>
          </cell>
          <cell r="B157" t="str">
            <v>Senior Program Project Manager I</v>
          </cell>
          <cell r="C157" t="str">
            <v>PSN</v>
          </cell>
          <cell r="D157" t="str">
            <v>10151</v>
          </cell>
          <cell r="E157" t="str">
            <v>Y</v>
          </cell>
          <cell r="F157" t="str">
            <v>Project Manager</v>
          </cell>
          <cell r="G157" t="str">
            <v>A</v>
          </cell>
          <cell r="H157" t="str">
            <v>INR</v>
          </cell>
          <cell r="I157">
            <v>1915000</v>
          </cell>
          <cell r="J157">
            <v>1</v>
          </cell>
          <cell r="L157" t="str">
            <v>NEW DELHI</v>
          </cell>
          <cell r="M157" t="str">
            <v>AMEE</v>
          </cell>
          <cell r="AP157">
            <v>81.06</v>
          </cell>
          <cell r="AQ157">
            <v>90.863368065440611</v>
          </cell>
          <cell r="AR157" t="str">
            <v xml:space="preserve"> </v>
          </cell>
          <cell r="AS157" t="str">
            <v xml:space="preserve"> </v>
          </cell>
          <cell r="AT157">
            <v>0</v>
          </cell>
        </row>
        <row r="158">
          <cell r="A158" t="str">
            <v>Andati, James</v>
          </cell>
          <cell r="B158" t="str">
            <v>Senior Monitoring, Evaluation and Learning Officer I</v>
          </cell>
          <cell r="C158" t="str">
            <v>MNTD</v>
          </cell>
          <cell r="D158" t="str">
            <v>4004</v>
          </cell>
          <cell r="E158" t="str">
            <v>Y</v>
          </cell>
          <cell r="F158" t="str">
            <v>Monitoring, Evaluation and Learning Officer- PMI Reach Malaria</v>
          </cell>
          <cell r="G158" t="str">
            <v>A</v>
          </cell>
          <cell r="H158" t="str">
            <v>USD</v>
          </cell>
          <cell r="I158">
            <v>42857.16</v>
          </cell>
          <cell r="J158">
            <v>1</v>
          </cell>
          <cell r="L158" t="str">
            <v>NAIROBI</v>
          </cell>
          <cell r="M158" t="str">
            <v>AFRICA</v>
          </cell>
          <cell r="AP158">
            <v>1</v>
          </cell>
          <cell r="AQ158">
            <v>164.83523076923078</v>
          </cell>
          <cell r="AR158" t="str">
            <v xml:space="preserve"> </v>
          </cell>
          <cell r="AS158" t="str">
            <v xml:space="preserve"> </v>
          </cell>
          <cell r="AT158">
            <v>0</v>
          </cell>
        </row>
        <row r="159">
          <cell r="A159" t="str">
            <v>Anderson, Carlie-Sue</v>
          </cell>
          <cell r="B159" t="str">
            <v>Senior Functional Coordinator</v>
          </cell>
          <cell r="C159" t="str">
            <v>CIFM</v>
          </cell>
          <cell r="D159" t="str">
            <v>8026</v>
          </cell>
          <cell r="E159" t="str">
            <v>Y</v>
          </cell>
          <cell r="F159" t="str">
            <v>Senior Program Assistant</v>
          </cell>
          <cell r="G159" t="str">
            <v>A</v>
          </cell>
          <cell r="H159" t="str">
            <v>USD</v>
          </cell>
          <cell r="I159">
            <v>62400</v>
          </cell>
          <cell r="J159">
            <v>1</v>
          </cell>
          <cell r="L159" t="str">
            <v>SEATTLE</v>
          </cell>
          <cell r="M159" t="str">
            <v>US</v>
          </cell>
          <cell r="AP159">
            <v>1</v>
          </cell>
          <cell r="AQ159">
            <v>240</v>
          </cell>
          <cell r="AR159" t="str">
            <v xml:space="preserve"> </v>
          </cell>
          <cell r="AS159" t="str">
            <v xml:space="preserve"> </v>
          </cell>
          <cell r="AT159">
            <v>0</v>
          </cell>
        </row>
        <row r="160">
          <cell r="A160" t="str">
            <v>Anderson, Theresa Ngo</v>
          </cell>
          <cell r="B160" t="str">
            <v>Senior Finance and Awards Officer/ Senior PADM I</v>
          </cell>
          <cell r="C160" t="str">
            <v>DX</v>
          </cell>
          <cell r="D160" t="str">
            <v>5795</v>
          </cell>
          <cell r="E160" t="str">
            <v>Y</v>
          </cell>
          <cell r="F160" t="str">
            <v>Project Administration Officer</v>
          </cell>
          <cell r="G160" t="str">
            <v>A</v>
          </cell>
          <cell r="H160" t="str">
            <v>USD</v>
          </cell>
          <cell r="I160">
            <v>104602.68</v>
          </cell>
          <cell r="J160">
            <v>1</v>
          </cell>
          <cell r="L160" t="str">
            <v>HOME-WA-SEA</v>
          </cell>
          <cell r="M160" t="str">
            <v>US</v>
          </cell>
          <cell r="AP160">
            <v>1</v>
          </cell>
          <cell r="AQ160">
            <v>402.31799999999998</v>
          </cell>
          <cell r="AR160" t="str">
            <v xml:space="preserve"> </v>
          </cell>
          <cell r="AS160" t="str">
            <v xml:space="preserve"> </v>
          </cell>
          <cell r="AT160">
            <v>0</v>
          </cell>
        </row>
        <row r="161">
          <cell r="A161" t="str">
            <v>Andrieieva, Anastasiia</v>
          </cell>
          <cell r="B161" t="str">
            <v>Senior Administrative Assistant</v>
          </cell>
          <cell r="C161" t="str">
            <v>PSU</v>
          </cell>
          <cell r="D161" t="str">
            <v>10157</v>
          </cell>
          <cell r="E161" t="str">
            <v>Y</v>
          </cell>
          <cell r="F161" t="str">
            <v>Program Assistant</v>
          </cell>
          <cell r="G161" t="str">
            <v>A</v>
          </cell>
          <cell r="H161" t="str">
            <v>USD</v>
          </cell>
          <cell r="I161">
            <v>28000</v>
          </cell>
          <cell r="J161">
            <v>1</v>
          </cell>
          <cell r="L161" t="str">
            <v>KYIV</v>
          </cell>
          <cell r="M161" t="str">
            <v>AMEE</v>
          </cell>
          <cell r="AP161">
            <v>1</v>
          </cell>
          <cell r="AQ161">
            <v>107.69230769230769</v>
          </cell>
          <cell r="AR161" t="str">
            <v xml:space="preserve"> </v>
          </cell>
          <cell r="AS161" t="str">
            <v xml:space="preserve"> </v>
          </cell>
          <cell r="AT161">
            <v>0</v>
          </cell>
        </row>
        <row r="162">
          <cell r="A162" t="str">
            <v>Anena, Jacqueline</v>
          </cell>
          <cell r="B162" t="str">
            <v>Manager Program</v>
          </cell>
          <cell r="C162" t="str">
            <v>UGA</v>
          </cell>
          <cell r="D162" t="str">
            <v>6492</v>
          </cell>
          <cell r="E162" t="str">
            <v>Y</v>
          </cell>
          <cell r="F162" t="str">
            <v>Technical Advisor</v>
          </cell>
          <cell r="G162" t="str">
            <v>A</v>
          </cell>
          <cell r="H162" t="str">
            <v>UGX</v>
          </cell>
          <cell r="I162">
            <v>203456209</v>
          </cell>
          <cell r="J162">
            <v>1</v>
          </cell>
          <cell r="L162" t="str">
            <v>UgandaKampala</v>
          </cell>
          <cell r="M162" t="str">
            <v>AFRICA</v>
          </cell>
          <cell r="AP162">
            <v>3750</v>
          </cell>
          <cell r="AQ162">
            <v>208.67303487179487</v>
          </cell>
          <cell r="AR162" t="str">
            <v xml:space="preserve"> </v>
          </cell>
          <cell r="AS162" t="str">
            <v xml:space="preserve"> </v>
          </cell>
          <cell r="AT162">
            <v>0</v>
          </cell>
        </row>
        <row r="163">
          <cell r="A163" t="str">
            <v>Anova, Lalaine</v>
          </cell>
          <cell r="B163" t="str">
            <v>Senior Clinical Project Manager II</v>
          </cell>
          <cell r="C163" t="str">
            <v>CIFM</v>
          </cell>
          <cell r="D163" t="str">
            <v>10096</v>
          </cell>
          <cell r="E163" t="str">
            <v>Y</v>
          </cell>
          <cell r="F163" t="str">
            <v>Project Manager, Center for Vaccine Innovation and Access</v>
          </cell>
          <cell r="G163" t="str">
            <v>A</v>
          </cell>
          <cell r="H163" t="str">
            <v>USD</v>
          </cell>
          <cell r="I163">
            <v>120000</v>
          </cell>
          <cell r="J163">
            <v>1</v>
          </cell>
          <cell r="L163" t="str">
            <v>WASHINGTON DC</v>
          </cell>
          <cell r="M163" t="str">
            <v>US</v>
          </cell>
          <cell r="AP163">
            <v>1</v>
          </cell>
          <cell r="AQ163">
            <v>461.53846153846155</v>
          </cell>
          <cell r="AR163" t="str">
            <v xml:space="preserve"> </v>
          </cell>
          <cell r="AS163" t="str">
            <v xml:space="preserve"> </v>
          </cell>
          <cell r="AT163">
            <v>0</v>
          </cell>
        </row>
        <row r="164">
          <cell r="A164" t="str">
            <v>Anstadt, Jennifer Lynn</v>
          </cell>
          <cell r="B164" t="str">
            <v>Advanced Research &amp; Development Officer</v>
          </cell>
          <cell r="C164" t="str">
            <v>4114</v>
          </cell>
          <cell r="D164" t="str">
            <v>7763</v>
          </cell>
          <cell r="E164" t="str">
            <v>Y</v>
          </cell>
          <cell r="F164" t="str">
            <v>Program Advisor</v>
          </cell>
          <cell r="G164" t="str">
            <v>A</v>
          </cell>
          <cell r="H164" t="str">
            <v>USD</v>
          </cell>
          <cell r="I164">
            <v>200096</v>
          </cell>
          <cell r="J164">
            <v>1</v>
          </cell>
          <cell r="L164" t="str">
            <v>HOME-PA-SEA</v>
          </cell>
          <cell r="M164" t="str">
            <v>US</v>
          </cell>
          <cell r="AP164">
            <v>1</v>
          </cell>
          <cell r="AQ164">
            <v>769.6</v>
          </cell>
          <cell r="AR164" t="str">
            <v xml:space="preserve"> </v>
          </cell>
          <cell r="AS164" t="str">
            <v xml:space="preserve"> </v>
          </cell>
          <cell r="AT164">
            <v>0</v>
          </cell>
        </row>
        <row r="165">
          <cell r="A165" t="str">
            <v>Anteneh, Belayneh Dagnew</v>
          </cell>
          <cell r="B165" t="str">
            <v>Senior Monitoring, Evaluation and Learning Officer II</v>
          </cell>
          <cell r="C165" t="str">
            <v>ET</v>
          </cell>
          <cell r="D165" t="str">
            <v>8161</v>
          </cell>
          <cell r="E165" t="str">
            <v>Y</v>
          </cell>
          <cell r="F165" t="str">
            <v>Monitoring, Learning and Evaluation Advisor, USAID-COVID-19 Vaccination Project</v>
          </cell>
          <cell r="G165" t="str">
            <v>A</v>
          </cell>
          <cell r="H165" t="str">
            <v>USD</v>
          </cell>
          <cell r="I165">
            <v>37548</v>
          </cell>
          <cell r="J165">
            <v>1</v>
          </cell>
          <cell r="L165" t="str">
            <v>ADDIS</v>
          </cell>
          <cell r="M165" t="str">
            <v>AFRICA</v>
          </cell>
          <cell r="AP165">
            <v>1</v>
          </cell>
          <cell r="AQ165">
            <v>144.41538461538462</v>
          </cell>
          <cell r="AR165" t="str">
            <v xml:space="preserve"> </v>
          </cell>
          <cell r="AS165" t="str">
            <v xml:space="preserve"> </v>
          </cell>
          <cell r="AT165">
            <v>0</v>
          </cell>
        </row>
        <row r="166">
          <cell r="A166" t="str">
            <v>Antoinette, Muyuka Fanice</v>
          </cell>
          <cell r="B166" t="str">
            <v>Communications Associate II</v>
          </cell>
          <cell r="C166" t="str">
            <v>RH</v>
          </cell>
          <cell r="D166" t="str">
            <v>7474</v>
          </cell>
          <cell r="E166" t="str">
            <v>Y</v>
          </cell>
          <cell r="F166" t="str">
            <v>Communications Officer, DMPA-SC Access Collaborative</v>
          </cell>
          <cell r="G166" t="str">
            <v>A</v>
          </cell>
          <cell r="H166" t="str">
            <v>USD</v>
          </cell>
          <cell r="I166">
            <v>27044.7</v>
          </cell>
          <cell r="J166">
            <v>1</v>
          </cell>
          <cell r="L166" t="str">
            <v>NAIROBI</v>
          </cell>
          <cell r="M166" t="str">
            <v>AFRICA</v>
          </cell>
          <cell r="AP166">
            <v>1</v>
          </cell>
          <cell r="AQ166">
            <v>104.01807692307693</v>
          </cell>
          <cell r="AR166" t="str">
            <v xml:space="preserve"> </v>
          </cell>
          <cell r="AS166" t="str">
            <v xml:space="preserve"> </v>
          </cell>
          <cell r="AT166">
            <v>0</v>
          </cell>
        </row>
        <row r="167">
          <cell r="A167" t="str">
            <v>Antony, Kalpana</v>
          </cell>
          <cell r="B167" t="str">
            <v>Senior Clinical Research Monitoring &amp; Development Officer II</v>
          </cell>
          <cell r="C167" t="str">
            <v>CCLN</v>
          </cell>
          <cell r="D167" t="str">
            <v>1944</v>
          </cell>
          <cell r="E167" t="str">
            <v>Y</v>
          </cell>
          <cell r="F167" t="str">
            <v>Senior Clinical Research Manager</v>
          </cell>
          <cell r="G167" t="str">
            <v>A</v>
          </cell>
          <cell r="H167" t="str">
            <v>INR</v>
          </cell>
          <cell r="I167">
            <v>4673405.62</v>
          </cell>
          <cell r="J167">
            <v>1</v>
          </cell>
          <cell r="L167" t="str">
            <v>REMOTE-IN-MUM</v>
          </cell>
          <cell r="M167" t="str">
            <v>AMEE</v>
          </cell>
          <cell r="AP167">
            <v>81.06</v>
          </cell>
          <cell r="AQ167">
            <v>221.74484332593141</v>
          </cell>
          <cell r="AR167" t="str">
            <v xml:space="preserve"> </v>
          </cell>
          <cell r="AS167" t="str">
            <v xml:space="preserve"> </v>
          </cell>
          <cell r="AT167">
            <v>0</v>
          </cell>
        </row>
        <row r="168">
          <cell r="A168" t="str">
            <v>Antonya, Antonya</v>
          </cell>
          <cell r="B168" t="str">
            <v>Accountant</v>
          </cell>
          <cell r="C168" t="str">
            <v>MM</v>
          </cell>
          <cell r="D168" t="str">
            <v>5623</v>
          </cell>
          <cell r="E168" t="str">
            <v>Y</v>
          </cell>
          <cell r="F168" t="str">
            <v>Finance Associate</v>
          </cell>
          <cell r="G168" t="str">
            <v>A</v>
          </cell>
          <cell r="H168" t="str">
            <v>USD</v>
          </cell>
          <cell r="I168">
            <v>15353.43</v>
          </cell>
          <cell r="J168">
            <v>1</v>
          </cell>
          <cell r="L168" t="str">
            <v>Yangon</v>
          </cell>
          <cell r="M168" t="str">
            <v>AMEE</v>
          </cell>
          <cell r="AP168">
            <v>1</v>
          </cell>
          <cell r="AQ168">
            <v>59.051653846153847</v>
          </cell>
          <cell r="AR168" t="str">
            <v xml:space="preserve"> </v>
          </cell>
          <cell r="AS168" t="str">
            <v xml:space="preserve"> </v>
          </cell>
          <cell r="AT168">
            <v>0</v>
          </cell>
        </row>
        <row r="169">
          <cell r="A169" t="str">
            <v>Anwar, Shoaib</v>
          </cell>
          <cell r="B169" t="str">
            <v>Manager Program</v>
          </cell>
          <cell r="C169" t="str">
            <v>PSN</v>
          </cell>
          <cell r="D169" t="str">
            <v>6779</v>
          </cell>
          <cell r="E169" t="str">
            <v>Y</v>
          </cell>
          <cell r="F169" t="str">
            <v>State Lead NTD</v>
          </cell>
          <cell r="G169" t="str">
            <v>A</v>
          </cell>
          <cell r="H169" t="str">
            <v>INR</v>
          </cell>
          <cell r="I169">
            <v>3263500</v>
          </cell>
          <cell r="J169">
            <v>1</v>
          </cell>
          <cell r="L169" t="str">
            <v>LUCKNOW</v>
          </cell>
          <cell r="M169" t="str">
            <v>AMEE</v>
          </cell>
          <cell r="AP169">
            <v>81.06</v>
          </cell>
          <cell r="AQ169">
            <v>154.84731158306289</v>
          </cell>
          <cell r="AR169" t="str">
            <v xml:space="preserve"> </v>
          </cell>
          <cell r="AS169" t="str">
            <v xml:space="preserve"> </v>
          </cell>
          <cell r="AT169">
            <v>0</v>
          </cell>
        </row>
        <row r="170">
          <cell r="A170" t="str">
            <v>Anyago, Arthur Odhiambo</v>
          </cell>
          <cell r="B170" t="str">
            <v>Coordinator I Functional Support /Technician I</v>
          </cell>
          <cell r="C170" t="str">
            <v>PSK</v>
          </cell>
          <cell r="D170" t="str">
            <v>4691</v>
          </cell>
          <cell r="E170" t="str">
            <v>Y</v>
          </cell>
          <cell r="F170" t="str">
            <v>Driver</v>
          </cell>
          <cell r="G170" t="str">
            <v>A</v>
          </cell>
          <cell r="H170" t="str">
            <v>USD</v>
          </cell>
          <cell r="I170">
            <v>6655.19</v>
          </cell>
          <cell r="J170">
            <v>1</v>
          </cell>
          <cell r="L170" t="str">
            <v>HOMABAY</v>
          </cell>
          <cell r="M170" t="str">
            <v>AFRICA</v>
          </cell>
          <cell r="AP170">
            <v>1</v>
          </cell>
          <cell r="AQ170">
            <v>25.596884615384614</v>
          </cell>
          <cell r="AR170" t="str">
            <v xml:space="preserve"> </v>
          </cell>
          <cell r="AS170" t="str">
            <v xml:space="preserve"> </v>
          </cell>
          <cell r="AT170">
            <v>0</v>
          </cell>
        </row>
        <row r="171">
          <cell r="A171" t="str">
            <v>Anyango, Esther Adhiambo</v>
          </cell>
          <cell r="B171" t="str">
            <v>Advocacy and Public Policy Associate II</v>
          </cell>
          <cell r="C171" t="str">
            <v>APP</v>
          </cell>
          <cell r="D171" t="str">
            <v>8233</v>
          </cell>
          <cell r="E171" t="str">
            <v>Y</v>
          </cell>
          <cell r="F171" t="str">
            <v>Program Coordinator, Advocacy and Public Policy</v>
          </cell>
          <cell r="G171" t="str">
            <v>A</v>
          </cell>
          <cell r="H171" t="str">
            <v>USD</v>
          </cell>
          <cell r="I171">
            <v>22350</v>
          </cell>
          <cell r="J171">
            <v>1</v>
          </cell>
          <cell r="L171" t="str">
            <v>NAIROBI</v>
          </cell>
          <cell r="M171" t="str">
            <v>AFRICA</v>
          </cell>
          <cell r="AP171">
            <v>1</v>
          </cell>
          <cell r="AQ171">
            <v>85.961538461538467</v>
          </cell>
          <cell r="AR171" t="str">
            <v xml:space="preserve"> </v>
          </cell>
          <cell r="AS171" t="str">
            <v xml:space="preserve"> </v>
          </cell>
          <cell r="AT171">
            <v>0</v>
          </cell>
        </row>
        <row r="172">
          <cell r="A172" t="str">
            <v>Anzolo, Jimmy Mongonda</v>
          </cell>
          <cell r="B172" t="str">
            <v>Senior Program Officer II</v>
          </cell>
          <cell r="C172" t="str">
            <v>MNTD</v>
          </cell>
          <cell r="D172" t="str">
            <v>5276</v>
          </cell>
          <cell r="E172" t="str">
            <v>Y</v>
          </cell>
          <cell r="F172" t="str">
            <v>Technical Program Manager, Malaria</v>
          </cell>
          <cell r="G172" t="str">
            <v>A</v>
          </cell>
          <cell r="H172" t="str">
            <v>USD</v>
          </cell>
          <cell r="I172">
            <v>68441.440000000002</v>
          </cell>
          <cell r="J172">
            <v>1</v>
          </cell>
          <cell r="L172" t="str">
            <v>KINSHASA</v>
          </cell>
          <cell r="M172" t="str">
            <v>AFRICA</v>
          </cell>
          <cell r="AP172">
            <v>1</v>
          </cell>
          <cell r="AQ172">
            <v>263.23630769230772</v>
          </cell>
          <cell r="AR172" t="str">
            <v xml:space="preserve"> </v>
          </cell>
          <cell r="AS172" t="str">
            <v xml:space="preserve"> </v>
          </cell>
          <cell r="AT172">
            <v>0</v>
          </cell>
        </row>
        <row r="173">
          <cell r="A173" t="str">
            <v>Apat, Donald</v>
          </cell>
          <cell r="B173" t="str">
            <v>Director Program</v>
          </cell>
          <cell r="C173" t="str">
            <v>MNTD</v>
          </cell>
          <cell r="D173" t="str">
            <v>10199</v>
          </cell>
          <cell r="E173" t="str">
            <v>Y</v>
          </cell>
          <cell r="F173" t="str">
            <v>Chief of Party REACH Malaria</v>
          </cell>
          <cell r="G173" t="str">
            <v>A</v>
          </cell>
          <cell r="H173" t="str">
            <v>USD</v>
          </cell>
          <cell r="I173">
            <v>108000</v>
          </cell>
          <cell r="J173">
            <v>1</v>
          </cell>
          <cell r="L173" t="str">
            <v>NAIROBI</v>
          </cell>
          <cell r="M173" t="str">
            <v>AFRICA</v>
          </cell>
          <cell r="AP173">
            <v>1</v>
          </cell>
          <cell r="AQ173">
            <v>415.38461538461536</v>
          </cell>
          <cell r="AR173" t="str">
            <v xml:space="preserve"> </v>
          </cell>
          <cell r="AS173" t="str">
            <v xml:space="preserve"> </v>
          </cell>
          <cell r="AT173">
            <v>0</v>
          </cell>
        </row>
        <row r="174">
          <cell r="A174" t="str">
            <v>Aponte Varon, John Jairo</v>
          </cell>
          <cell r="B174" t="str">
            <v>Advanced Data Mgmt &amp; Stats Officer</v>
          </cell>
          <cell r="C174" t="str">
            <v>CCLN</v>
          </cell>
          <cell r="D174" t="str">
            <v>7387</v>
          </cell>
          <cell r="E174" t="str">
            <v>Y</v>
          </cell>
          <cell r="F174" t="str">
            <v>Senior Statistician</v>
          </cell>
          <cell r="G174" t="str">
            <v>A</v>
          </cell>
          <cell r="H174" t="str">
            <v>CHF</v>
          </cell>
          <cell r="I174">
            <v>157944.32000000001</v>
          </cell>
          <cell r="J174">
            <v>1</v>
          </cell>
          <cell r="L174" t="str">
            <v>SWITZFATH</v>
          </cell>
          <cell r="M174" t="str">
            <v>AMEE</v>
          </cell>
          <cell r="AP174">
            <v>0.92169999999999996</v>
          </cell>
          <cell r="AQ174">
            <v>659.08446766426596</v>
          </cell>
          <cell r="AR174" t="str">
            <v xml:space="preserve"> </v>
          </cell>
          <cell r="AS174" t="str">
            <v xml:space="preserve"> </v>
          </cell>
          <cell r="AT174">
            <v>0</v>
          </cell>
        </row>
        <row r="175">
          <cell r="A175" t="str">
            <v>Arias Coscaron, Maria Eugenia</v>
          </cell>
          <cell r="B175" t="str">
            <v>Senior Project Manager II</v>
          </cell>
          <cell r="C175" t="str">
            <v>DX</v>
          </cell>
          <cell r="D175" t="str">
            <v>7203</v>
          </cell>
          <cell r="E175" t="str">
            <v>Y</v>
          </cell>
          <cell r="F175" t="str">
            <v>Senior Project Manager II</v>
          </cell>
          <cell r="G175" t="str">
            <v>A</v>
          </cell>
          <cell r="H175" t="str">
            <v>USD</v>
          </cell>
          <cell r="I175">
            <v>138163.12</v>
          </cell>
          <cell r="J175">
            <v>1</v>
          </cell>
          <cell r="L175" t="str">
            <v>WASHINGTON DC</v>
          </cell>
          <cell r="M175" t="str">
            <v>US</v>
          </cell>
          <cell r="AP175">
            <v>1</v>
          </cell>
          <cell r="AQ175">
            <v>531.39661538461542</v>
          </cell>
          <cell r="AR175" t="str">
            <v xml:space="preserve"> </v>
          </cell>
          <cell r="AS175" t="str">
            <v xml:space="preserve"> </v>
          </cell>
          <cell r="AT175">
            <v>0</v>
          </cell>
        </row>
        <row r="176">
          <cell r="A176" t="str">
            <v>Ariri, Meshack</v>
          </cell>
          <cell r="B176" t="str">
            <v>Technician II</v>
          </cell>
          <cell r="C176" t="str">
            <v>IT</v>
          </cell>
          <cell r="D176" t="str">
            <v>10145</v>
          </cell>
          <cell r="E176" t="str">
            <v>Y</v>
          </cell>
          <cell r="F176" t="str">
            <v>IT Associate</v>
          </cell>
          <cell r="G176" t="str">
            <v>A</v>
          </cell>
          <cell r="H176" t="str">
            <v>USD</v>
          </cell>
          <cell r="I176">
            <v>7651</v>
          </cell>
          <cell r="J176">
            <v>1</v>
          </cell>
          <cell r="L176" t="str">
            <v>KISUMU</v>
          </cell>
          <cell r="M176" t="str">
            <v>AFRICA</v>
          </cell>
          <cell r="AP176">
            <v>1</v>
          </cell>
          <cell r="AQ176">
            <v>29.426923076923078</v>
          </cell>
          <cell r="AR176" t="str">
            <v xml:space="preserve"> </v>
          </cell>
          <cell r="AS176" t="str">
            <v xml:space="preserve"> </v>
          </cell>
          <cell r="AT176">
            <v>0</v>
          </cell>
        </row>
        <row r="177">
          <cell r="A177" t="str">
            <v>Armendariz Nicho, Ximena Lucía</v>
          </cell>
          <cell r="B177" t="str">
            <v>Senior Program Officer I</v>
          </cell>
          <cell r="C177" t="str">
            <v>RH</v>
          </cell>
          <cell r="D177" t="str">
            <v>10049</v>
          </cell>
          <cell r="E177" t="str">
            <v>Y</v>
          </cell>
          <cell r="F177" t="str">
            <v>Program Officer</v>
          </cell>
          <cell r="G177" t="str">
            <v>A</v>
          </cell>
          <cell r="H177" t="str">
            <v>PEN</v>
          </cell>
          <cell r="I177">
            <v>270000</v>
          </cell>
          <cell r="J177">
            <v>1</v>
          </cell>
          <cell r="L177" t="str">
            <v>LIMA</v>
          </cell>
          <cell r="M177" t="str">
            <v>US</v>
          </cell>
          <cell r="AP177">
            <v>3.69</v>
          </cell>
          <cell r="AQ177">
            <v>281.42589118198873</v>
          </cell>
          <cell r="AR177" t="str">
            <v xml:space="preserve"> </v>
          </cell>
          <cell r="AS177" t="str">
            <v xml:space="preserve"> </v>
          </cell>
          <cell r="AT177">
            <v>0</v>
          </cell>
        </row>
        <row r="178">
          <cell r="A178" t="str">
            <v>Armiyo, Abera Seifu</v>
          </cell>
          <cell r="B178" t="str">
            <v>Advanced Program Project Manager</v>
          </cell>
          <cell r="C178" t="str">
            <v>ET</v>
          </cell>
          <cell r="D178" t="str">
            <v>7955</v>
          </cell>
          <cell r="E178" t="str">
            <v>Y</v>
          </cell>
          <cell r="F178" t="str">
            <v>Regional Malaria Elimination Senior Advisor</v>
          </cell>
          <cell r="G178" t="str">
            <v>A</v>
          </cell>
          <cell r="H178" t="str">
            <v>USD</v>
          </cell>
          <cell r="I178">
            <v>22313.94</v>
          </cell>
          <cell r="J178">
            <v>1</v>
          </cell>
          <cell r="L178" t="str">
            <v>ADDIS</v>
          </cell>
          <cell r="M178" t="str">
            <v>AFRICA</v>
          </cell>
          <cell r="AP178">
            <v>1</v>
          </cell>
          <cell r="AQ178">
            <v>85.822846153846143</v>
          </cell>
          <cell r="AR178" t="str">
            <v xml:space="preserve"> </v>
          </cell>
          <cell r="AS178" t="str">
            <v xml:space="preserve"> </v>
          </cell>
          <cell r="AT178">
            <v>0</v>
          </cell>
        </row>
        <row r="179">
          <cell r="A179" t="str">
            <v>Arnaud, Juliette</v>
          </cell>
          <cell r="B179" t="str">
            <v>Senior Finance and Awards Officer II/ Senior PADM II</v>
          </cell>
          <cell r="C179" t="str">
            <v>CIFM</v>
          </cell>
          <cell r="D179" t="str">
            <v>3148</v>
          </cell>
          <cell r="E179" t="str">
            <v>Y</v>
          </cell>
          <cell r="F179" t="str">
            <v>Senior Finance and Awards Officer</v>
          </cell>
          <cell r="G179" t="str">
            <v>A</v>
          </cell>
          <cell r="H179" t="str">
            <v>CHF</v>
          </cell>
          <cell r="I179">
            <v>114691.22</v>
          </cell>
          <cell r="J179">
            <v>0.9</v>
          </cell>
          <cell r="L179" t="str">
            <v>SWITZFATH</v>
          </cell>
          <cell r="M179" t="str">
            <v>AMEE</v>
          </cell>
          <cell r="AP179">
            <v>0.92169999999999996</v>
          </cell>
          <cell r="AQ179">
            <v>531.77109558795576</v>
          </cell>
          <cell r="AR179" t="str">
            <v xml:space="preserve"> </v>
          </cell>
          <cell r="AS179" t="str">
            <v xml:space="preserve"> </v>
          </cell>
          <cell r="AT179">
            <v>0</v>
          </cell>
        </row>
        <row r="180">
          <cell r="A180" t="str">
            <v>Arnold, Sarina</v>
          </cell>
          <cell r="B180" t="str">
            <v>Senior Clinical Project Manager II</v>
          </cell>
          <cell r="C180" t="str">
            <v>CIFM</v>
          </cell>
          <cell r="D180" t="str">
            <v>5519</v>
          </cell>
          <cell r="E180" t="str">
            <v>Y</v>
          </cell>
          <cell r="F180" t="str">
            <v>Project Manager</v>
          </cell>
          <cell r="G180" t="str">
            <v>A</v>
          </cell>
          <cell r="H180" t="str">
            <v>USD</v>
          </cell>
          <cell r="I180">
            <v>102457.68</v>
          </cell>
          <cell r="J180">
            <v>1</v>
          </cell>
          <cell r="L180" t="str">
            <v>HOME-CA-SEA</v>
          </cell>
          <cell r="M180" t="str">
            <v>US</v>
          </cell>
          <cell r="AP180">
            <v>1</v>
          </cell>
          <cell r="AQ180">
            <v>394.06799999999998</v>
          </cell>
          <cell r="AR180" t="str">
            <v xml:space="preserve"> </v>
          </cell>
          <cell r="AS180" t="str">
            <v xml:space="preserve"> </v>
          </cell>
          <cell r="AT180">
            <v>0</v>
          </cell>
        </row>
        <row r="181">
          <cell r="A181" t="str">
            <v>Arnzen, Anne Lincoln</v>
          </cell>
          <cell r="B181" t="str">
            <v>Senior Program Project Manager II</v>
          </cell>
          <cell r="C181" t="str">
            <v>MNTD</v>
          </cell>
          <cell r="D181" t="str">
            <v>7619</v>
          </cell>
          <cell r="E181" t="str">
            <v>Y</v>
          </cell>
          <cell r="F181" t="str">
            <v>Senior Research Manager</v>
          </cell>
          <cell r="G181" t="str">
            <v>A</v>
          </cell>
          <cell r="H181" t="str">
            <v>USD</v>
          </cell>
          <cell r="I181">
            <v>107435.33</v>
          </cell>
          <cell r="J181">
            <v>1</v>
          </cell>
          <cell r="L181" t="str">
            <v>SEATTLE</v>
          </cell>
          <cell r="M181" t="str">
            <v>US</v>
          </cell>
          <cell r="AP181">
            <v>1</v>
          </cell>
          <cell r="AQ181">
            <v>413.21280769230771</v>
          </cell>
          <cell r="AR181" t="str">
            <v xml:space="preserve"> </v>
          </cell>
          <cell r="AS181" t="str">
            <v xml:space="preserve"> </v>
          </cell>
          <cell r="AT181">
            <v>0</v>
          </cell>
        </row>
        <row r="182">
          <cell r="A182" t="str">
            <v>Arora, Salil</v>
          </cell>
          <cell r="B182" t="str">
            <v>Senior Program Project Manager I</v>
          </cell>
          <cell r="C182" t="str">
            <v>PSN</v>
          </cell>
          <cell r="D182" t="str">
            <v>10150</v>
          </cell>
          <cell r="E182" t="str">
            <v>Y</v>
          </cell>
          <cell r="F182" t="str">
            <v>Project Manager</v>
          </cell>
          <cell r="G182" t="str">
            <v>A</v>
          </cell>
          <cell r="H182" t="str">
            <v>INR</v>
          </cell>
          <cell r="I182">
            <v>1356000</v>
          </cell>
          <cell r="J182">
            <v>1</v>
          </cell>
          <cell r="L182" t="str">
            <v>NEW DELHI</v>
          </cell>
          <cell r="M182" t="str">
            <v>AMEE</v>
          </cell>
          <cell r="AP182">
            <v>81.06</v>
          </cell>
          <cell r="AQ182">
            <v>64.339805272447762</v>
          </cell>
          <cell r="AR182" t="str">
            <v xml:space="preserve"> </v>
          </cell>
          <cell r="AS182" t="str">
            <v xml:space="preserve"> </v>
          </cell>
          <cell r="AT182">
            <v>0</v>
          </cell>
        </row>
        <row r="183">
          <cell r="A183" t="str">
            <v>Aryeetey, Bernard</v>
          </cell>
          <cell r="B183" t="str">
            <v>Communications Advisor I</v>
          </cell>
          <cell r="C183" t="str">
            <v>EXAGEN</v>
          </cell>
          <cell r="D183" t="str">
            <v>8118</v>
          </cell>
          <cell r="E183" t="str">
            <v>Y</v>
          </cell>
          <cell r="F183" t="str">
            <v>Director, Global Advocacy and External Affairs</v>
          </cell>
          <cell r="G183" t="str">
            <v>A</v>
          </cell>
          <cell r="H183" t="str">
            <v>GBP</v>
          </cell>
          <cell r="I183">
            <v>153360</v>
          </cell>
          <cell r="J183">
            <v>1</v>
          </cell>
          <cell r="L183" t="str">
            <v>LONDON</v>
          </cell>
          <cell r="M183" t="str">
            <v>AMEE</v>
          </cell>
          <cell r="AP183">
            <v>0.72499999999999998</v>
          </cell>
          <cell r="AQ183">
            <v>813.58090185676394</v>
          </cell>
          <cell r="AR183" t="str">
            <v xml:space="preserve"> </v>
          </cell>
          <cell r="AS183" t="str">
            <v>X</v>
          </cell>
          <cell r="AT183">
            <v>0</v>
          </cell>
        </row>
        <row r="184">
          <cell r="A184" t="str">
            <v>Asamoah, Francis</v>
          </cell>
          <cell r="B184" t="str">
            <v>Accountant</v>
          </cell>
          <cell r="C184" t="str">
            <v>GLACCT</v>
          </cell>
          <cell r="D184" t="str">
            <v>10045</v>
          </cell>
          <cell r="E184" t="str">
            <v>Y</v>
          </cell>
          <cell r="F184" t="str">
            <v>Account Receivable Associate</v>
          </cell>
          <cell r="G184" t="str">
            <v>A</v>
          </cell>
          <cell r="H184" t="str">
            <v>USD</v>
          </cell>
          <cell r="I184">
            <v>29537.759999999998</v>
          </cell>
          <cell r="J184">
            <v>1</v>
          </cell>
          <cell r="L184" t="str">
            <v>ACCRA</v>
          </cell>
          <cell r="M184" t="str">
            <v>AFRICA</v>
          </cell>
          <cell r="AP184">
            <v>1</v>
          </cell>
          <cell r="AQ184">
            <v>113.60676923076923</v>
          </cell>
          <cell r="AR184" t="str">
            <v xml:space="preserve"> </v>
          </cell>
          <cell r="AS184" t="str">
            <v xml:space="preserve"> </v>
          </cell>
          <cell r="AT184">
            <v>0</v>
          </cell>
        </row>
        <row r="185">
          <cell r="A185" t="str">
            <v>Ashiono, Doris Achitsa</v>
          </cell>
          <cell r="B185" t="str">
            <v>Program Associate II</v>
          </cell>
          <cell r="C185" t="str">
            <v>PSK</v>
          </cell>
          <cell r="D185" t="str">
            <v>6058</v>
          </cell>
          <cell r="E185" t="str">
            <v>Y</v>
          </cell>
          <cell r="F185" t="str">
            <v>Program Officer</v>
          </cell>
          <cell r="G185" t="str">
            <v>A</v>
          </cell>
          <cell r="H185" t="str">
            <v>USD</v>
          </cell>
          <cell r="I185">
            <v>18099.919999999998</v>
          </cell>
          <cell r="J185">
            <v>1</v>
          </cell>
          <cell r="L185" t="str">
            <v>KAKAMEGA</v>
          </cell>
          <cell r="M185" t="str">
            <v>AFRICA</v>
          </cell>
          <cell r="AP185">
            <v>1</v>
          </cell>
          <cell r="AQ185">
            <v>69.615076923076913</v>
          </cell>
          <cell r="AR185" t="str">
            <v xml:space="preserve"> </v>
          </cell>
          <cell r="AS185" t="str">
            <v xml:space="preserve"> </v>
          </cell>
          <cell r="AT185">
            <v>0</v>
          </cell>
        </row>
        <row r="186">
          <cell r="A186" t="str">
            <v>Ashong-Nartey, Eugene Okoe</v>
          </cell>
          <cell r="B186" t="str">
            <v>Director FP&amp;A</v>
          </cell>
          <cell r="C186" t="str">
            <v>FPA</v>
          </cell>
          <cell r="D186" t="str">
            <v>7418</v>
          </cell>
          <cell r="E186" t="str">
            <v>Y</v>
          </cell>
          <cell r="F186" t="str">
            <v>Director of FP&amp;A Africa</v>
          </cell>
          <cell r="G186" t="str">
            <v>A</v>
          </cell>
          <cell r="H186" t="str">
            <v>USD</v>
          </cell>
          <cell r="I186">
            <v>72542.740000000005</v>
          </cell>
          <cell r="J186">
            <v>1</v>
          </cell>
          <cell r="L186" t="str">
            <v>ACCRA</v>
          </cell>
          <cell r="M186" t="str">
            <v>AFRICA</v>
          </cell>
          <cell r="AP186">
            <v>1</v>
          </cell>
          <cell r="AQ186">
            <v>279.01053846153849</v>
          </cell>
          <cell r="AR186" t="str">
            <v xml:space="preserve"> </v>
          </cell>
          <cell r="AS186" t="str">
            <v xml:space="preserve"> </v>
          </cell>
          <cell r="AT186">
            <v>0</v>
          </cell>
        </row>
        <row r="187">
          <cell r="A187" t="str">
            <v>Asiago, Stephen Agoma</v>
          </cell>
          <cell r="B187" t="str">
            <v>Coordinator I Functional Support /Technician I</v>
          </cell>
          <cell r="C187" t="str">
            <v>PSK</v>
          </cell>
          <cell r="D187" t="str">
            <v>4254</v>
          </cell>
          <cell r="E187" t="str">
            <v>Y</v>
          </cell>
          <cell r="F187" t="str">
            <v>Driver</v>
          </cell>
          <cell r="G187" t="str">
            <v>A</v>
          </cell>
          <cell r="H187" t="str">
            <v>USD</v>
          </cell>
          <cell r="I187">
            <v>9853.18</v>
          </cell>
          <cell r="J187">
            <v>1</v>
          </cell>
          <cell r="L187" t="str">
            <v>KAKAMEGA</v>
          </cell>
          <cell r="M187" t="str">
            <v>AFRICA</v>
          </cell>
          <cell r="AP187">
            <v>1</v>
          </cell>
          <cell r="AQ187">
            <v>37.896846153846155</v>
          </cell>
          <cell r="AR187" t="str">
            <v xml:space="preserve"> </v>
          </cell>
          <cell r="AS187" t="str">
            <v xml:space="preserve"> </v>
          </cell>
          <cell r="AT187">
            <v>0</v>
          </cell>
        </row>
        <row r="188">
          <cell r="A188" t="str">
            <v>Atfield, Lisa Maria</v>
          </cell>
          <cell r="B188" t="str">
            <v>Senior Communications Officer II</v>
          </cell>
          <cell r="C188" t="str">
            <v>PINVMGT</v>
          </cell>
          <cell r="D188" t="str">
            <v>7760</v>
          </cell>
          <cell r="E188" t="str">
            <v>Y</v>
          </cell>
          <cell r="F188" t="str">
            <v>Senior Communications and Advocacy Officer</v>
          </cell>
          <cell r="G188" t="str">
            <v>A</v>
          </cell>
          <cell r="H188" t="str">
            <v>CHF</v>
          </cell>
          <cell r="I188">
            <v>133900</v>
          </cell>
          <cell r="J188">
            <v>1</v>
          </cell>
          <cell r="L188" t="str">
            <v>SWITZFATH</v>
          </cell>
          <cell r="M188" t="str">
            <v>AMEE</v>
          </cell>
          <cell r="AP188">
            <v>0.92169999999999996</v>
          </cell>
          <cell r="AQ188">
            <v>558.75013561896492</v>
          </cell>
          <cell r="AR188" t="str">
            <v xml:space="preserve"> </v>
          </cell>
          <cell r="AS188" t="str">
            <v xml:space="preserve"> </v>
          </cell>
          <cell r="AT188">
            <v>0</v>
          </cell>
        </row>
        <row r="189">
          <cell r="A189" t="str">
            <v>Atherly, Deborah</v>
          </cell>
          <cell r="B189" t="str">
            <v>Global Head of Research &amp; Development</v>
          </cell>
          <cell r="C189" t="str">
            <v>CPAI</v>
          </cell>
          <cell r="D189" t="str">
            <v>1918</v>
          </cell>
          <cell r="E189" t="str">
            <v>Y</v>
          </cell>
          <cell r="F189" t="str">
            <v>Global Head of Policy, Access and Introduction</v>
          </cell>
          <cell r="G189" t="str">
            <v>A</v>
          </cell>
          <cell r="H189" t="str">
            <v>USD</v>
          </cell>
          <cell r="I189">
            <v>349348.48</v>
          </cell>
          <cell r="J189">
            <v>1</v>
          </cell>
          <cell r="L189" t="str">
            <v>SEATTLE</v>
          </cell>
          <cell r="M189" t="str">
            <v>US</v>
          </cell>
          <cell r="AP189">
            <v>1</v>
          </cell>
          <cell r="AQ189">
            <v>1343.6479999999999</v>
          </cell>
          <cell r="AR189" t="str">
            <v xml:space="preserve"> </v>
          </cell>
          <cell r="AS189" t="str">
            <v>X</v>
          </cell>
          <cell r="AT189">
            <v>0</v>
          </cell>
        </row>
        <row r="190">
          <cell r="A190" t="str">
            <v>Attard, Rachael Namutosi</v>
          </cell>
          <cell r="B190" t="str">
            <v>Accountant</v>
          </cell>
          <cell r="C190" t="str">
            <v>GLACCT</v>
          </cell>
          <cell r="D190" t="str">
            <v>5555</v>
          </cell>
          <cell r="E190" t="str">
            <v>Y</v>
          </cell>
          <cell r="F190" t="str">
            <v>Staff Accountant</v>
          </cell>
          <cell r="G190" t="str">
            <v>A</v>
          </cell>
          <cell r="H190" t="str">
            <v>USD</v>
          </cell>
          <cell r="I190">
            <v>66920.88</v>
          </cell>
          <cell r="J190">
            <v>1</v>
          </cell>
          <cell r="L190" t="str">
            <v>SEATTLE</v>
          </cell>
          <cell r="M190" t="str">
            <v>US</v>
          </cell>
          <cell r="AP190">
            <v>1</v>
          </cell>
          <cell r="AQ190">
            <v>257.38800000000003</v>
          </cell>
          <cell r="AR190" t="str">
            <v xml:space="preserve"> </v>
          </cell>
          <cell r="AS190" t="str">
            <v xml:space="preserve"> </v>
          </cell>
          <cell r="AT190">
            <v>0</v>
          </cell>
        </row>
        <row r="191">
          <cell r="A191" t="str">
            <v>Attia, Layla Nabil</v>
          </cell>
          <cell r="B191" t="str">
            <v>Senior Finance and Awards Officer II/ Senior PADM II</v>
          </cell>
          <cell r="C191" t="str">
            <v>CIFM</v>
          </cell>
          <cell r="D191" t="str">
            <v>5692</v>
          </cell>
          <cell r="E191" t="str">
            <v>Y</v>
          </cell>
          <cell r="F191" t="str">
            <v>Senior Project Administrator</v>
          </cell>
          <cell r="G191" t="str">
            <v>A</v>
          </cell>
          <cell r="H191" t="str">
            <v>USD</v>
          </cell>
          <cell r="I191">
            <v>136699</v>
          </cell>
          <cell r="J191">
            <v>1</v>
          </cell>
          <cell r="L191" t="str">
            <v>WASHINGTON DC</v>
          </cell>
          <cell r="M191" t="str">
            <v>US</v>
          </cell>
          <cell r="AP191">
            <v>1</v>
          </cell>
          <cell r="AQ191">
            <v>525.76538461538462</v>
          </cell>
          <cell r="AR191" t="str">
            <v xml:space="preserve"> </v>
          </cell>
          <cell r="AS191" t="str">
            <v xml:space="preserve"> </v>
          </cell>
          <cell r="AT191">
            <v>0</v>
          </cell>
        </row>
        <row r="192">
          <cell r="A192" t="str">
            <v>Aung, Day Naing</v>
          </cell>
          <cell r="B192" t="str">
            <v>Senior Program Officer II</v>
          </cell>
          <cell r="C192" t="str">
            <v>MM</v>
          </cell>
          <cell r="D192" t="str">
            <v>8177</v>
          </cell>
          <cell r="E192" t="str">
            <v>Y</v>
          </cell>
          <cell r="F192" t="str">
            <v>Senior Technical Officer, Malaria Surveillance</v>
          </cell>
          <cell r="G192" t="str">
            <v>A</v>
          </cell>
          <cell r="H192" t="str">
            <v>USD</v>
          </cell>
          <cell r="I192">
            <v>19902</v>
          </cell>
          <cell r="J192">
            <v>1</v>
          </cell>
          <cell r="L192" t="str">
            <v>Yangon</v>
          </cell>
          <cell r="M192" t="str">
            <v>AMEE</v>
          </cell>
          <cell r="AP192">
            <v>1</v>
          </cell>
          <cell r="AQ192">
            <v>76.546153846153842</v>
          </cell>
          <cell r="AR192" t="str">
            <v xml:space="preserve"> </v>
          </cell>
          <cell r="AS192" t="str">
            <v xml:space="preserve"> </v>
          </cell>
          <cell r="AT192">
            <v>0</v>
          </cell>
        </row>
        <row r="193">
          <cell r="A193" t="str">
            <v>Aung, Han Lin</v>
          </cell>
          <cell r="B193" t="str">
            <v>Program Associate II</v>
          </cell>
          <cell r="C193" t="str">
            <v>MM</v>
          </cell>
          <cell r="D193" t="str">
            <v>8202</v>
          </cell>
          <cell r="E193" t="str">
            <v>Y</v>
          </cell>
          <cell r="F193" t="str">
            <v>Field Technical Officer</v>
          </cell>
          <cell r="G193" t="str">
            <v>A</v>
          </cell>
          <cell r="H193" t="str">
            <v>USD</v>
          </cell>
          <cell r="I193">
            <v>19260</v>
          </cell>
          <cell r="J193">
            <v>1</v>
          </cell>
          <cell r="L193" t="str">
            <v>Yangon</v>
          </cell>
          <cell r="M193" t="str">
            <v>AMEE</v>
          </cell>
          <cell r="AP193">
            <v>1</v>
          </cell>
          <cell r="AQ193">
            <v>74.07692307692308</v>
          </cell>
          <cell r="AR193" t="str">
            <v xml:space="preserve"> </v>
          </cell>
          <cell r="AS193" t="str">
            <v xml:space="preserve"> </v>
          </cell>
          <cell r="AT193">
            <v>0</v>
          </cell>
        </row>
        <row r="194">
          <cell r="A194" t="str">
            <v>Aung, Nilar</v>
          </cell>
          <cell r="B194" t="str">
            <v>Senior Functional Coordinator</v>
          </cell>
          <cell r="C194" t="str">
            <v>MM</v>
          </cell>
          <cell r="D194" t="str">
            <v>6934</v>
          </cell>
          <cell r="E194" t="str">
            <v>Y</v>
          </cell>
          <cell r="F194" t="str">
            <v>Sr Project Assistant</v>
          </cell>
          <cell r="G194" t="str">
            <v>A</v>
          </cell>
          <cell r="H194" t="str">
            <v>USD</v>
          </cell>
          <cell r="I194">
            <v>12271.83</v>
          </cell>
          <cell r="J194">
            <v>1</v>
          </cell>
          <cell r="L194" t="str">
            <v>Yangon</v>
          </cell>
          <cell r="M194" t="str">
            <v>AMEE</v>
          </cell>
          <cell r="AP194">
            <v>1</v>
          </cell>
          <cell r="AQ194">
            <v>47.19934615384615</v>
          </cell>
          <cell r="AR194" t="str">
            <v xml:space="preserve"> </v>
          </cell>
          <cell r="AS194" t="str">
            <v xml:space="preserve"> </v>
          </cell>
          <cell r="AT194">
            <v>0</v>
          </cell>
        </row>
        <row r="195">
          <cell r="A195" t="str">
            <v>Avena, Cécile</v>
          </cell>
          <cell r="B195" t="str">
            <v>Senior Program Officer I</v>
          </cell>
          <cell r="C195" t="str">
            <v>MNTD</v>
          </cell>
          <cell r="D195" t="str">
            <v>10197</v>
          </cell>
          <cell r="E195" t="str">
            <v>Y</v>
          </cell>
          <cell r="F195" t="str">
            <v>Governance and Strategies Officer</v>
          </cell>
          <cell r="G195" t="str">
            <v>A</v>
          </cell>
          <cell r="H195" t="str">
            <v>CHF</v>
          </cell>
          <cell r="I195">
            <v>96000</v>
          </cell>
          <cell r="J195">
            <v>1</v>
          </cell>
          <cell r="L195" t="str">
            <v>SWITZFATH</v>
          </cell>
          <cell r="M195" t="str">
            <v>AMEE</v>
          </cell>
          <cell r="AP195">
            <v>0.92169999999999996</v>
          </cell>
          <cell r="AQ195">
            <v>400.59755802405255</v>
          </cell>
          <cell r="AR195" t="str">
            <v xml:space="preserve"> </v>
          </cell>
          <cell r="AS195" t="str">
            <v xml:space="preserve"> </v>
          </cell>
          <cell r="AT195">
            <v>0</v>
          </cell>
        </row>
        <row r="196">
          <cell r="A196" t="str">
            <v>awel, Awel Gudale Undie</v>
          </cell>
          <cell r="B196" t="str">
            <v>Senior Program Officer II</v>
          </cell>
          <cell r="C196" t="str">
            <v>ET</v>
          </cell>
          <cell r="D196" t="str">
            <v>10095</v>
          </cell>
          <cell r="E196" t="str">
            <v>Y</v>
          </cell>
          <cell r="F196" t="str">
            <v>Regional Leadership, Management and Coordination Technical Assistant</v>
          </cell>
          <cell r="G196" t="str">
            <v>A</v>
          </cell>
          <cell r="H196" t="str">
            <v>USD</v>
          </cell>
          <cell r="I196">
            <v>15600</v>
          </cell>
          <cell r="J196">
            <v>1</v>
          </cell>
          <cell r="L196" t="str">
            <v>REMOTE-ET</v>
          </cell>
          <cell r="M196" t="str">
            <v>AFRICA</v>
          </cell>
          <cell r="AP196">
            <v>1</v>
          </cell>
          <cell r="AQ196">
            <v>60</v>
          </cell>
          <cell r="AR196" t="str">
            <v xml:space="preserve"> </v>
          </cell>
          <cell r="AS196" t="str">
            <v xml:space="preserve"> </v>
          </cell>
          <cell r="AT196">
            <v>0</v>
          </cell>
        </row>
        <row r="197">
          <cell r="A197" t="str">
            <v>Aye, Khin Zarli</v>
          </cell>
          <cell r="B197" t="str">
            <v>Director Program</v>
          </cell>
          <cell r="C197" t="str">
            <v>MM</v>
          </cell>
          <cell r="D197" t="str">
            <v>7711</v>
          </cell>
          <cell r="E197" t="str">
            <v>Y</v>
          </cell>
          <cell r="F197" t="str">
            <v>Director, Infectious Diseases</v>
          </cell>
          <cell r="G197" t="str">
            <v>A</v>
          </cell>
          <cell r="H197" t="str">
            <v>USD</v>
          </cell>
          <cell r="I197">
            <v>80548.53</v>
          </cell>
          <cell r="J197">
            <v>1</v>
          </cell>
          <cell r="L197" t="str">
            <v>Yangon</v>
          </cell>
          <cell r="M197" t="str">
            <v>AMEE</v>
          </cell>
          <cell r="AP197">
            <v>1</v>
          </cell>
          <cell r="AQ197">
            <v>309.80203846153847</v>
          </cell>
          <cell r="AR197" t="str">
            <v xml:space="preserve"> </v>
          </cell>
          <cell r="AS197" t="str">
            <v xml:space="preserve"> </v>
          </cell>
          <cell r="AT197">
            <v>0</v>
          </cell>
        </row>
        <row r="198">
          <cell r="A198" t="str">
            <v>Aziz, Zuraya</v>
          </cell>
          <cell r="B198" t="str">
            <v>Senior Ethics &amp; Compliance Officer II</v>
          </cell>
          <cell r="C198" t="str">
            <v>ORA</v>
          </cell>
          <cell r="D198" t="str">
            <v>10089</v>
          </cell>
          <cell r="E198" t="str">
            <v>Y</v>
          </cell>
          <cell r="F198" t="str">
            <v>Research Protections Manager</v>
          </cell>
          <cell r="G198" t="str">
            <v>A</v>
          </cell>
          <cell r="H198" t="str">
            <v>USD</v>
          </cell>
          <cell r="I198">
            <v>135000</v>
          </cell>
          <cell r="J198">
            <v>1</v>
          </cell>
          <cell r="L198" t="str">
            <v>SEATTLE</v>
          </cell>
          <cell r="M198" t="str">
            <v>US</v>
          </cell>
          <cell r="AP198">
            <v>1</v>
          </cell>
          <cell r="AQ198">
            <v>519.23076923076928</v>
          </cell>
          <cell r="AR198" t="str">
            <v xml:space="preserve"> </v>
          </cell>
          <cell r="AS198" t="str">
            <v xml:space="preserve"> </v>
          </cell>
          <cell r="AT198">
            <v>0</v>
          </cell>
        </row>
        <row r="199">
          <cell r="A199" t="str">
            <v>Ba, Fadel Samba</v>
          </cell>
          <cell r="B199" t="str">
            <v>Program Associate I</v>
          </cell>
          <cell r="C199" t="str">
            <v>MNTD</v>
          </cell>
          <cell r="D199" t="str">
            <v>5900</v>
          </cell>
          <cell r="E199" t="str">
            <v>Y</v>
          </cell>
          <cell r="F199" t="str">
            <v>Coordonnateur Activités Terrain - MACEPA</v>
          </cell>
          <cell r="G199" t="str">
            <v>A</v>
          </cell>
          <cell r="H199" t="str">
            <v>XOF</v>
          </cell>
          <cell r="I199">
            <v>7931720</v>
          </cell>
          <cell r="J199">
            <v>1</v>
          </cell>
          <cell r="L199" t="str">
            <v>SenegalDakar</v>
          </cell>
          <cell r="M199" t="str">
            <v>AFRICA</v>
          </cell>
          <cell r="AP199">
            <v>600</v>
          </cell>
          <cell r="AQ199">
            <v>50.844358974358975</v>
          </cell>
          <cell r="AR199" t="str">
            <v xml:space="preserve"> </v>
          </cell>
          <cell r="AS199" t="str">
            <v xml:space="preserve"> </v>
          </cell>
          <cell r="AT199">
            <v>0</v>
          </cell>
        </row>
        <row r="200">
          <cell r="A200" t="str">
            <v>Ba, Saikou Oumar Foutiyou</v>
          </cell>
          <cell r="B200" t="str">
            <v>Program Associate II</v>
          </cell>
          <cell r="C200" t="str">
            <v>SEN</v>
          </cell>
          <cell r="D200" t="str">
            <v>7781</v>
          </cell>
          <cell r="E200" t="str">
            <v>Y</v>
          </cell>
          <cell r="F200" t="str">
            <v>Technical Associate</v>
          </cell>
          <cell r="G200" t="str">
            <v>A</v>
          </cell>
          <cell r="H200" t="str">
            <v>XOF</v>
          </cell>
          <cell r="I200">
            <v>10783079</v>
          </cell>
          <cell r="J200">
            <v>1</v>
          </cell>
          <cell r="L200" t="str">
            <v>SenegalDakar</v>
          </cell>
          <cell r="M200" t="str">
            <v>AFRICA</v>
          </cell>
          <cell r="AP200">
            <v>600</v>
          </cell>
          <cell r="AQ200">
            <v>69.122301282051282</v>
          </cell>
          <cell r="AR200" t="str">
            <v xml:space="preserve"> </v>
          </cell>
          <cell r="AS200" t="str">
            <v xml:space="preserve"> </v>
          </cell>
          <cell r="AT200">
            <v>0</v>
          </cell>
        </row>
        <row r="201">
          <cell r="A201" t="str">
            <v>Baah, Janet</v>
          </cell>
          <cell r="B201" t="str">
            <v>Senior Accounting Coordinator</v>
          </cell>
          <cell r="C201" t="str">
            <v>ARMGT</v>
          </cell>
          <cell r="D201" t="str">
            <v>10226</v>
          </cell>
          <cell r="E201" t="str">
            <v>Y</v>
          </cell>
          <cell r="F201" t="str">
            <v>Finance Officer</v>
          </cell>
          <cell r="G201" t="str">
            <v>A</v>
          </cell>
          <cell r="H201" t="str">
            <v>USD</v>
          </cell>
          <cell r="I201">
            <v>9000</v>
          </cell>
          <cell r="J201">
            <v>1</v>
          </cell>
          <cell r="L201" t="str">
            <v>ACCRA</v>
          </cell>
          <cell r="M201" t="str">
            <v>AFRICA</v>
          </cell>
          <cell r="AP201">
            <v>1</v>
          </cell>
          <cell r="AQ201">
            <v>34.615384615384613</v>
          </cell>
          <cell r="AR201" t="str">
            <v xml:space="preserve"> </v>
          </cell>
          <cell r="AS201" t="str">
            <v xml:space="preserve"> </v>
          </cell>
          <cell r="AT201">
            <v>0</v>
          </cell>
        </row>
        <row r="202">
          <cell r="A202" t="str">
            <v>Bachar, Sarah</v>
          </cell>
          <cell r="B202" t="str">
            <v>Senior Functional Coordinator</v>
          </cell>
          <cell r="C202" t="str">
            <v>APP</v>
          </cell>
          <cell r="D202" t="str">
            <v>10275</v>
          </cell>
          <cell r="E202" t="str">
            <v>Y</v>
          </cell>
          <cell r="F202" t="str">
            <v>Senior Program Assistant</v>
          </cell>
          <cell r="G202" t="str">
            <v>A</v>
          </cell>
          <cell r="H202" t="str">
            <v>USD</v>
          </cell>
          <cell r="I202">
            <v>75000</v>
          </cell>
          <cell r="J202">
            <v>1</v>
          </cell>
          <cell r="L202" t="str">
            <v>WASHINGTON DC</v>
          </cell>
          <cell r="M202" t="str">
            <v>US</v>
          </cell>
          <cell r="AP202">
            <v>1</v>
          </cell>
          <cell r="AQ202">
            <v>288.46153846153845</v>
          </cell>
          <cell r="AR202" t="str">
            <v xml:space="preserve"> </v>
          </cell>
          <cell r="AS202" t="str">
            <v xml:space="preserve"> </v>
          </cell>
          <cell r="AT202">
            <v>0</v>
          </cell>
        </row>
        <row r="203">
          <cell r="A203" t="str">
            <v>Baden, Robert Allan</v>
          </cell>
          <cell r="B203" t="str">
            <v>Advanced Grants &amp; Contracts Officer</v>
          </cell>
          <cell r="C203" t="str">
            <v>GRC</v>
          </cell>
          <cell r="D203" t="str">
            <v>7804</v>
          </cell>
          <cell r="E203" t="str">
            <v>Y</v>
          </cell>
          <cell r="F203" t="str">
            <v>Senior Contracts Specialist</v>
          </cell>
          <cell r="G203" t="str">
            <v>A</v>
          </cell>
          <cell r="H203" t="str">
            <v>USD</v>
          </cell>
          <cell r="I203">
            <v>148395.51999999999</v>
          </cell>
          <cell r="J203">
            <v>1</v>
          </cell>
          <cell r="L203" t="str">
            <v>WASHINGTON DC</v>
          </cell>
          <cell r="M203" t="str">
            <v>US</v>
          </cell>
          <cell r="AP203">
            <v>1</v>
          </cell>
          <cell r="AQ203">
            <v>570.75199999999995</v>
          </cell>
          <cell r="AR203" t="str">
            <v xml:space="preserve"> </v>
          </cell>
          <cell r="AS203" t="str">
            <v xml:space="preserve"> </v>
          </cell>
          <cell r="AT203">
            <v>0</v>
          </cell>
        </row>
        <row r="204">
          <cell r="A204" t="str">
            <v>Badgley, Vrunda Rathod</v>
          </cell>
          <cell r="B204" t="str">
            <v>Senior Program Officer I</v>
          </cell>
          <cell r="C204" t="str">
            <v>CODE</v>
          </cell>
          <cell r="D204" t="str">
            <v>7333</v>
          </cell>
          <cell r="E204" t="str">
            <v>Y</v>
          </cell>
          <cell r="F204" t="str">
            <v>Senior Program Officer</v>
          </cell>
          <cell r="G204" t="str">
            <v>A</v>
          </cell>
          <cell r="H204" t="str">
            <v>USD</v>
          </cell>
          <cell r="I204">
            <v>128654.24</v>
          </cell>
          <cell r="J204">
            <v>1</v>
          </cell>
          <cell r="L204" t="str">
            <v>SEATTLE</v>
          </cell>
          <cell r="M204" t="str">
            <v>US</v>
          </cell>
          <cell r="AP204">
            <v>1</v>
          </cell>
          <cell r="AQ204">
            <v>494.82400000000001</v>
          </cell>
          <cell r="AR204" t="str">
            <v xml:space="preserve"> </v>
          </cell>
          <cell r="AS204" t="str">
            <v xml:space="preserve"> </v>
          </cell>
          <cell r="AT204">
            <v>0</v>
          </cell>
        </row>
        <row r="205">
          <cell r="A205" t="str">
            <v>Badiane, Ndeye Astou</v>
          </cell>
          <cell r="B205" t="str">
            <v>Manager Program Project Management</v>
          </cell>
          <cell r="C205" t="str">
            <v>SEN</v>
          </cell>
          <cell r="D205" t="str">
            <v>7050</v>
          </cell>
          <cell r="E205" t="str">
            <v>Y</v>
          </cell>
          <cell r="F205" t="str">
            <v>Program Manager</v>
          </cell>
          <cell r="G205" t="str">
            <v>A</v>
          </cell>
          <cell r="H205" t="str">
            <v>XOF</v>
          </cell>
          <cell r="I205">
            <v>42328340</v>
          </cell>
          <cell r="J205">
            <v>1</v>
          </cell>
          <cell r="L205" t="str">
            <v>SenegalDakar</v>
          </cell>
          <cell r="M205" t="str">
            <v>AFRICA</v>
          </cell>
          <cell r="AP205">
            <v>600</v>
          </cell>
          <cell r="AQ205">
            <v>271.33551282051286</v>
          </cell>
          <cell r="AR205" t="str">
            <v xml:space="preserve"> </v>
          </cell>
          <cell r="AS205" t="str">
            <v xml:space="preserve"> </v>
          </cell>
          <cell r="AT205">
            <v>0</v>
          </cell>
        </row>
        <row r="206">
          <cell r="A206" t="str">
            <v>Badiane, Ndeye Fatou Madeleine</v>
          </cell>
          <cell r="B206" t="str">
            <v>Finance and Awards Associate II/ PADM II</v>
          </cell>
          <cell r="C206" t="str">
            <v>MD</v>
          </cell>
          <cell r="D206" t="str">
            <v>6849</v>
          </cell>
          <cell r="E206" t="str">
            <v>Y</v>
          </cell>
          <cell r="F206" t="str">
            <v>Project Administrator, Market Dynamics, and Primary Healthcare</v>
          </cell>
          <cell r="G206" t="str">
            <v>A</v>
          </cell>
          <cell r="H206" t="str">
            <v>XOF</v>
          </cell>
          <cell r="I206">
            <v>23836476</v>
          </cell>
          <cell r="J206">
            <v>1</v>
          </cell>
          <cell r="L206" t="str">
            <v>SenegalDakar</v>
          </cell>
          <cell r="M206" t="str">
            <v>AFRICA</v>
          </cell>
          <cell r="AP206">
            <v>600</v>
          </cell>
          <cell r="AQ206">
            <v>152.79792307692307</v>
          </cell>
          <cell r="AR206" t="str">
            <v xml:space="preserve"> </v>
          </cell>
          <cell r="AS206" t="str">
            <v xml:space="preserve"> </v>
          </cell>
          <cell r="AT206">
            <v>0</v>
          </cell>
        </row>
        <row r="207">
          <cell r="A207" t="str">
            <v>Bains, Amrita Kaur</v>
          </cell>
          <cell r="B207" t="str">
            <v>Senior Clinical Research Monitoring &amp; Development Officer I</v>
          </cell>
          <cell r="C207" t="str">
            <v>CCLN</v>
          </cell>
          <cell r="D207" t="str">
            <v>7473</v>
          </cell>
          <cell r="E207" t="str">
            <v>Y</v>
          </cell>
          <cell r="F207" t="str">
            <v>Trial Master File Officer</v>
          </cell>
          <cell r="G207" t="str">
            <v>A</v>
          </cell>
          <cell r="H207" t="str">
            <v>USD</v>
          </cell>
          <cell r="I207">
            <v>98121.919999999998</v>
          </cell>
          <cell r="J207">
            <v>1</v>
          </cell>
          <cell r="L207" t="str">
            <v>HOME-WA-SEA</v>
          </cell>
          <cell r="M207" t="str">
            <v>US</v>
          </cell>
          <cell r="AP207">
            <v>1</v>
          </cell>
          <cell r="AQ207">
            <v>377.392</v>
          </cell>
          <cell r="AR207" t="str">
            <v xml:space="preserve"> </v>
          </cell>
          <cell r="AS207" t="str">
            <v xml:space="preserve"> </v>
          </cell>
          <cell r="AT207">
            <v>0</v>
          </cell>
        </row>
        <row r="208">
          <cell r="A208" t="str">
            <v>Bains, Jasbir Singh</v>
          </cell>
          <cell r="B208" t="str">
            <v>Coordinator I Functional Support /Technician I</v>
          </cell>
          <cell r="C208" t="str">
            <v>PSN</v>
          </cell>
          <cell r="D208" t="str">
            <v>2176</v>
          </cell>
          <cell r="E208" t="str">
            <v>Y</v>
          </cell>
          <cell r="F208" t="str">
            <v>Driver</v>
          </cell>
          <cell r="G208" t="str">
            <v>A</v>
          </cell>
          <cell r="H208" t="str">
            <v>INR</v>
          </cell>
          <cell r="I208">
            <v>649383</v>
          </cell>
          <cell r="J208">
            <v>1</v>
          </cell>
          <cell r="L208" t="str">
            <v>NEW DELHI</v>
          </cell>
          <cell r="M208" t="str">
            <v>AMEE</v>
          </cell>
          <cell r="AP208">
            <v>81.06</v>
          </cell>
          <cell r="AQ208">
            <v>30.81207652451176</v>
          </cell>
          <cell r="AR208" t="str">
            <v xml:space="preserve"> </v>
          </cell>
          <cell r="AS208" t="str">
            <v xml:space="preserve"> </v>
          </cell>
          <cell r="AT208">
            <v>0</v>
          </cell>
        </row>
        <row r="209">
          <cell r="A209" t="str">
            <v>Bairagi, Anand Kumar</v>
          </cell>
          <cell r="B209" t="str">
            <v>Senior Monitoring, Evaluation and Learning Officer II</v>
          </cell>
          <cell r="C209" t="str">
            <v>PSN</v>
          </cell>
          <cell r="D209" t="str">
            <v>8124</v>
          </cell>
          <cell r="E209" t="str">
            <v>Y</v>
          </cell>
          <cell r="F209" t="str">
            <v>Specialist – Learning and Impact</v>
          </cell>
          <cell r="G209" t="str">
            <v>A</v>
          </cell>
          <cell r="H209" t="str">
            <v>INR</v>
          </cell>
          <cell r="I209">
            <v>2941911.5</v>
          </cell>
          <cell r="J209">
            <v>1</v>
          </cell>
          <cell r="L209" t="str">
            <v>NEW DELHI</v>
          </cell>
          <cell r="M209" t="str">
            <v>AMEE</v>
          </cell>
          <cell r="AP209">
            <v>81.06</v>
          </cell>
          <cell r="AQ209">
            <v>139.5885051908368</v>
          </cell>
          <cell r="AR209" t="str">
            <v xml:space="preserve"> </v>
          </cell>
          <cell r="AS209" t="str">
            <v xml:space="preserve"> </v>
          </cell>
          <cell r="AT209">
            <v>0</v>
          </cell>
        </row>
        <row r="210">
          <cell r="A210" t="str">
            <v>Bajaj, Abhimanyu</v>
          </cell>
          <cell r="B210" t="str">
            <v>Manager Finance and Awards</v>
          </cell>
          <cell r="C210" t="str">
            <v>PSN</v>
          </cell>
          <cell r="D210" t="str">
            <v>10070</v>
          </cell>
          <cell r="E210" t="str">
            <v>Y</v>
          </cell>
          <cell r="F210" t="str">
            <v>Senior Project Administrator</v>
          </cell>
          <cell r="G210" t="str">
            <v>A</v>
          </cell>
          <cell r="H210" t="str">
            <v>INR</v>
          </cell>
          <cell r="I210">
            <v>2270535.7200000002</v>
          </cell>
          <cell r="J210">
            <v>1</v>
          </cell>
          <cell r="L210" t="str">
            <v>NEW DELHI</v>
          </cell>
          <cell r="M210" t="str">
            <v>AMEE</v>
          </cell>
          <cell r="AP210">
            <v>81.06</v>
          </cell>
          <cell r="AQ210">
            <v>107.73291009508627</v>
          </cell>
          <cell r="AR210" t="str">
            <v xml:space="preserve"> </v>
          </cell>
          <cell r="AS210" t="str">
            <v xml:space="preserve"> </v>
          </cell>
          <cell r="AT210">
            <v>0</v>
          </cell>
        </row>
        <row r="211">
          <cell r="A211" t="str">
            <v>Bajaj, Priyanka</v>
          </cell>
          <cell r="B211" t="str">
            <v>Senior Program Officer II</v>
          </cell>
          <cell r="C211" t="str">
            <v>PSN</v>
          </cell>
          <cell r="D211" t="str">
            <v>6639</v>
          </cell>
          <cell r="E211" t="str">
            <v>Y</v>
          </cell>
          <cell r="F211" t="str">
            <v>Specialist - Health Technology Innovations</v>
          </cell>
          <cell r="G211" t="str">
            <v>A</v>
          </cell>
          <cell r="H211" t="str">
            <v>INR</v>
          </cell>
          <cell r="I211">
            <v>1937087.55</v>
          </cell>
          <cell r="J211">
            <v>1</v>
          </cell>
          <cell r="L211" t="str">
            <v>NEW DELHI</v>
          </cell>
          <cell r="M211" t="str">
            <v>AMEE</v>
          </cell>
          <cell r="AP211">
            <v>81.06</v>
          </cell>
          <cell r="AQ211">
            <v>91.911383305813359</v>
          </cell>
          <cell r="AR211" t="str">
            <v xml:space="preserve"> </v>
          </cell>
          <cell r="AS211" t="str">
            <v xml:space="preserve"> </v>
          </cell>
          <cell r="AT211">
            <v>0</v>
          </cell>
        </row>
        <row r="212">
          <cell r="A212" t="str">
            <v>Bakhshi, Jyotika</v>
          </cell>
          <cell r="B212" t="str">
            <v>Senior Functional Coordinator</v>
          </cell>
          <cell r="C212" t="str">
            <v>CIFM</v>
          </cell>
          <cell r="D212" t="str">
            <v>2110</v>
          </cell>
          <cell r="E212" t="str">
            <v>Y</v>
          </cell>
          <cell r="F212" t="str">
            <v>Project Assistant, India</v>
          </cell>
          <cell r="G212" t="str">
            <v>A</v>
          </cell>
          <cell r="H212" t="str">
            <v>INR</v>
          </cell>
          <cell r="I212">
            <v>1227966.24</v>
          </cell>
          <cell r="J212">
            <v>1</v>
          </cell>
          <cell r="L212" t="str">
            <v>NEW DELHI</v>
          </cell>
          <cell r="M212" t="str">
            <v>AMEE</v>
          </cell>
          <cell r="AP212">
            <v>81.06</v>
          </cell>
          <cell r="AQ212">
            <v>58.264829471047086</v>
          </cell>
          <cell r="AR212" t="str">
            <v xml:space="preserve"> </v>
          </cell>
          <cell r="AS212" t="str">
            <v xml:space="preserve"> </v>
          </cell>
          <cell r="AT212">
            <v>0</v>
          </cell>
        </row>
        <row r="213">
          <cell r="A213" t="str">
            <v>Balaji, Kanduri Ananth</v>
          </cell>
          <cell r="B213" t="str">
            <v>Advanced Program Officer</v>
          </cell>
          <cell r="C213" t="str">
            <v>CIFM</v>
          </cell>
          <cell r="D213" t="str">
            <v>N106</v>
          </cell>
          <cell r="E213" t="str">
            <v>Y</v>
          </cell>
          <cell r="F213" t="str">
            <v>Senior Business and Alliance Manager, India</v>
          </cell>
          <cell r="G213" t="str">
            <v>A</v>
          </cell>
          <cell r="H213" t="str">
            <v>INR</v>
          </cell>
          <cell r="I213">
            <v>6392109</v>
          </cell>
          <cell r="J213">
            <v>1</v>
          </cell>
          <cell r="L213" t="str">
            <v>NEW DELHI</v>
          </cell>
          <cell r="M213" t="str">
            <v>AMEE</v>
          </cell>
          <cell r="AP213">
            <v>81.06</v>
          </cell>
          <cell r="AQ213">
            <v>303.29428343677046</v>
          </cell>
          <cell r="AR213" t="str">
            <v xml:space="preserve"> </v>
          </cell>
          <cell r="AS213" t="str">
            <v xml:space="preserve"> </v>
          </cell>
          <cell r="AT213">
            <v>0</v>
          </cell>
        </row>
        <row r="214">
          <cell r="A214" t="str">
            <v>Balasubramanian, Deepak</v>
          </cell>
          <cell r="B214" t="str">
            <v>Program Advisor II</v>
          </cell>
          <cell r="C214" t="str">
            <v>PSN</v>
          </cell>
          <cell r="D214" t="str">
            <v>10085</v>
          </cell>
          <cell r="E214" t="str">
            <v>Y</v>
          </cell>
          <cell r="F214" t="str">
            <v>Deputy Director - TB, South Asia</v>
          </cell>
          <cell r="G214" t="str">
            <v>A</v>
          </cell>
          <cell r="H214" t="str">
            <v>INR</v>
          </cell>
          <cell r="I214">
            <v>4910000</v>
          </cell>
          <cell r="J214">
            <v>1</v>
          </cell>
          <cell r="L214" t="str">
            <v>NEW DELHI</v>
          </cell>
          <cell r="M214" t="str">
            <v>AMEE</v>
          </cell>
          <cell r="AP214">
            <v>81.06</v>
          </cell>
          <cell r="AQ214">
            <v>232.97082882575108</v>
          </cell>
          <cell r="AR214" t="str">
            <v xml:space="preserve"> </v>
          </cell>
          <cell r="AS214" t="str">
            <v xml:space="preserve"> </v>
          </cell>
          <cell r="AT214">
            <v>0</v>
          </cell>
        </row>
        <row r="215">
          <cell r="A215" t="str">
            <v>Balderston, Elizabeth Ann</v>
          </cell>
          <cell r="B215" t="str">
            <v>Senior Communications Officer I</v>
          </cell>
          <cell r="C215" t="str">
            <v>RH</v>
          </cell>
          <cell r="D215" t="str">
            <v>2112</v>
          </cell>
          <cell r="E215" t="str">
            <v>Y</v>
          </cell>
          <cell r="F215" t="str">
            <v>Communications Officer</v>
          </cell>
          <cell r="G215" t="str">
            <v>A</v>
          </cell>
          <cell r="H215" t="str">
            <v>USD</v>
          </cell>
          <cell r="I215">
            <v>108908.8</v>
          </cell>
          <cell r="J215">
            <v>1</v>
          </cell>
          <cell r="L215" t="str">
            <v>SEATTLE</v>
          </cell>
          <cell r="M215" t="str">
            <v>US</v>
          </cell>
          <cell r="AP215">
            <v>1</v>
          </cell>
          <cell r="AQ215">
            <v>418.88</v>
          </cell>
          <cell r="AR215" t="str">
            <v xml:space="preserve"> </v>
          </cell>
          <cell r="AS215" t="str">
            <v xml:space="preserve"> </v>
          </cell>
          <cell r="AT215">
            <v>0</v>
          </cell>
        </row>
        <row r="216">
          <cell r="A216" t="str">
            <v>Baldyniuk, Olga</v>
          </cell>
          <cell r="B216" t="str">
            <v>Finance and Awards Associate II/ PADM II</v>
          </cell>
          <cell r="C216" t="str">
            <v>PSU</v>
          </cell>
          <cell r="D216" t="str">
            <v>4179</v>
          </cell>
          <cell r="E216" t="str">
            <v>Y</v>
          </cell>
          <cell r="F216" t="str">
            <v>Finance Associate</v>
          </cell>
          <cell r="G216" t="str">
            <v>A</v>
          </cell>
          <cell r="H216" t="str">
            <v>USD</v>
          </cell>
          <cell r="I216">
            <v>57199.93</v>
          </cell>
          <cell r="J216">
            <v>1</v>
          </cell>
          <cell r="L216" t="str">
            <v>KYIV</v>
          </cell>
          <cell r="M216" t="str">
            <v>AMEE</v>
          </cell>
          <cell r="AP216">
            <v>1</v>
          </cell>
          <cell r="AQ216">
            <v>219.99973076923078</v>
          </cell>
          <cell r="AR216" t="str">
            <v xml:space="preserve"> </v>
          </cell>
          <cell r="AS216" t="str">
            <v xml:space="preserve"> </v>
          </cell>
          <cell r="AT216">
            <v>0</v>
          </cell>
        </row>
        <row r="217">
          <cell r="A217" t="str">
            <v>Banda, Deborah</v>
          </cell>
          <cell r="B217" t="str">
            <v>Coordinator II Functional Support /Technician II</v>
          </cell>
          <cell r="C217" t="str">
            <v>ZM</v>
          </cell>
          <cell r="D217" t="str">
            <v>7410</v>
          </cell>
          <cell r="E217" t="str">
            <v>Y</v>
          </cell>
          <cell r="F217" t="str">
            <v>Program Assistant/Receptionist, Zambia Country Program</v>
          </cell>
          <cell r="G217" t="str">
            <v>A</v>
          </cell>
          <cell r="H217" t="str">
            <v>ZMW</v>
          </cell>
          <cell r="I217">
            <v>133300.92000000001</v>
          </cell>
          <cell r="J217">
            <v>1</v>
          </cell>
          <cell r="L217" t="str">
            <v>LUSAKA1</v>
          </cell>
          <cell r="M217" t="str">
            <v>AFRICA</v>
          </cell>
          <cell r="AP217">
            <v>19.5</v>
          </cell>
          <cell r="AQ217">
            <v>26.292094674556214</v>
          </cell>
          <cell r="AR217" t="str">
            <v xml:space="preserve"> </v>
          </cell>
          <cell r="AS217" t="str">
            <v xml:space="preserve"> </v>
          </cell>
          <cell r="AT217">
            <v>0</v>
          </cell>
        </row>
        <row r="218">
          <cell r="A218" t="str">
            <v>Banda, Enock</v>
          </cell>
          <cell r="B218" t="str">
            <v>Advanced Monitoring, Evaluation and Learning Officer</v>
          </cell>
          <cell r="C218" t="str">
            <v>ZM</v>
          </cell>
          <cell r="D218" t="str">
            <v>7152</v>
          </cell>
          <cell r="E218" t="str">
            <v>Y</v>
          </cell>
          <cell r="F218" t="str">
            <v>M&amp;E Specialist, PAMO Plus</v>
          </cell>
          <cell r="G218" t="str">
            <v>A</v>
          </cell>
          <cell r="H218" t="str">
            <v>ZMW</v>
          </cell>
          <cell r="I218">
            <v>664726.31999999995</v>
          </cell>
          <cell r="J218">
            <v>1</v>
          </cell>
          <cell r="L218" t="str">
            <v>LUSAKA1</v>
          </cell>
          <cell r="M218" t="str">
            <v>AFRICA</v>
          </cell>
          <cell r="AP218">
            <v>19.5</v>
          </cell>
          <cell r="AQ218">
            <v>131.10972781065087</v>
          </cell>
          <cell r="AR218" t="str">
            <v xml:space="preserve"> </v>
          </cell>
          <cell r="AS218" t="str">
            <v xml:space="preserve"> </v>
          </cell>
          <cell r="AT218">
            <v>0</v>
          </cell>
        </row>
        <row r="219">
          <cell r="A219" t="str">
            <v>Banda, Happy Shem</v>
          </cell>
          <cell r="B219" t="str">
            <v>Senior Program Officer I</v>
          </cell>
          <cell r="C219" t="str">
            <v>MD</v>
          </cell>
          <cell r="D219" t="str">
            <v>7970</v>
          </cell>
          <cell r="E219" t="str">
            <v>Y</v>
          </cell>
          <cell r="F219" t="str">
            <v>Senior Program Officer</v>
          </cell>
          <cell r="G219" t="str">
            <v>A</v>
          </cell>
          <cell r="H219" t="str">
            <v>MWK</v>
          </cell>
          <cell r="I219">
            <v>31736628</v>
          </cell>
          <cell r="J219">
            <v>1</v>
          </cell>
          <cell r="L219" t="str">
            <v>MalawiLilongwe</v>
          </cell>
          <cell r="M219" t="str">
            <v>AFRICA</v>
          </cell>
          <cell r="AP219">
            <v>1100</v>
          </cell>
          <cell r="AQ219">
            <v>110.96723076923077</v>
          </cell>
          <cell r="AR219" t="str">
            <v xml:space="preserve"> </v>
          </cell>
          <cell r="AS219" t="str">
            <v xml:space="preserve"> </v>
          </cell>
          <cell r="AT219">
            <v>0</v>
          </cell>
        </row>
        <row r="220">
          <cell r="A220" t="str">
            <v>Banda, James J</v>
          </cell>
          <cell r="B220" t="str">
            <v>Advanced Project Manager</v>
          </cell>
          <cell r="C220" t="str">
            <v>ZM</v>
          </cell>
          <cell r="D220" t="str">
            <v>5740</v>
          </cell>
          <cell r="E220" t="str">
            <v>Y</v>
          </cell>
          <cell r="F220" t="str">
            <v>Senior Policy, Strategy and Management Advisor</v>
          </cell>
          <cell r="G220" t="str">
            <v>A</v>
          </cell>
          <cell r="H220" t="str">
            <v>ZMW</v>
          </cell>
          <cell r="I220">
            <v>1114299.47</v>
          </cell>
          <cell r="J220">
            <v>1</v>
          </cell>
          <cell r="L220" t="str">
            <v>LUSAKA1</v>
          </cell>
          <cell r="M220" t="str">
            <v>AFRICA</v>
          </cell>
          <cell r="AP220">
            <v>19.5</v>
          </cell>
          <cell r="AQ220">
            <v>219.78293293885599</v>
          </cell>
          <cell r="AR220" t="str">
            <v xml:space="preserve"> </v>
          </cell>
          <cell r="AS220" t="str">
            <v xml:space="preserve"> </v>
          </cell>
          <cell r="AT220">
            <v>0</v>
          </cell>
        </row>
        <row r="221">
          <cell r="A221" t="str">
            <v>Bangera, Sahil</v>
          </cell>
          <cell r="B221" t="str">
            <v>Program Associate II</v>
          </cell>
          <cell r="C221" t="str">
            <v>PSN</v>
          </cell>
          <cell r="D221" t="str">
            <v>10029</v>
          </cell>
          <cell r="E221" t="str">
            <v>Y</v>
          </cell>
          <cell r="F221" t="str">
            <v>Program Associate - HIV &amp; Viral Hepatitis</v>
          </cell>
          <cell r="G221" t="str">
            <v>A</v>
          </cell>
          <cell r="H221" t="str">
            <v>INR</v>
          </cell>
          <cell r="I221">
            <v>853860</v>
          </cell>
          <cell r="J221">
            <v>1</v>
          </cell>
          <cell r="L221" t="str">
            <v>MUMBAI</v>
          </cell>
          <cell r="M221" t="str">
            <v>AMEE</v>
          </cell>
          <cell r="AP221">
            <v>81.06</v>
          </cell>
          <cell r="AQ221">
            <v>40.51414906337186</v>
          </cell>
          <cell r="AR221" t="str">
            <v xml:space="preserve"> </v>
          </cell>
          <cell r="AS221" t="str">
            <v xml:space="preserve"> </v>
          </cell>
          <cell r="AT221">
            <v>0</v>
          </cell>
        </row>
        <row r="222">
          <cell r="A222" t="str">
            <v>Baral, Ranju</v>
          </cell>
          <cell r="B222" t="str">
            <v>Advanced Research &amp; Development Officer</v>
          </cell>
          <cell r="C222" t="str">
            <v>CPAI</v>
          </cell>
          <cell r="D222" t="str">
            <v>6136</v>
          </cell>
          <cell r="E222" t="str">
            <v>Y</v>
          </cell>
          <cell r="F222" t="str">
            <v>Sr. Health Economist</v>
          </cell>
          <cell r="G222" t="str">
            <v>A</v>
          </cell>
          <cell r="H222" t="str">
            <v>USD</v>
          </cell>
          <cell r="I222">
            <v>162512.48000000001</v>
          </cell>
          <cell r="J222">
            <v>1</v>
          </cell>
          <cell r="L222" t="str">
            <v>SEATTLE</v>
          </cell>
          <cell r="M222" t="str">
            <v>US</v>
          </cell>
          <cell r="AP222">
            <v>1</v>
          </cell>
          <cell r="AQ222">
            <v>625.048</v>
          </cell>
          <cell r="AR222" t="str">
            <v xml:space="preserve"> </v>
          </cell>
          <cell r="AS222" t="str">
            <v xml:space="preserve"> </v>
          </cell>
          <cell r="AT222">
            <v>0</v>
          </cell>
        </row>
        <row r="223">
          <cell r="A223" t="str">
            <v>Barigye, George William</v>
          </cell>
          <cell r="B223" t="str">
            <v>Advanced Program Officer</v>
          </cell>
          <cell r="C223" t="str">
            <v>RH</v>
          </cell>
          <cell r="D223" t="str">
            <v>4963</v>
          </cell>
          <cell r="E223" t="str">
            <v>Y</v>
          </cell>
          <cell r="F223" t="str">
            <v>Regional Technical Advisor, Anglophone countries</v>
          </cell>
          <cell r="G223" t="str">
            <v>A</v>
          </cell>
          <cell r="H223" t="str">
            <v>UGX</v>
          </cell>
          <cell r="I223">
            <v>240005065</v>
          </cell>
          <cell r="J223">
            <v>1</v>
          </cell>
          <cell r="L223" t="str">
            <v>UgandaKampala</v>
          </cell>
          <cell r="M223" t="str">
            <v>AFRICA</v>
          </cell>
          <cell r="AP223">
            <v>3750</v>
          </cell>
          <cell r="AQ223">
            <v>246.15904102564102</v>
          </cell>
          <cell r="AR223" t="str">
            <v xml:space="preserve"> </v>
          </cell>
          <cell r="AS223" t="str">
            <v xml:space="preserve"> </v>
          </cell>
          <cell r="AT223">
            <v>0</v>
          </cell>
        </row>
        <row r="224">
          <cell r="A224" t="str">
            <v>Barney, Rebecca Suzanne</v>
          </cell>
          <cell r="B224" t="str">
            <v>Senior Research &amp; Development Officer II</v>
          </cell>
          <cell r="C224" t="str">
            <v>DX</v>
          </cell>
          <cell r="D224" t="str">
            <v>3284</v>
          </cell>
          <cell r="E224" t="str">
            <v>Y</v>
          </cell>
          <cell r="F224" t="str">
            <v>Research Scientist</v>
          </cell>
          <cell r="G224" t="str">
            <v>A</v>
          </cell>
          <cell r="H224" t="str">
            <v>USD</v>
          </cell>
          <cell r="I224">
            <v>112064.16</v>
          </cell>
          <cell r="J224">
            <v>1</v>
          </cell>
          <cell r="L224" t="str">
            <v>SEATTLE</v>
          </cell>
          <cell r="M224" t="str">
            <v>US</v>
          </cell>
          <cell r="AP224">
            <v>1</v>
          </cell>
          <cell r="AQ224">
            <v>431.01600000000002</v>
          </cell>
          <cell r="AR224" t="str">
            <v xml:space="preserve"> </v>
          </cell>
          <cell r="AS224" t="str">
            <v xml:space="preserve"> </v>
          </cell>
          <cell r="AT224">
            <v>0</v>
          </cell>
        </row>
        <row r="225">
          <cell r="A225" t="str">
            <v>Barrett, Leslie Lorraine</v>
          </cell>
          <cell r="B225" t="str">
            <v>Senior Finance and Awards Officer/ Senior PADM I</v>
          </cell>
          <cell r="C225" t="str">
            <v>MDHT</v>
          </cell>
          <cell r="D225" t="str">
            <v>4930</v>
          </cell>
          <cell r="E225" t="str">
            <v>Y</v>
          </cell>
          <cell r="F225" t="str">
            <v>PADM Officer</v>
          </cell>
          <cell r="G225" t="str">
            <v>A</v>
          </cell>
          <cell r="H225" t="str">
            <v>USD</v>
          </cell>
          <cell r="I225">
            <v>105011.92</v>
          </cell>
          <cell r="J225">
            <v>1</v>
          </cell>
          <cell r="L225" t="str">
            <v>HOME-WA-SEA</v>
          </cell>
          <cell r="M225" t="str">
            <v>US</v>
          </cell>
          <cell r="AP225">
            <v>1</v>
          </cell>
          <cell r="AQ225">
            <v>403.892</v>
          </cell>
          <cell r="AR225" t="str">
            <v xml:space="preserve"> </v>
          </cell>
          <cell r="AS225" t="str">
            <v xml:space="preserve"> </v>
          </cell>
          <cell r="AT225">
            <v>0</v>
          </cell>
        </row>
        <row r="226">
          <cell r="A226" t="str">
            <v>Barros, Iracema Marisa Caetano de Sousa</v>
          </cell>
          <cell r="B226" t="str">
            <v>Manager Program</v>
          </cell>
          <cell r="C226" t="str">
            <v>ECD</v>
          </cell>
          <cell r="D226" t="str">
            <v>6133</v>
          </cell>
          <cell r="E226" t="str">
            <v>Y</v>
          </cell>
          <cell r="F226" t="str">
            <v>Technical Advisor, MCHN</v>
          </cell>
          <cell r="G226" t="str">
            <v>A</v>
          </cell>
          <cell r="H226" t="str">
            <v>MZN</v>
          </cell>
          <cell r="I226">
            <v>5517624.4199999999</v>
          </cell>
          <cell r="J226">
            <v>1</v>
          </cell>
          <cell r="L226" t="str">
            <v>MOZMAPUTO</v>
          </cell>
          <cell r="M226" t="str">
            <v>AFRICA</v>
          </cell>
          <cell r="AP226">
            <v>63</v>
          </cell>
          <cell r="AQ226">
            <v>336.85130769230767</v>
          </cell>
          <cell r="AR226" t="str">
            <v xml:space="preserve"> </v>
          </cell>
          <cell r="AS226" t="str">
            <v xml:space="preserve"> </v>
          </cell>
          <cell r="AT226">
            <v>0</v>
          </cell>
        </row>
        <row r="227">
          <cell r="A227" t="str">
            <v>Barry, Fatoumata Binta</v>
          </cell>
          <cell r="B227" t="str">
            <v>Senior Functional Coordinator</v>
          </cell>
          <cell r="C227" t="str">
            <v>MNTD</v>
          </cell>
          <cell r="D227" t="str">
            <v>10044</v>
          </cell>
          <cell r="E227" t="str">
            <v>Y</v>
          </cell>
          <cell r="F227" t="str">
            <v>Senior Program Assistant - Malaria and Neglected Tropical Diseases</v>
          </cell>
          <cell r="G227" t="str">
            <v>A</v>
          </cell>
          <cell r="H227" t="str">
            <v>XOF</v>
          </cell>
          <cell r="I227">
            <v>11148974</v>
          </cell>
          <cell r="J227">
            <v>1</v>
          </cell>
          <cell r="L227" t="str">
            <v>SenegalDakar</v>
          </cell>
          <cell r="M227" t="str">
            <v>AFRICA</v>
          </cell>
          <cell r="AP227">
            <v>600</v>
          </cell>
          <cell r="AQ227">
            <v>71.467782051282043</v>
          </cell>
          <cell r="AR227" t="str">
            <v xml:space="preserve"> </v>
          </cell>
          <cell r="AS227" t="str">
            <v xml:space="preserve"> </v>
          </cell>
          <cell r="AT227">
            <v>0</v>
          </cell>
        </row>
        <row r="228">
          <cell r="A228" t="str">
            <v>Barton, Jamil Mustafa</v>
          </cell>
          <cell r="B228" t="str">
            <v>TL II Program</v>
          </cell>
          <cell r="C228" t="str">
            <v>MD</v>
          </cell>
          <cell r="D228" t="str">
            <v>7191</v>
          </cell>
          <cell r="E228" t="str">
            <v>Y</v>
          </cell>
          <cell r="F228" t="str">
            <v>Market Dynamics Officer</v>
          </cell>
          <cell r="G228" t="str">
            <v>A</v>
          </cell>
          <cell r="H228" t="str">
            <v>USD</v>
          </cell>
          <cell r="I228">
            <v>136586.32</v>
          </cell>
          <cell r="J228">
            <v>1</v>
          </cell>
          <cell r="L228" t="str">
            <v>HOME-FL-SEA</v>
          </cell>
          <cell r="M228" t="str">
            <v>US</v>
          </cell>
          <cell r="AP228">
            <v>1</v>
          </cell>
          <cell r="AQ228">
            <v>525.33199999999999</v>
          </cell>
          <cell r="AR228" t="str">
            <v xml:space="preserve"> </v>
          </cell>
          <cell r="AS228" t="str">
            <v xml:space="preserve"> </v>
          </cell>
          <cell r="AT228">
            <v>0</v>
          </cell>
        </row>
        <row r="229">
          <cell r="A229" t="str">
            <v>Basak, Anamika</v>
          </cell>
          <cell r="B229" t="str">
            <v>Senior Functional Coordinator</v>
          </cell>
          <cell r="C229" t="str">
            <v>PSN</v>
          </cell>
          <cell r="D229" t="str">
            <v>3201</v>
          </cell>
          <cell r="E229" t="str">
            <v>Y</v>
          </cell>
          <cell r="F229" t="str">
            <v>Senior Project Assistant</v>
          </cell>
          <cell r="G229" t="str">
            <v>A</v>
          </cell>
          <cell r="H229" t="str">
            <v>INR</v>
          </cell>
          <cell r="I229">
            <v>1233448.92</v>
          </cell>
          <cell r="J229">
            <v>1</v>
          </cell>
          <cell r="L229" t="str">
            <v>NEW DELHI</v>
          </cell>
          <cell r="M229" t="str">
            <v>AMEE</v>
          </cell>
          <cell r="AP229">
            <v>81.06</v>
          </cell>
          <cell r="AQ229">
            <v>58.52497295450663</v>
          </cell>
          <cell r="AR229" t="str">
            <v xml:space="preserve"> </v>
          </cell>
          <cell r="AS229" t="str">
            <v xml:space="preserve"> </v>
          </cell>
          <cell r="AT229">
            <v>0</v>
          </cell>
        </row>
        <row r="230">
          <cell r="A230" t="str">
            <v>Bashizi, Rock Gamwanya</v>
          </cell>
          <cell r="B230" t="str">
            <v>Manager Partnerships</v>
          </cell>
          <cell r="C230" t="str">
            <v>DRC</v>
          </cell>
          <cell r="D230" t="str">
            <v>7452</v>
          </cell>
          <cell r="E230" t="str">
            <v>Y</v>
          </cell>
          <cell r="F230" t="str">
            <v>Advocacy and Policy Manager</v>
          </cell>
          <cell r="G230" t="str">
            <v>A</v>
          </cell>
          <cell r="H230" t="str">
            <v>USD</v>
          </cell>
          <cell r="I230">
            <v>52072.87</v>
          </cell>
          <cell r="J230">
            <v>1</v>
          </cell>
          <cell r="L230" t="str">
            <v>KINSHASA</v>
          </cell>
          <cell r="M230" t="str">
            <v>AFRICA</v>
          </cell>
          <cell r="AP230">
            <v>1</v>
          </cell>
          <cell r="AQ230">
            <v>200.28026923076925</v>
          </cell>
          <cell r="AR230" t="str">
            <v xml:space="preserve"> </v>
          </cell>
          <cell r="AS230" t="str">
            <v xml:space="preserve"> </v>
          </cell>
          <cell r="AT230">
            <v>0</v>
          </cell>
        </row>
        <row r="231">
          <cell r="A231" t="str">
            <v>Bates, Alice Victoria</v>
          </cell>
          <cell r="B231" t="str">
            <v>Coordinator II Functional Support /Technician II</v>
          </cell>
          <cell r="C231" t="str">
            <v>RH</v>
          </cell>
          <cell r="D231" t="str">
            <v>8080</v>
          </cell>
          <cell r="E231" t="str">
            <v>Y</v>
          </cell>
          <cell r="F231" t="str">
            <v>Program Assistant</v>
          </cell>
          <cell r="G231" t="str">
            <v>A</v>
          </cell>
          <cell r="H231" t="str">
            <v>USD</v>
          </cell>
          <cell r="I231">
            <v>63336</v>
          </cell>
          <cell r="J231">
            <v>1</v>
          </cell>
          <cell r="L231" t="str">
            <v>WASHINGTON DC</v>
          </cell>
          <cell r="M231" t="str">
            <v>US</v>
          </cell>
          <cell r="AP231">
            <v>1</v>
          </cell>
          <cell r="AQ231">
            <v>243.6</v>
          </cell>
          <cell r="AR231" t="str">
            <v xml:space="preserve"> </v>
          </cell>
          <cell r="AS231" t="str">
            <v xml:space="preserve"> </v>
          </cell>
          <cell r="AT231">
            <v>0</v>
          </cell>
        </row>
        <row r="232">
          <cell r="A232" t="str">
            <v>Bati, Mekonnen</v>
          </cell>
          <cell r="B232" t="str">
            <v>Senior Program Officer II</v>
          </cell>
          <cell r="C232" t="str">
            <v>ET</v>
          </cell>
          <cell r="D232" t="str">
            <v>10262</v>
          </cell>
          <cell r="E232" t="str">
            <v>Y</v>
          </cell>
          <cell r="F232" t="str">
            <v>Training Coordinator</v>
          </cell>
          <cell r="G232" t="str">
            <v>A</v>
          </cell>
          <cell r="H232" t="str">
            <v>USD</v>
          </cell>
          <cell r="I232">
            <v>19800</v>
          </cell>
          <cell r="J232">
            <v>1</v>
          </cell>
          <cell r="L232" t="str">
            <v>ADDIS</v>
          </cell>
          <cell r="M232" t="str">
            <v>AFRICA</v>
          </cell>
          <cell r="AP232">
            <v>1</v>
          </cell>
          <cell r="AQ232">
            <v>76.15384615384616</v>
          </cell>
          <cell r="AR232" t="str">
            <v xml:space="preserve"> </v>
          </cell>
          <cell r="AS232" t="str">
            <v xml:space="preserve"> </v>
          </cell>
          <cell r="AT232">
            <v>0</v>
          </cell>
        </row>
        <row r="233">
          <cell r="A233" t="str">
            <v>Bawa, John Tanko</v>
          </cell>
          <cell r="B233" t="str">
            <v>Director Program</v>
          </cell>
          <cell r="C233" t="str">
            <v>CPAI</v>
          </cell>
          <cell r="D233" t="str">
            <v>4842</v>
          </cell>
          <cell r="E233" t="str">
            <v>Y</v>
          </cell>
          <cell r="F233" t="str">
            <v>Director, Malaria Vaccine Implementation; VI Team Lead, West Africa</v>
          </cell>
          <cell r="G233" t="str">
            <v>A</v>
          </cell>
          <cell r="H233" t="str">
            <v>USD</v>
          </cell>
          <cell r="I233">
            <v>57561.08</v>
          </cell>
          <cell r="J233">
            <v>1</v>
          </cell>
          <cell r="L233" t="str">
            <v>ACCRA</v>
          </cell>
          <cell r="M233" t="str">
            <v>AFRICA</v>
          </cell>
          <cell r="AP233">
            <v>1</v>
          </cell>
          <cell r="AQ233">
            <v>221.38876923076924</v>
          </cell>
          <cell r="AR233" t="str">
            <v xml:space="preserve"> </v>
          </cell>
          <cell r="AS233" t="str">
            <v xml:space="preserve"> </v>
          </cell>
          <cell r="AT233">
            <v>0</v>
          </cell>
        </row>
        <row r="234">
          <cell r="A234" t="str">
            <v>Bazuaye, Osarumen Elizabeth</v>
          </cell>
          <cell r="B234" t="str">
            <v>Coordinator I Functional Support /Technician I</v>
          </cell>
          <cell r="C234" t="str">
            <v>APP</v>
          </cell>
          <cell r="D234" t="str">
            <v>7536</v>
          </cell>
          <cell r="E234" t="str">
            <v>Y</v>
          </cell>
          <cell r="F234" t="str">
            <v>Program Assistant</v>
          </cell>
          <cell r="G234" t="str">
            <v>A</v>
          </cell>
          <cell r="H234" t="str">
            <v>USD</v>
          </cell>
          <cell r="I234">
            <v>54694.64</v>
          </cell>
          <cell r="J234">
            <v>1</v>
          </cell>
          <cell r="L234" t="str">
            <v>WASHINGTON DC</v>
          </cell>
          <cell r="M234" t="str">
            <v>US</v>
          </cell>
          <cell r="AP234">
            <v>1</v>
          </cell>
          <cell r="AQ234">
            <v>210.364</v>
          </cell>
          <cell r="AR234" t="str">
            <v xml:space="preserve"> </v>
          </cell>
          <cell r="AS234" t="str">
            <v xml:space="preserve"> </v>
          </cell>
          <cell r="AT234">
            <v>0</v>
          </cell>
        </row>
        <row r="235">
          <cell r="A235" t="str">
            <v>Bears, Jeffrey David</v>
          </cell>
          <cell r="B235" t="str">
            <v>Senior Attorney II</v>
          </cell>
          <cell r="C235" t="str">
            <v>LA</v>
          </cell>
          <cell r="D235" t="str">
            <v>7537</v>
          </cell>
          <cell r="E235" t="str">
            <v>Y</v>
          </cell>
          <cell r="F235" t="str">
            <v>Transactional Attorney</v>
          </cell>
          <cell r="G235" t="str">
            <v>A</v>
          </cell>
          <cell r="H235" t="str">
            <v>USD</v>
          </cell>
          <cell r="I235">
            <v>182691.11</v>
          </cell>
          <cell r="J235">
            <v>1</v>
          </cell>
          <cell r="L235" t="str">
            <v>HOME-TX-SEA</v>
          </cell>
          <cell r="M235" t="str">
            <v>US</v>
          </cell>
          <cell r="AP235">
            <v>1</v>
          </cell>
          <cell r="AQ235">
            <v>702.65811538461537</v>
          </cell>
          <cell r="AR235" t="str">
            <v xml:space="preserve"> </v>
          </cell>
          <cell r="AS235" t="str">
            <v xml:space="preserve"> </v>
          </cell>
          <cell r="AT235">
            <v>0</v>
          </cell>
        </row>
        <row r="236">
          <cell r="A236" t="str">
            <v>Beaudette, Abigail Claire</v>
          </cell>
          <cell r="B236" t="str">
            <v>Senior Digital Systems Officer I</v>
          </cell>
          <cell r="C236" t="str">
            <v>RH</v>
          </cell>
          <cell r="D236" t="str">
            <v>7104</v>
          </cell>
          <cell r="E236" t="str">
            <v>Y</v>
          </cell>
          <cell r="F236" t="str">
            <v>User Engagement Specialist</v>
          </cell>
          <cell r="G236" t="str">
            <v>A</v>
          </cell>
          <cell r="H236" t="str">
            <v>USD</v>
          </cell>
          <cell r="I236">
            <v>114080.72</v>
          </cell>
          <cell r="J236">
            <v>1</v>
          </cell>
          <cell r="L236" t="str">
            <v>WASHINGTON DC</v>
          </cell>
          <cell r="M236" t="str">
            <v>US</v>
          </cell>
          <cell r="AP236">
            <v>1</v>
          </cell>
          <cell r="AQ236">
            <v>438.77199999999999</v>
          </cell>
          <cell r="AR236" t="str">
            <v xml:space="preserve"> </v>
          </cell>
          <cell r="AS236" t="str">
            <v xml:space="preserve"> </v>
          </cell>
          <cell r="AT236">
            <v>0</v>
          </cell>
        </row>
        <row r="237">
          <cell r="A237" t="str">
            <v>Bebete, Jean</v>
          </cell>
          <cell r="B237" t="str">
            <v>Coordinator I Functional Support /Technician I</v>
          </cell>
          <cell r="C237" t="str">
            <v>DRC</v>
          </cell>
          <cell r="D237" t="str">
            <v>5141</v>
          </cell>
          <cell r="E237" t="str">
            <v>Y</v>
          </cell>
          <cell r="F237" t="str">
            <v>Driver</v>
          </cell>
          <cell r="G237" t="str">
            <v>A</v>
          </cell>
          <cell r="H237" t="str">
            <v>USD</v>
          </cell>
          <cell r="I237">
            <v>6956.4</v>
          </cell>
          <cell r="J237">
            <v>1</v>
          </cell>
          <cell r="L237" t="str">
            <v>DRCLUBUMBASHI</v>
          </cell>
          <cell r="M237" t="str">
            <v>AFRICA</v>
          </cell>
          <cell r="AP237">
            <v>1</v>
          </cell>
          <cell r="AQ237">
            <v>26.755384615384614</v>
          </cell>
          <cell r="AR237" t="str">
            <v xml:space="preserve"> </v>
          </cell>
          <cell r="AS237" t="str">
            <v xml:space="preserve"> </v>
          </cell>
          <cell r="AT237">
            <v>0</v>
          </cell>
        </row>
        <row r="238">
          <cell r="A238" t="str">
            <v>Beckham, Kelly Ethel</v>
          </cell>
          <cell r="B238" t="str">
            <v>Clinical Project Manager I</v>
          </cell>
          <cell r="C238" t="str">
            <v>CREG</v>
          </cell>
          <cell r="D238" t="str">
            <v>8224</v>
          </cell>
          <cell r="E238" t="str">
            <v>Y</v>
          </cell>
          <cell r="F238" t="str">
            <v>Regulatory Project Coordinator</v>
          </cell>
          <cell r="G238" t="str">
            <v>A</v>
          </cell>
          <cell r="H238" t="str">
            <v>USD</v>
          </cell>
          <cell r="I238">
            <v>90480</v>
          </cell>
          <cell r="J238">
            <v>1</v>
          </cell>
          <cell r="L238" t="str">
            <v>SEATTLE</v>
          </cell>
          <cell r="M238" t="str">
            <v>US</v>
          </cell>
          <cell r="AP238">
            <v>1</v>
          </cell>
          <cell r="AQ238">
            <v>348</v>
          </cell>
          <cell r="AR238" t="str">
            <v xml:space="preserve"> </v>
          </cell>
          <cell r="AS238" t="str">
            <v xml:space="preserve"> </v>
          </cell>
          <cell r="AT238">
            <v>0</v>
          </cell>
        </row>
        <row r="239">
          <cell r="A239" t="str">
            <v>Bedada Hunde, Diriba</v>
          </cell>
          <cell r="B239" t="str">
            <v>Manager Program Project Management</v>
          </cell>
          <cell r="C239" t="str">
            <v>ET</v>
          </cell>
          <cell r="D239" t="str">
            <v>6686</v>
          </cell>
          <cell r="E239" t="str">
            <v>Y</v>
          </cell>
          <cell r="F239" t="str">
            <v>Project Director</v>
          </cell>
          <cell r="G239" t="str">
            <v>A</v>
          </cell>
          <cell r="H239" t="str">
            <v>USD</v>
          </cell>
          <cell r="I239">
            <v>45953.75</v>
          </cell>
          <cell r="J239">
            <v>1</v>
          </cell>
          <cell r="L239" t="str">
            <v>ADDIS</v>
          </cell>
          <cell r="M239" t="str">
            <v>AFRICA</v>
          </cell>
          <cell r="AP239">
            <v>1</v>
          </cell>
          <cell r="AQ239">
            <v>176.74519230769232</v>
          </cell>
          <cell r="AR239" t="str">
            <v xml:space="preserve"> </v>
          </cell>
          <cell r="AS239" t="str">
            <v xml:space="preserve"> </v>
          </cell>
          <cell r="AT239">
            <v>0</v>
          </cell>
        </row>
        <row r="240">
          <cell r="A240" t="str">
            <v>Bekele Managdew, Tsegaye</v>
          </cell>
          <cell r="B240" t="str">
            <v>Procurement Supply Chain Associate II</v>
          </cell>
          <cell r="C240" t="str">
            <v>ET</v>
          </cell>
          <cell r="D240" t="str">
            <v>5931</v>
          </cell>
          <cell r="E240" t="str">
            <v>Y</v>
          </cell>
          <cell r="F240" t="str">
            <v>Senior Procurement Officer</v>
          </cell>
          <cell r="G240" t="str">
            <v>A</v>
          </cell>
          <cell r="H240" t="str">
            <v>USD</v>
          </cell>
          <cell r="I240">
            <v>8944.83</v>
          </cell>
          <cell r="J240">
            <v>1</v>
          </cell>
          <cell r="L240" t="str">
            <v>ADDIS</v>
          </cell>
          <cell r="M240" t="str">
            <v>AFRICA</v>
          </cell>
          <cell r="AP240">
            <v>1</v>
          </cell>
          <cell r="AQ240">
            <v>34.403192307692308</v>
          </cell>
          <cell r="AR240" t="str">
            <v xml:space="preserve"> </v>
          </cell>
          <cell r="AS240" t="str">
            <v xml:space="preserve"> </v>
          </cell>
          <cell r="AT240">
            <v>0</v>
          </cell>
        </row>
        <row r="241">
          <cell r="A241" t="str">
            <v>Bell, Elisha</v>
          </cell>
          <cell r="B241" t="str">
            <v>Program Advisor II</v>
          </cell>
          <cell r="C241" t="str">
            <v>PINVMGT</v>
          </cell>
          <cell r="D241" t="str">
            <v>10065</v>
          </cell>
          <cell r="E241" t="str">
            <v>Y</v>
          </cell>
          <cell r="F241" t="str">
            <v>P&amp;I Advisor</v>
          </cell>
          <cell r="G241" t="str">
            <v>A</v>
          </cell>
          <cell r="H241" t="str">
            <v>USD</v>
          </cell>
          <cell r="I241">
            <v>249600</v>
          </cell>
          <cell r="J241">
            <v>1</v>
          </cell>
          <cell r="L241" t="str">
            <v>SEATTLE</v>
          </cell>
          <cell r="M241" t="str">
            <v>US</v>
          </cell>
          <cell r="AP241">
            <v>1</v>
          </cell>
          <cell r="AQ241">
            <v>960</v>
          </cell>
          <cell r="AR241" t="str">
            <v xml:space="preserve"> </v>
          </cell>
          <cell r="AS241" t="str">
            <v>X</v>
          </cell>
          <cell r="AT241">
            <v>0</v>
          </cell>
        </row>
        <row r="242">
          <cell r="A242" t="str">
            <v>Bennett, Adam Forrest</v>
          </cell>
          <cell r="B242" t="str">
            <v>Program Advisor I</v>
          </cell>
          <cell r="C242" t="str">
            <v>MNTD</v>
          </cell>
          <cell r="D242" t="str">
            <v>7189</v>
          </cell>
          <cell r="E242" t="str">
            <v>Y</v>
          </cell>
          <cell r="F242" t="str">
            <v>Senior Scientific Advisor</v>
          </cell>
          <cell r="G242" t="str">
            <v>A</v>
          </cell>
          <cell r="H242" t="str">
            <v>USD</v>
          </cell>
          <cell r="I242">
            <v>218439.52</v>
          </cell>
          <cell r="J242">
            <v>1</v>
          </cell>
          <cell r="L242" t="str">
            <v>SEATTLE</v>
          </cell>
          <cell r="M242" t="str">
            <v>US</v>
          </cell>
          <cell r="AP242">
            <v>1</v>
          </cell>
          <cell r="AQ242">
            <v>840.15199999999993</v>
          </cell>
          <cell r="AR242" t="str">
            <v xml:space="preserve"> </v>
          </cell>
          <cell r="AS242" t="str">
            <v>X</v>
          </cell>
          <cell r="AT242">
            <v>0</v>
          </cell>
        </row>
        <row r="243">
          <cell r="A243" t="str">
            <v>Bernadotte, Christina Margaretha Sophie</v>
          </cell>
          <cell r="B243" t="str">
            <v>Senior Manager Monitoring, Evaluation and Learning</v>
          </cell>
          <cell r="C243" t="str">
            <v>CODE</v>
          </cell>
          <cell r="D243" t="str">
            <v>5633</v>
          </cell>
          <cell r="E243" t="str">
            <v>Y</v>
          </cell>
          <cell r="F243" t="str">
            <v>Sr. MEL Advisor</v>
          </cell>
          <cell r="G243" t="str">
            <v>A</v>
          </cell>
          <cell r="H243" t="str">
            <v>USD</v>
          </cell>
          <cell r="I243">
            <v>134905.68</v>
          </cell>
          <cell r="J243">
            <v>1</v>
          </cell>
          <cell r="L243" t="str">
            <v>HOME-MT-SEA</v>
          </cell>
          <cell r="M243" t="str">
            <v>US</v>
          </cell>
          <cell r="AP243">
            <v>1</v>
          </cell>
          <cell r="AQ243">
            <v>518.86799999999994</v>
          </cell>
          <cell r="AR243" t="str">
            <v xml:space="preserve"> </v>
          </cell>
          <cell r="AS243" t="str">
            <v xml:space="preserve"> </v>
          </cell>
          <cell r="AT243">
            <v>0</v>
          </cell>
        </row>
        <row r="244">
          <cell r="A244" t="str">
            <v>Bestaieva, Anzhela</v>
          </cell>
          <cell r="B244" t="str">
            <v>Accountant</v>
          </cell>
          <cell r="C244" t="str">
            <v>PSU</v>
          </cell>
          <cell r="D244" t="str">
            <v>10080</v>
          </cell>
          <cell r="E244" t="str">
            <v>Y</v>
          </cell>
          <cell r="F244" t="str">
            <v>Administrative Assistant</v>
          </cell>
          <cell r="G244" t="str">
            <v>A</v>
          </cell>
          <cell r="H244" t="str">
            <v>USD</v>
          </cell>
          <cell r="I244">
            <v>36996</v>
          </cell>
          <cell r="J244">
            <v>1</v>
          </cell>
          <cell r="L244" t="str">
            <v>KYIV</v>
          </cell>
          <cell r="M244" t="str">
            <v>AMEE</v>
          </cell>
          <cell r="AP244">
            <v>1</v>
          </cell>
          <cell r="AQ244">
            <v>142.2923076923077</v>
          </cell>
          <cell r="AR244" t="str">
            <v xml:space="preserve"> </v>
          </cell>
          <cell r="AS244" t="str">
            <v xml:space="preserve"> </v>
          </cell>
          <cell r="AT244">
            <v>0</v>
          </cell>
        </row>
        <row r="245">
          <cell r="A245" t="str">
            <v>Beyer, Andrew Thomas</v>
          </cell>
          <cell r="B245" t="str">
            <v>Manager Infrastructure</v>
          </cell>
          <cell r="C245" t="str">
            <v>IT</v>
          </cell>
          <cell r="D245" t="str">
            <v>6734</v>
          </cell>
          <cell r="E245" t="str">
            <v>Y</v>
          </cell>
          <cell r="F245" t="str">
            <v>Senior Applications Developer and Team Lead</v>
          </cell>
          <cell r="G245" t="str">
            <v>A</v>
          </cell>
          <cell r="H245" t="str">
            <v>USD</v>
          </cell>
          <cell r="I245">
            <v>157005.62</v>
          </cell>
          <cell r="J245">
            <v>1</v>
          </cell>
          <cell r="L245" t="str">
            <v>SEATTLE</v>
          </cell>
          <cell r="M245" t="str">
            <v>US</v>
          </cell>
          <cell r="AP245">
            <v>1</v>
          </cell>
          <cell r="AQ245">
            <v>603.86776923076923</v>
          </cell>
          <cell r="AR245" t="str">
            <v xml:space="preserve"> </v>
          </cell>
          <cell r="AS245" t="str">
            <v xml:space="preserve"> </v>
          </cell>
          <cell r="AT245">
            <v>0</v>
          </cell>
        </row>
        <row r="246">
          <cell r="A246" t="str">
            <v>Bhagat, Sachin Tanaji</v>
          </cell>
          <cell r="B246" t="str">
            <v>Data Mgmt &amp; Stats Associate I</v>
          </cell>
          <cell r="C246" t="str">
            <v>PSN</v>
          </cell>
          <cell r="D246" t="str">
            <v>7996</v>
          </cell>
          <cell r="E246" t="str">
            <v>Y</v>
          </cell>
          <cell r="F246" t="str">
            <v>State Data Coordinator-HIV</v>
          </cell>
          <cell r="G246" t="str">
            <v>A</v>
          </cell>
          <cell r="H246" t="str">
            <v>INR</v>
          </cell>
          <cell r="I246">
            <v>836847</v>
          </cell>
          <cell r="J246">
            <v>1</v>
          </cell>
          <cell r="L246" t="str">
            <v>MUMBAI</v>
          </cell>
          <cell r="M246" t="str">
            <v>AMEE</v>
          </cell>
          <cell r="AP246">
            <v>81.06</v>
          </cell>
          <cell r="AQ246">
            <v>39.70691225872573</v>
          </cell>
          <cell r="AR246" t="str">
            <v xml:space="preserve"> </v>
          </cell>
          <cell r="AS246" t="str">
            <v xml:space="preserve"> </v>
          </cell>
          <cell r="AT246">
            <v>0</v>
          </cell>
        </row>
        <row r="247">
          <cell r="A247" t="str">
            <v>Bhat, Niranjan</v>
          </cell>
          <cell r="B247" t="str">
            <v>Clinical Program Advisor I</v>
          </cell>
          <cell r="C247" t="str">
            <v>CPAI</v>
          </cell>
          <cell r="D247" t="str">
            <v>4970</v>
          </cell>
          <cell r="E247" t="str">
            <v>Y</v>
          </cell>
          <cell r="F247" t="str">
            <v>Sr. Medical Officer, Lead Vaccine Impact Team</v>
          </cell>
          <cell r="G247" t="str">
            <v>A</v>
          </cell>
          <cell r="H247" t="str">
            <v>USD</v>
          </cell>
          <cell r="I247">
            <v>266074.64</v>
          </cell>
          <cell r="J247">
            <v>1</v>
          </cell>
          <cell r="L247" t="str">
            <v>HOME-WA-SEA</v>
          </cell>
          <cell r="M247" t="str">
            <v>US</v>
          </cell>
          <cell r="AP247">
            <v>1</v>
          </cell>
          <cell r="AQ247">
            <v>1023.364</v>
          </cell>
          <cell r="AR247" t="str">
            <v xml:space="preserve"> </v>
          </cell>
          <cell r="AS247" t="str">
            <v>X</v>
          </cell>
          <cell r="AT247">
            <v>0</v>
          </cell>
        </row>
        <row r="248">
          <cell r="A248" t="str">
            <v>Bhatia, Esha</v>
          </cell>
          <cell r="B248" t="str">
            <v>Senior FP&amp;A Analyst I</v>
          </cell>
          <cell r="C248" t="str">
            <v>FPA</v>
          </cell>
          <cell r="D248" t="str">
            <v>6777</v>
          </cell>
          <cell r="E248" t="str">
            <v>Y</v>
          </cell>
          <cell r="F248" t="str">
            <v>Senior Financial Analyst</v>
          </cell>
          <cell r="G248" t="str">
            <v>A</v>
          </cell>
          <cell r="H248" t="str">
            <v>GBP</v>
          </cell>
          <cell r="I248">
            <v>53250</v>
          </cell>
          <cell r="J248">
            <v>1</v>
          </cell>
          <cell r="L248" t="str">
            <v>REMOTE-GB</v>
          </cell>
          <cell r="M248">
            <v>0</v>
          </cell>
          <cell r="AP248">
            <v>0.72499999999999998</v>
          </cell>
          <cell r="AQ248">
            <v>282.49336870026525</v>
          </cell>
          <cell r="AR248" t="str">
            <v xml:space="preserve"> </v>
          </cell>
          <cell r="AS248" t="str">
            <v xml:space="preserve"> </v>
          </cell>
          <cell r="AT248">
            <v>0</v>
          </cell>
        </row>
        <row r="249">
          <cell r="A249" t="str">
            <v>Bhatt, Anand Mani</v>
          </cell>
          <cell r="B249" t="str">
            <v>Manager Accounting</v>
          </cell>
          <cell r="C249" t="str">
            <v>PSN</v>
          </cell>
          <cell r="D249" t="str">
            <v>7433</v>
          </cell>
          <cell r="E249" t="str">
            <v>Y</v>
          </cell>
          <cell r="F249" t="str">
            <v>Finance Manager</v>
          </cell>
          <cell r="G249" t="str">
            <v>A</v>
          </cell>
          <cell r="H249" t="str">
            <v>INR</v>
          </cell>
          <cell r="I249">
            <v>2184247.1800000002</v>
          </cell>
          <cell r="J249">
            <v>1</v>
          </cell>
          <cell r="L249" t="str">
            <v>NEW DELHI</v>
          </cell>
          <cell r="M249" t="str">
            <v>AMEE</v>
          </cell>
          <cell r="AP249">
            <v>81.06</v>
          </cell>
          <cell r="AQ249">
            <v>103.63867125965572</v>
          </cell>
          <cell r="AR249" t="str">
            <v xml:space="preserve"> </v>
          </cell>
          <cell r="AS249" t="str">
            <v xml:space="preserve"> </v>
          </cell>
          <cell r="AT249">
            <v>0</v>
          </cell>
        </row>
        <row r="250">
          <cell r="A250" t="str">
            <v>Bibaoco, Alexander Ansaldo</v>
          </cell>
          <cell r="B250" t="str">
            <v>Senior Accountant I</v>
          </cell>
          <cell r="C250" t="str">
            <v>GLACCT</v>
          </cell>
          <cell r="D250" t="str">
            <v>1995</v>
          </cell>
          <cell r="E250" t="str">
            <v>Y</v>
          </cell>
          <cell r="F250" t="str">
            <v>Staff Accountant</v>
          </cell>
          <cell r="G250" t="str">
            <v>A</v>
          </cell>
          <cell r="H250" t="str">
            <v>USD</v>
          </cell>
          <cell r="I250">
            <v>79125.279999999999</v>
          </cell>
          <cell r="J250">
            <v>1</v>
          </cell>
          <cell r="L250" t="str">
            <v>SEATTLE</v>
          </cell>
          <cell r="M250" t="str">
            <v>US</v>
          </cell>
          <cell r="AP250">
            <v>1</v>
          </cell>
          <cell r="AQ250">
            <v>304.32799999999997</v>
          </cell>
          <cell r="AR250" t="str">
            <v xml:space="preserve"> </v>
          </cell>
          <cell r="AS250" t="str">
            <v xml:space="preserve"> </v>
          </cell>
          <cell r="AT250">
            <v>0</v>
          </cell>
        </row>
        <row r="251">
          <cell r="A251" t="str">
            <v>Bikindu Makanka, David Daddy</v>
          </cell>
          <cell r="B251" t="str">
            <v>Advanced Finance and Awards/ Advanced PADM</v>
          </cell>
          <cell r="C251" t="str">
            <v>MNTD</v>
          </cell>
          <cell r="D251" t="str">
            <v>3909</v>
          </cell>
          <cell r="E251" t="str">
            <v>Y</v>
          </cell>
          <cell r="F251" t="str">
            <v>Finance and Operations Director</v>
          </cell>
          <cell r="G251" t="str">
            <v>A</v>
          </cell>
          <cell r="H251" t="str">
            <v>USD</v>
          </cell>
          <cell r="I251">
            <v>160000</v>
          </cell>
          <cell r="J251">
            <v>1</v>
          </cell>
          <cell r="L251" t="str">
            <v>WASHINGTON DC</v>
          </cell>
          <cell r="M251" t="str">
            <v>US</v>
          </cell>
          <cell r="AP251">
            <v>1</v>
          </cell>
          <cell r="AQ251">
            <v>615.38461538461536</v>
          </cell>
          <cell r="AR251" t="str">
            <v xml:space="preserve"> </v>
          </cell>
          <cell r="AS251" t="str">
            <v xml:space="preserve"> </v>
          </cell>
          <cell r="AT251">
            <v>0</v>
          </cell>
        </row>
        <row r="252">
          <cell r="A252" t="str">
            <v>Bilak, Hana</v>
          </cell>
          <cell r="B252" t="str">
            <v>Director Program</v>
          </cell>
          <cell r="C252" t="str">
            <v>MNTD</v>
          </cell>
          <cell r="D252" t="str">
            <v>2218</v>
          </cell>
          <cell r="E252" t="str">
            <v>Y</v>
          </cell>
          <cell r="F252" t="str">
            <v>Director, Governance and Strategies, MACEPA</v>
          </cell>
          <cell r="G252" t="str">
            <v>A</v>
          </cell>
          <cell r="H252" t="str">
            <v>CHF</v>
          </cell>
          <cell r="I252">
            <v>187019.78</v>
          </cell>
          <cell r="J252">
            <v>1</v>
          </cell>
          <cell r="L252" t="str">
            <v>SWITZFATH</v>
          </cell>
          <cell r="M252" t="str">
            <v>AMEE</v>
          </cell>
          <cell r="AP252">
            <v>0.92169999999999996</v>
          </cell>
          <cell r="AQ252">
            <v>780.4131996895369</v>
          </cell>
          <cell r="AR252" t="str">
            <v xml:space="preserve"> </v>
          </cell>
          <cell r="AS252" t="str">
            <v xml:space="preserve"> </v>
          </cell>
          <cell r="AT252">
            <v>0</v>
          </cell>
        </row>
        <row r="253">
          <cell r="A253" t="str">
            <v>Bio toure zohoun, Alimatou</v>
          </cell>
          <cell r="B253" t="str">
            <v>Manager Program</v>
          </cell>
          <cell r="C253" t="str">
            <v>RH</v>
          </cell>
          <cell r="D253" t="str">
            <v>10107</v>
          </cell>
          <cell r="E253" t="str">
            <v>Y</v>
          </cell>
          <cell r="F253" t="str">
            <v>Regional Control Tower Manager</v>
          </cell>
          <cell r="G253" t="str">
            <v>A</v>
          </cell>
          <cell r="H253" t="str">
            <v>USD</v>
          </cell>
          <cell r="I253">
            <v>84000</v>
          </cell>
          <cell r="J253">
            <v>1</v>
          </cell>
          <cell r="L253" t="str">
            <v>ACCRA</v>
          </cell>
          <cell r="M253" t="str">
            <v>AFRICA</v>
          </cell>
          <cell r="AP253">
            <v>1</v>
          </cell>
          <cell r="AQ253">
            <v>323.07692307692309</v>
          </cell>
          <cell r="AR253" t="str">
            <v xml:space="preserve"> </v>
          </cell>
          <cell r="AS253" t="str">
            <v xml:space="preserve"> </v>
          </cell>
          <cell r="AT253">
            <v>0</v>
          </cell>
        </row>
        <row r="254">
          <cell r="A254" t="str">
            <v>Biratu, Gezahegn Tesfaye</v>
          </cell>
          <cell r="B254" t="str">
            <v>Director Program</v>
          </cell>
          <cell r="C254" t="str">
            <v>ET</v>
          </cell>
          <cell r="D254" t="str">
            <v>5753</v>
          </cell>
          <cell r="E254" t="str">
            <v>Y</v>
          </cell>
          <cell r="F254" t="str">
            <v>Director Program</v>
          </cell>
          <cell r="G254" t="str">
            <v>A</v>
          </cell>
          <cell r="H254" t="str">
            <v>USD</v>
          </cell>
          <cell r="I254">
            <v>63968.28</v>
          </cell>
          <cell r="J254">
            <v>1</v>
          </cell>
          <cell r="L254" t="str">
            <v>ADDIS</v>
          </cell>
          <cell r="M254" t="str">
            <v>AFRICA</v>
          </cell>
          <cell r="AP254">
            <v>1</v>
          </cell>
          <cell r="AQ254">
            <v>246.03184615384615</v>
          </cell>
          <cell r="AR254" t="str">
            <v xml:space="preserve"> </v>
          </cell>
          <cell r="AS254" t="str">
            <v xml:space="preserve"> </v>
          </cell>
          <cell r="AT254">
            <v>0</v>
          </cell>
        </row>
        <row r="255">
          <cell r="A255" t="str">
            <v>Birhanu, Bedane</v>
          </cell>
          <cell r="B255" t="str">
            <v>Program Associate II</v>
          </cell>
          <cell r="C255" t="str">
            <v>ET</v>
          </cell>
          <cell r="D255" t="str">
            <v>10231</v>
          </cell>
          <cell r="E255" t="str">
            <v>Y</v>
          </cell>
          <cell r="F255" t="str">
            <v>Zonal HPV Vaccine Rollout Support TA- Borena Zone</v>
          </cell>
          <cell r="G255" t="str">
            <v>A</v>
          </cell>
          <cell r="H255" t="str">
            <v>USD</v>
          </cell>
          <cell r="I255">
            <v>10800</v>
          </cell>
          <cell r="J255">
            <v>1</v>
          </cell>
          <cell r="L255" t="str">
            <v>REMOTE-ET</v>
          </cell>
          <cell r="M255" t="str">
            <v>AFRICA</v>
          </cell>
          <cell r="AP255">
            <v>1</v>
          </cell>
          <cell r="AQ255">
            <v>41.53846153846154</v>
          </cell>
          <cell r="AR255" t="str">
            <v xml:space="preserve"> </v>
          </cell>
          <cell r="AS255" t="str">
            <v xml:space="preserve"> </v>
          </cell>
          <cell r="AT255">
            <v>0</v>
          </cell>
        </row>
        <row r="256">
          <cell r="A256" t="str">
            <v>Birkett, Ashley James</v>
          </cell>
          <cell r="B256" t="str">
            <v>Global Head of Research &amp; Development</v>
          </cell>
          <cell r="C256" t="str">
            <v>4113</v>
          </cell>
          <cell r="D256" t="str">
            <v>3091</v>
          </cell>
          <cell r="E256" t="str">
            <v>Y</v>
          </cell>
          <cell r="F256" t="str">
            <v>Global Head, Bacterial &amp; Parasitic Diseases</v>
          </cell>
          <cell r="G256" t="str">
            <v>A</v>
          </cell>
          <cell r="H256" t="str">
            <v>USD</v>
          </cell>
          <cell r="I256">
            <v>376785.76</v>
          </cell>
          <cell r="J256">
            <v>1</v>
          </cell>
          <cell r="L256" t="str">
            <v>SEATTLE</v>
          </cell>
          <cell r="M256" t="str">
            <v>US</v>
          </cell>
          <cell r="AP256">
            <v>1</v>
          </cell>
          <cell r="AQ256">
            <v>1449.1759999999999</v>
          </cell>
          <cell r="AR256" t="str">
            <v xml:space="preserve"> </v>
          </cell>
          <cell r="AS256" t="str">
            <v>X</v>
          </cell>
          <cell r="AT256">
            <v>0</v>
          </cell>
        </row>
        <row r="257">
          <cell r="A257" t="str">
            <v>Bisen, Tikesh Girdhar</v>
          </cell>
          <cell r="B257" t="str">
            <v>Senior Program Officer II</v>
          </cell>
          <cell r="C257" t="str">
            <v>PSN</v>
          </cell>
          <cell r="D257" t="str">
            <v>8134</v>
          </cell>
          <cell r="E257" t="str">
            <v>Y</v>
          </cell>
          <cell r="F257" t="str">
            <v>Public Health Specialist - Surveillance</v>
          </cell>
          <cell r="G257" t="str">
            <v>A</v>
          </cell>
          <cell r="H257" t="str">
            <v>INR</v>
          </cell>
          <cell r="I257">
            <v>2475445</v>
          </cell>
          <cell r="J257">
            <v>1</v>
          </cell>
          <cell r="L257" t="str">
            <v>NEW DELHI</v>
          </cell>
          <cell r="M257" t="str">
            <v>AMEE</v>
          </cell>
          <cell r="AP257">
            <v>81.06</v>
          </cell>
          <cell r="AQ257">
            <v>117.45549355652982</v>
          </cell>
          <cell r="AR257" t="str">
            <v xml:space="preserve"> </v>
          </cell>
          <cell r="AS257" t="str">
            <v xml:space="preserve"> </v>
          </cell>
          <cell r="AT257">
            <v>0</v>
          </cell>
        </row>
        <row r="258">
          <cell r="A258" t="str">
            <v>Bisht, Beena</v>
          </cell>
          <cell r="B258" t="str">
            <v>Accountant</v>
          </cell>
          <cell r="C258" t="str">
            <v>PSN</v>
          </cell>
          <cell r="D258" t="str">
            <v>10250</v>
          </cell>
          <cell r="E258" t="str">
            <v>Y</v>
          </cell>
          <cell r="F258" t="str">
            <v>Finance Associate</v>
          </cell>
          <cell r="G258" t="str">
            <v>A</v>
          </cell>
          <cell r="H258" t="str">
            <v>INR</v>
          </cell>
          <cell r="I258">
            <v>917285</v>
          </cell>
          <cell r="J258">
            <v>1</v>
          </cell>
          <cell r="L258" t="str">
            <v>NEW DELHI</v>
          </cell>
          <cell r="M258" t="str">
            <v>AMEE</v>
          </cell>
          <cell r="AP258">
            <v>81.06</v>
          </cell>
          <cell r="AQ258">
            <v>43.523553303346048</v>
          </cell>
          <cell r="AR258" t="str">
            <v xml:space="preserve"> </v>
          </cell>
          <cell r="AS258" t="str">
            <v xml:space="preserve"> </v>
          </cell>
          <cell r="AT258">
            <v>0</v>
          </cell>
        </row>
        <row r="259">
          <cell r="A259" t="str">
            <v>Biswal, Padmalochan</v>
          </cell>
          <cell r="B259" t="str">
            <v>Senior Manager Program</v>
          </cell>
          <cell r="C259" t="str">
            <v>PSN</v>
          </cell>
          <cell r="D259" t="str">
            <v>4350</v>
          </cell>
          <cell r="E259" t="str">
            <v>Y</v>
          </cell>
          <cell r="F259" t="str">
            <v>Technical Advisor, AES, JE, Covid-19 &amp; Other Infectious Diseases</v>
          </cell>
          <cell r="G259" t="str">
            <v>A</v>
          </cell>
          <cell r="H259" t="str">
            <v>INR</v>
          </cell>
          <cell r="I259">
            <v>7599495.2400000002</v>
          </cell>
          <cell r="J259">
            <v>1</v>
          </cell>
          <cell r="L259" t="str">
            <v>NEW DELHI</v>
          </cell>
          <cell r="M259" t="str">
            <v>AMEE</v>
          </cell>
          <cell r="AP259">
            <v>81.06</v>
          </cell>
          <cell r="AQ259">
            <v>360.5826282525764</v>
          </cell>
          <cell r="AR259" t="str">
            <v xml:space="preserve"> </v>
          </cell>
          <cell r="AS259" t="str">
            <v xml:space="preserve"> </v>
          </cell>
          <cell r="AT259">
            <v>0</v>
          </cell>
        </row>
        <row r="260">
          <cell r="A260" t="str">
            <v>Bizilj, Gregory Thomas</v>
          </cell>
          <cell r="B260" t="str">
            <v>Laboratory Technician II</v>
          </cell>
          <cell r="C260" t="str">
            <v>DX</v>
          </cell>
          <cell r="D260" t="str">
            <v>6869</v>
          </cell>
          <cell r="E260" t="str">
            <v>Y</v>
          </cell>
          <cell r="F260" t="str">
            <v>Lab Technician, Diagnostics</v>
          </cell>
          <cell r="G260" t="str">
            <v>A</v>
          </cell>
          <cell r="H260" t="str">
            <v>USD</v>
          </cell>
          <cell r="I260">
            <v>69779.839999999997</v>
          </cell>
          <cell r="J260">
            <v>1</v>
          </cell>
          <cell r="L260" t="str">
            <v>SEATTLE</v>
          </cell>
          <cell r="M260" t="str">
            <v>US</v>
          </cell>
          <cell r="AP260">
            <v>1</v>
          </cell>
          <cell r="AQ260">
            <v>268.38400000000001</v>
          </cell>
          <cell r="AR260" t="str">
            <v xml:space="preserve"> </v>
          </cell>
          <cell r="AS260" t="str">
            <v xml:space="preserve"> </v>
          </cell>
          <cell r="AT260">
            <v>0</v>
          </cell>
        </row>
        <row r="261">
          <cell r="A261" t="str">
            <v>Blair, Jenny Golden</v>
          </cell>
          <cell r="B261" t="str">
            <v>Director Partnerships</v>
          </cell>
          <cell r="C261" t="str">
            <v>APP</v>
          </cell>
          <cell r="D261" t="str">
            <v>4884</v>
          </cell>
          <cell r="E261" t="str">
            <v>Y</v>
          </cell>
          <cell r="F261" t="str">
            <v>Director, US Partnerships</v>
          </cell>
          <cell r="G261" t="str">
            <v>A</v>
          </cell>
          <cell r="H261" t="str">
            <v>USD</v>
          </cell>
          <cell r="I261">
            <v>165500.14000000001</v>
          </cell>
          <cell r="J261">
            <v>1</v>
          </cell>
          <cell r="L261" t="str">
            <v>HOME-CA-SEA</v>
          </cell>
          <cell r="M261" t="str">
            <v>US</v>
          </cell>
          <cell r="AP261">
            <v>1</v>
          </cell>
          <cell r="AQ261">
            <v>636.5390000000001</v>
          </cell>
          <cell r="AR261" t="str">
            <v xml:space="preserve"> </v>
          </cell>
          <cell r="AS261" t="str">
            <v xml:space="preserve"> </v>
          </cell>
          <cell r="AT261">
            <v>0</v>
          </cell>
        </row>
        <row r="262">
          <cell r="A262" t="str">
            <v>Blay, Keren Tiffany</v>
          </cell>
          <cell r="B262" t="str">
            <v>Senior Project Manager I</v>
          </cell>
          <cell r="C262" t="str">
            <v>EXAGEN</v>
          </cell>
          <cell r="D262" t="str">
            <v>7663</v>
          </cell>
          <cell r="E262" t="str">
            <v>Y</v>
          </cell>
          <cell r="F262" t="str">
            <v>Global Event Manager</v>
          </cell>
          <cell r="G262" t="str">
            <v>A</v>
          </cell>
          <cell r="H262" t="str">
            <v>USD</v>
          </cell>
          <cell r="I262">
            <v>90421.759999999995</v>
          </cell>
          <cell r="J262">
            <v>1</v>
          </cell>
          <cell r="L262" t="str">
            <v>WASHINGTON DC</v>
          </cell>
          <cell r="M262" t="str">
            <v>US</v>
          </cell>
          <cell r="AP262">
            <v>1</v>
          </cell>
          <cell r="AQ262">
            <v>347.77599999999995</v>
          </cell>
          <cell r="AR262" t="str">
            <v xml:space="preserve"> </v>
          </cell>
          <cell r="AS262" t="str">
            <v xml:space="preserve"> </v>
          </cell>
          <cell r="AT262">
            <v>0</v>
          </cell>
        </row>
        <row r="263">
          <cell r="A263" t="str">
            <v>Blayer, Simone</v>
          </cell>
          <cell r="B263" t="str">
            <v>Global Head of Research &amp; Development</v>
          </cell>
          <cell r="C263" t="str">
            <v>CCMC</v>
          </cell>
          <cell r="D263" t="str">
            <v>7212</v>
          </cell>
          <cell r="E263" t="str">
            <v>Y</v>
          </cell>
          <cell r="F263" t="str">
            <v>Global Head, Vaccine Chemistry, Manufacturing and Control, and Non-clinical Tox</v>
          </cell>
          <cell r="G263" t="str">
            <v>A</v>
          </cell>
          <cell r="H263" t="str">
            <v>USD</v>
          </cell>
          <cell r="I263">
            <v>296895.03999999998</v>
          </cell>
          <cell r="J263">
            <v>1</v>
          </cell>
          <cell r="L263" t="str">
            <v>HOME-I-NL-SEA</v>
          </cell>
          <cell r="M263" t="str">
            <v>US</v>
          </cell>
          <cell r="AP263">
            <v>1</v>
          </cell>
          <cell r="AQ263">
            <v>1141.904</v>
          </cell>
          <cell r="AR263" t="str">
            <v xml:space="preserve"> </v>
          </cell>
          <cell r="AS263" t="str">
            <v>X</v>
          </cell>
          <cell r="AT263">
            <v>0</v>
          </cell>
        </row>
        <row r="264">
          <cell r="A264" t="str">
            <v>Boakye, Eunice Yaa-Dapaah</v>
          </cell>
          <cell r="B264" t="str">
            <v>Senior Program Officer I</v>
          </cell>
          <cell r="C264" t="str">
            <v>MDHT</v>
          </cell>
          <cell r="D264" t="str">
            <v>8239</v>
          </cell>
          <cell r="E264" t="str">
            <v>Y</v>
          </cell>
          <cell r="F264" t="str">
            <v>Program Officer, STREAM Chlorine Generator Scale Up</v>
          </cell>
          <cell r="G264" t="str">
            <v>A</v>
          </cell>
          <cell r="H264" t="str">
            <v>USD</v>
          </cell>
          <cell r="I264">
            <v>21694.400000000001</v>
          </cell>
          <cell r="J264">
            <v>1</v>
          </cell>
          <cell r="L264" t="str">
            <v>ACCRA</v>
          </cell>
          <cell r="M264" t="str">
            <v>AFRICA</v>
          </cell>
          <cell r="AP264">
            <v>1</v>
          </cell>
          <cell r="AQ264">
            <v>83.440000000000012</v>
          </cell>
          <cell r="AR264" t="str">
            <v xml:space="preserve"> </v>
          </cell>
          <cell r="AS264" t="str">
            <v xml:space="preserve"> </v>
          </cell>
          <cell r="AT264">
            <v>0</v>
          </cell>
        </row>
        <row r="265">
          <cell r="A265" t="str">
            <v>Bodo, Christabel Orera</v>
          </cell>
          <cell r="B265" t="str">
            <v>Senior Program Officer II</v>
          </cell>
          <cell r="C265" t="str">
            <v>PSK</v>
          </cell>
          <cell r="D265" t="str">
            <v>8141</v>
          </cell>
          <cell r="E265" t="str">
            <v>Y</v>
          </cell>
          <cell r="F265" t="str">
            <v>Technical Advisor, Quality Improvement/ Quality Assurance</v>
          </cell>
          <cell r="G265" t="str">
            <v>A</v>
          </cell>
          <cell r="H265" t="str">
            <v>USD</v>
          </cell>
          <cell r="I265">
            <v>40463.33</v>
          </cell>
          <cell r="J265">
            <v>1</v>
          </cell>
          <cell r="L265" t="str">
            <v>KISUMU</v>
          </cell>
          <cell r="M265" t="str">
            <v>AFRICA</v>
          </cell>
          <cell r="AP265">
            <v>1</v>
          </cell>
          <cell r="AQ265">
            <v>155.6281923076923</v>
          </cell>
          <cell r="AR265" t="str">
            <v xml:space="preserve"> </v>
          </cell>
          <cell r="AS265" t="str">
            <v xml:space="preserve"> </v>
          </cell>
          <cell r="AT265">
            <v>0</v>
          </cell>
        </row>
        <row r="266">
          <cell r="A266" t="str">
            <v>Bogdanov, Alexsey Vitalievich</v>
          </cell>
          <cell r="B266" t="str">
            <v>Director Program</v>
          </cell>
          <cell r="C266" t="str">
            <v>PSU</v>
          </cell>
          <cell r="D266" t="str">
            <v>U110</v>
          </cell>
          <cell r="E266" t="str">
            <v>Y</v>
          </cell>
          <cell r="F266" t="str">
            <v>Director, Digital Health and M&amp;E</v>
          </cell>
          <cell r="G266" t="str">
            <v>A</v>
          </cell>
          <cell r="H266" t="str">
            <v>USD</v>
          </cell>
          <cell r="I266">
            <v>142933.99</v>
          </cell>
          <cell r="J266">
            <v>1</v>
          </cell>
          <cell r="L266" t="str">
            <v>KYIV</v>
          </cell>
          <cell r="M266" t="str">
            <v>AMEE</v>
          </cell>
          <cell r="AP266">
            <v>1</v>
          </cell>
          <cell r="AQ266">
            <v>549.74611538461534</v>
          </cell>
          <cell r="AR266" t="str">
            <v xml:space="preserve"> </v>
          </cell>
          <cell r="AS266" t="str">
            <v xml:space="preserve"> </v>
          </cell>
          <cell r="AT266">
            <v>0</v>
          </cell>
        </row>
        <row r="267">
          <cell r="A267" t="str">
            <v>Boi, Dominic Mogeni</v>
          </cell>
          <cell r="B267" t="str">
            <v>Administrative Assistant II</v>
          </cell>
          <cell r="C267" t="str">
            <v>PSK</v>
          </cell>
          <cell r="D267" t="str">
            <v>2250</v>
          </cell>
          <cell r="E267" t="str">
            <v>Y</v>
          </cell>
          <cell r="F267" t="str">
            <v>Stores Clerk</v>
          </cell>
          <cell r="G267" t="str">
            <v>A</v>
          </cell>
          <cell r="H267" t="str">
            <v>USD</v>
          </cell>
          <cell r="I267">
            <v>12568.08</v>
          </cell>
          <cell r="J267">
            <v>1</v>
          </cell>
          <cell r="L267" t="str">
            <v>HOMABAY</v>
          </cell>
          <cell r="M267" t="str">
            <v>AFRICA</v>
          </cell>
          <cell r="AP267">
            <v>1</v>
          </cell>
          <cell r="AQ267">
            <v>48.33876923076923</v>
          </cell>
          <cell r="AR267" t="str">
            <v xml:space="preserve"> </v>
          </cell>
          <cell r="AS267" t="str">
            <v xml:space="preserve"> </v>
          </cell>
          <cell r="AT267">
            <v>0</v>
          </cell>
        </row>
        <row r="268">
          <cell r="A268" t="str">
            <v>Bolokonya, Mwayanjana</v>
          </cell>
          <cell r="B268" t="str">
            <v>IT Technical Specialist I</v>
          </cell>
          <cell r="C268" t="str">
            <v>ARMGT</v>
          </cell>
          <cell r="D268" t="str">
            <v>10225</v>
          </cell>
          <cell r="E268" t="str">
            <v>Y</v>
          </cell>
          <cell r="F268" t="str">
            <v>Software Developer</v>
          </cell>
          <cell r="G268" t="str">
            <v>A</v>
          </cell>
          <cell r="H268" t="str">
            <v>MWK</v>
          </cell>
          <cell r="I268">
            <v>29700000</v>
          </cell>
          <cell r="J268">
            <v>1</v>
          </cell>
          <cell r="L268" t="str">
            <v>MalawiLilongwe</v>
          </cell>
          <cell r="M268" t="str">
            <v>AFRICA</v>
          </cell>
          <cell r="AP268">
            <v>1100</v>
          </cell>
          <cell r="AQ268">
            <v>103.84615384615384</v>
          </cell>
          <cell r="AR268" t="str">
            <v xml:space="preserve"> </v>
          </cell>
          <cell r="AS268" t="str">
            <v xml:space="preserve"> </v>
          </cell>
          <cell r="AT268">
            <v>0</v>
          </cell>
        </row>
        <row r="269">
          <cell r="A269" t="str">
            <v>Bondole, Jicko Mazumbu</v>
          </cell>
          <cell r="B269" t="str">
            <v>Manager Monitoring, Evaluation and Learning</v>
          </cell>
          <cell r="C269" t="str">
            <v>MNTD</v>
          </cell>
          <cell r="D269" t="str">
            <v>4480</v>
          </cell>
          <cell r="E269" t="str">
            <v>Y</v>
          </cell>
          <cell r="F269" t="str">
            <v>Monitoring, Evaluation and Learning Advisor</v>
          </cell>
          <cell r="G269" t="str">
            <v>A</v>
          </cell>
          <cell r="H269" t="str">
            <v>USD</v>
          </cell>
          <cell r="I269">
            <v>67160.88</v>
          </cell>
          <cell r="J269">
            <v>1</v>
          </cell>
          <cell r="L269" t="str">
            <v>KINSHASA</v>
          </cell>
          <cell r="M269" t="str">
            <v>AFRICA</v>
          </cell>
          <cell r="AP269">
            <v>1</v>
          </cell>
          <cell r="AQ269">
            <v>258.31107692307694</v>
          </cell>
          <cell r="AR269" t="str">
            <v xml:space="preserve"> </v>
          </cell>
          <cell r="AS269" t="str">
            <v xml:space="preserve"> </v>
          </cell>
          <cell r="AT269">
            <v>0</v>
          </cell>
        </row>
        <row r="270">
          <cell r="A270" t="str">
            <v>Bonsu, George</v>
          </cell>
          <cell r="B270" t="str">
            <v>Senior Program Officer II</v>
          </cell>
          <cell r="C270" t="str">
            <v>CPAI</v>
          </cell>
          <cell r="D270" t="str">
            <v>7859</v>
          </cell>
          <cell r="E270" t="str">
            <v>Y</v>
          </cell>
          <cell r="F270" t="str">
            <v>Senior Program Officer –Center for Vaccine Innovation and Access</v>
          </cell>
          <cell r="G270" t="str">
            <v>A</v>
          </cell>
          <cell r="H270" t="str">
            <v>USD</v>
          </cell>
          <cell r="I270">
            <v>36546.720000000001</v>
          </cell>
          <cell r="J270">
            <v>1</v>
          </cell>
          <cell r="L270" t="str">
            <v>ACCRA</v>
          </cell>
          <cell r="M270" t="str">
            <v>AFRICA</v>
          </cell>
          <cell r="AP270">
            <v>1</v>
          </cell>
          <cell r="AQ270">
            <v>140.56430769230769</v>
          </cell>
          <cell r="AR270" t="str">
            <v xml:space="preserve"> </v>
          </cell>
          <cell r="AS270" t="str">
            <v xml:space="preserve"> </v>
          </cell>
          <cell r="AT270">
            <v>0</v>
          </cell>
        </row>
        <row r="271">
          <cell r="A271" t="str">
            <v>Bonzo, Thomas Daniel</v>
          </cell>
          <cell r="B271" t="str">
            <v>Coordinator I Functional Support /Technician I</v>
          </cell>
          <cell r="C271" t="str">
            <v>TAN</v>
          </cell>
          <cell r="D271" t="str">
            <v>3350</v>
          </cell>
          <cell r="E271" t="str">
            <v>Y</v>
          </cell>
          <cell r="F271" t="str">
            <v>Driver</v>
          </cell>
          <cell r="G271" t="str">
            <v>A</v>
          </cell>
          <cell r="H271" t="str">
            <v>TZS</v>
          </cell>
          <cell r="I271">
            <v>20147710.84</v>
          </cell>
          <cell r="J271">
            <v>1</v>
          </cell>
          <cell r="L271" t="str">
            <v>DAR ES SALAAM</v>
          </cell>
          <cell r="M271" t="str">
            <v>AFRICA</v>
          </cell>
          <cell r="AP271">
            <v>2500</v>
          </cell>
          <cell r="AQ271">
            <v>30.996478215384617</v>
          </cell>
          <cell r="AR271" t="str">
            <v xml:space="preserve"> </v>
          </cell>
          <cell r="AS271" t="str">
            <v xml:space="preserve"> </v>
          </cell>
          <cell r="AT271">
            <v>0</v>
          </cell>
        </row>
        <row r="272">
          <cell r="A272" t="str">
            <v>Borkotoky, Priyakshi</v>
          </cell>
          <cell r="B272" t="str">
            <v>Senior Program Officer I</v>
          </cell>
          <cell r="C272" t="str">
            <v>PSN</v>
          </cell>
          <cell r="D272" t="str">
            <v>7753</v>
          </cell>
          <cell r="E272" t="str">
            <v>Y</v>
          </cell>
          <cell r="F272" t="str">
            <v>Program Manager - Food Fortification</v>
          </cell>
          <cell r="G272" t="str">
            <v>A</v>
          </cell>
          <cell r="H272" t="str">
            <v>INR</v>
          </cell>
          <cell r="I272">
            <v>1692778.52</v>
          </cell>
          <cell r="J272">
            <v>1</v>
          </cell>
          <cell r="L272" t="str">
            <v>NEW DELHI</v>
          </cell>
          <cell r="M272" t="str">
            <v>AMEE</v>
          </cell>
          <cell r="AP272">
            <v>81.06</v>
          </cell>
          <cell r="AQ272">
            <v>80.319351287745064</v>
          </cell>
          <cell r="AR272" t="str">
            <v xml:space="preserve"> </v>
          </cell>
          <cell r="AS272" t="str">
            <v xml:space="preserve"> </v>
          </cell>
          <cell r="AT272">
            <v>0</v>
          </cell>
        </row>
        <row r="273">
          <cell r="A273" t="str">
            <v>Bornemeier, Dipika</v>
          </cell>
          <cell r="B273" t="str">
            <v>Advanced Program Officer</v>
          </cell>
          <cell r="C273" t="str">
            <v>CIFM</v>
          </cell>
          <cell r="D273" t="str">
            <v>7943</v>
          </cell>
          <cell r="E273" t="str">
            <v>Y</v>
          </cell>
          <cell r="F273" t="str">
            <v>Senior Business and Alliance Management Officer</v>
          </cell>
          <cell r="G273" t="str">
            <v>A</v>
          </cell>
          <cell r="H273" t="str">
            <v>USD</v>
          </cell>
          <cell r="I273">
            <v>192524.79999999999</v>
          </cell>
          <cell r="J273">
            <v>1</v>
          </cell>
          <cell r="L273" t="str">
            <v>HOME-CO-SEA</v>
          </cell>
          <cell r="M273" t="str">
            <v>US</v>
          </cell>
          <cell r="AP273">
            <v>1</v>
          </cell>
          <cell r="AQ273">
            <v>740.4799999999999</v>
          </cell>
          <cell r="AR273" t="str">
            <v xml:space="preserve"> </v>
          </cell>
          <cell r="AS273" t="str">
            <v xml:space="preserve"> </v>
          </cell>
          <cell r="AT273">
            <v>0</v>
          </cell>
        </row>
        <row r="274">
          <cell r="A274" t="str">
            <v>Bosonkie, Marc Mokanisa</v>
          </cell>
          <cell r="B274" t="str">
            <v>Senior Program Officer II</v>
          </cell>
          <cell r="C274" t="str">
            <v>MD</v>
          </cell>
          <cell r="D274" t="str">
            <v>7314</v>
          </cell>
          <cell r="E274" t="str">
            <v>Y</v>
          </cell>
          <cell r="F274" t="str">
            <v>In-Country Coordinator Market Dynamics</v>
          </cell>
          <cell r="G274" t="str">
            <v>A</v>
          </cell>
          <cell r="H274" t="str">
            <v>USD</v>
          </cell>
          <cell r="I274">
            <v>51600</v>
          </cell>
          <cell r="J274">
            <v>1</v>
          </cell>
          <cell r="L274" t="str">
            <v>KINSHASA</v>
          </cell>
          <cell r="M274" t="str">
            <v>AFRICA</v>
          </cell>
          <cell r="AP274">
            <v>1</v>
          </cell>
          <cell r="AQ274">
            <v>198.46153846153845</v>
          </cell>
          <cell r="AR274" t="str">
            <v xml:space="preserve"> </v>
          </cell>
          <cell r="AS274" t="str">
            <v xml:space="preserve"> </v>
          </cell>
          <cell r="AT274">
            <v>0</v>
          </cell>
        </row>
        <row r="275">
          <cell r="A275" t="str">
            <v>Botting, Carla Ann</v>
          </cell>
          <cell r="B275" t="str">
            <v>Research &amp; Development Advisor I</v>
          </cell>
          <cell r="C275" t="str">
            <v>4113</v>
          </cell>
          <cell r="D275" t="str">
            <v>3127</v>
          </cell>
          <cell r="E275" t="str">
            <v>Y</v>
          </cell>
          <cell r="F275" t="str">
            <v>Deputy Director, Bacterial &amp; Parasitic Diseases</v>
          </cell>
          <cell r="G275" t="str">
            <v>A</v>
          </cell>
          <cell r="H275" t="str">
            <v>USD</v>
          </cell>
          <cell r="I275">
            <v>247500.24</v>
          </cell>
          <cell r="J275">
            <v>1</v>
          </cell>
          <cell r="L275" t="str">
            <v>WASHINGTON DC</v>
          </cell>
          <cell r="M275" t="str">
            <v>US</v>
          </cell>
          <cell r="AP275">
            <v>1</v>
          </cell>
          <cell r="AQ275">
            <v>951.92399999999998</v>
          </cell>
          <cell r="AR275" t="str">
            <v xml:space="preserve"> </v>
          </cell>
          <cell r="AS275" t="str">
            <v>X</v>
          </cell>
          <cell r="AT275">
            <v>0</v>
          </cell>
        </row>
        <row r="276">
          <cell r="A276" t="str">
            <v>Bounds-Poulin, Christine L</v>
          </cell>
          <cell r="B276" t="str">
            <v>Director Finance and Awards</v>
          </cell>
          <cell r="C276" t="str">
            <v>CIFM</v>
          </cell>
          <cell r="D276" t="str">
            <v>1438</v>
          </cell>
          <cell r="E276" t="str">
            <v>Y</v>
          </cell>
          <cell r="F276" t="str">
            <v>Director of Finance, CVIA</v>
          </cell>
          <cell r="G276" t="str">
            <v>A</v>
          </cell>
          <cell r="H276" t="str">
            <v>USD</v>
          </cell>
          <cell r="I276">
            <v>194480</v>
          </cell>
          <cell r="J276">
            <v>1</v>
          </cell>
          <cell r="L276" t="str">
            <v>SEATTLE</v>
          </cell>
          <cell r="M276" t="str">
            <v>US</v>
          </cell>
          <cell r="AP276">
            <v>1</v>
          </cell>
          <cell r="AQ276">
            <v>748</v>
          </cell>
          <cell r="AR276" t="str">
            <v xml:space="preserve"> </v>
          </cell>
          <cell r="AS276" t="str">
            <v xml:space="preserve"> </v>
          </cell>
          <cell r="AT276">
            <v>0</v>
          </cell>
        </row>
        <row r="277">
          <cell r="A277" t="str">
            <v>Bowman, Caitlin Eugenia</v>
          </cell>
          <cell r="B277" t="str">
            <v>Senior Program Officer I</v>
          </cell>
          <cell r="C277" t="str">
            <v>CODE</v>
          </cell>
          <cell r="D277" t="str">
            <v>6821</v>
          </cell>
          <cell r="E277" t="str">
            <v>Y</v>
          </cell>
          <cell r="F277" t="str">
            <v>Program Officer</v>
          </cell>
          <cell r="G277" t="str">
            <v>A</v>
          </cell>
          <cell r="H277" t="str">
            <v>USD</v>
          </cell>
          <cell r="I277">
            <v>111280</v>
          </cell>
          <cell r="J277">
            <v>1</v>
          </cell>
          <cell r="L277" t="str">
            <v>SEATTLE</v>
          </cell>
          <cell r="M277" t="str">
            <v>US</v>
          </cell>
          <cell r="AP277">
            <v>1</v>
          </cell>
          <cell r="AQ277">
            <v>428</v>
          </cell>
          <cell r="AR277" t="str">
            <v xml:space="preserve"> </v>
          </cell>
          <cell r="AS277" t="str">
            <v xml:space="preserve"> </v>
          </cell>
          <cell r="AT277">
            <v>0</v>
          </cell>
        </row>
        <row r="278">
          <cell r="A278" t="str">
            <v>Boyle, David Scott</v>
          </cell>
          <cell r="B278" t="str">
            <v>Global Head of Research &amp; Development</v>
          </cell>
          <cell r="C278" t="str">
            <v>4115</v>
          </cell>
          <cell r="D278" t="str">
            <v>3191</v>
          </cell>
          <cell r="E278" t="str">
            <v>Y</v>
          </cell>
          <cell r="F278" t="str">
            <v>Laboratory Director and Program Co-Lead - Diagnostics</v>
          </cell>
          <cell r="G278" t="str">
            <v>A</v>
          </cell>
          <cell r="H278" t="str">
            <v>USD</v>
          </cell>
          <cell r="I278">
            <v>266354.09000000003</v>
          </cell>
          <cell r="J278">
            <v>1</v>
          </cell>
          <cell r="L278" t="str">
            <v>SEATTLE</v>
          </cell>
          <cell r="M278" t="str">
            <v>US</v>
          </cell>
          <cell r="AP278">
            <v>1</v>
          </cell>
          <cell r="AQ278">
            <v>1024.4388076923078</v>
          </cell>
          <cell r="AR278" t="str">
            <v xml:space="preserve"> </v>
          </cell>
          <cell r="AS278" t="str">
            <v>X</v>
          </cell>
          <cell r="AT278">
            <v>0</v>
          </cell>
        </row>
        <row r="279">
          <cell r="A279" t="str">
            <v>Bracken, Tara</v>
          </cell>
          <cell r="B279" t="str">
            <v>Senior Communications Officer II</v>
          </cell>
          <cell r="C279" t="str">
            <v>MNTD</v>
          </cell>
          <cell r="D279" t="str">
            <v>10053</v>
          </cell>
          <cell r="E279" t="str">
            <v>Y</v>
          </cell>
          <cell r="F279" t="str">
            <v>Senior Communications and Advocacy Officer, MNTD</v>
          </cell>
          <cell r="G279" t="str">
            <v>A</v>
          </cell>
          <cell r="H279" t="str">
            <v>USD</v>
          </cell>
          <cell r="I279">
            <v>135200</v>
          </cell>
          <cell r="J279">
            <v>1</v>
          </cell>
          <cell r="L279" t="str">
            <v>WASHINGTON DC</v>
          </cell>
          <cell r="M279" t="str">
            <v>US</v>
          </cell>
          <cell r="AP279">
            <v>1</v>
          </cell>
          <cell r="AQ279">
            <v>520</v>
          </cell>
          <cell r="AR279" t="str">
            <v xml:space="preserve"> </v>
          </cell>
          <cell r="AS279" t="str">
            <v xml:space="preserve"> </v>
          </cell>
          <cell r="AT279">
            <v>0</v>
          </cell>
        </row>
        <row r="280">
          <cell r="A280" t="str">
            <v>Brehm, Rebecca Ruth</v>
          </cell>
          <cell r="B280" t="str">
            <v>Functional Specialist I</v>
          </cell>
          <cell r="C280" t="str">
            <v>DX</v>
          </cell>
          <cell r="D280" t="str">
            <v>7953</v>
          </cell>
          <cell r="E280" t="str">
            <v>Y</v>
          </cell>
          <cell r="F280" t="str">
            <v>Senior Program Assistant</v>
          </cell>
          <cell r="G280" t="str">
            <v>A</v>
          </cell>
          <cell r="H280" t="str">
            <v>USD</v>
          </cell>
          <cell r="I280">
            <v>64896</v>
          </cell>
          <cell r="J280">
            <v>1</v>
          </cell>
          <cell r="L280" t="str">
            <v>WASHINGTON DC</v>
          </cell>
          <cell r="M280" t="str">
            <v>US</v>
          </cell>
          <cell r="AP280">
            <v>1</v>
          </cell>
          <cell r="AQ280">
            <v>249.6</v>
          </cell>
          <cell r="AR280" t="str">
            <v xml:space="preserve"> </v>
          </cell>
          <cell r="AS280" t="str">
            <v xml:space="preserve"> </v>
          </cell>
          <cell r="AT280">
            <v>0</v>
          </cell>
        </row>
        <row r="281">
          <cell r="A281" t="str">
            <v>Breitenstein, Bryce Dixon</v>
          </cell>
          <cell r="B281" t="str">
            <v>Senior Manager Infrastructure</v>
          </cell>
          <cell r="C281" t="str">
            <v>IT</v>
          </cell>
          <cell r="D281" t="str">
            <v>4746</v>
          </cell>
          <cell r="E281" t="str">
            <v>Y</v>
          </cell>
          <cell r="F281" t="str">
            <v>Manager, Application and Data Services</v>
          </cell>
          <cell r="G281" t="str">
            <v>A</v>
          </cell>
          <cell r="H281" t="str">
            <v>USD</v>
          </cell>
          <cell r="I281">
            <v>186501.12</v>
          </cell>
          <cell r="J281">
            <v>1</v>
          </cell>
          <cell r="L281" t="str">
            <v>SEATTLE</v>
          </cell>
          <cell r="M281" t="str">
            <v>US</v>
          </cell>
          <cell r="AP281">
            <v>1</v>
          </cell>
          <cell r="AQ281">
            <v>717.31200000000001</v>
          </cell>
          <cell r="AR281" t="str">
            <v xml:space="preserve"> </v>
          </cell>
          <cell r="AS281" t="str">
            <v xml:space="preserve"> </v>
          </cell>
          <cell r="AT281">
            <v>0</v>
          </cell>
        </row>
        <row r="282">
          <cell r="A282" t="str">
            <v>Brindle, Eleanor</v>
          </cell>
          <cell r="B282" t="str">
            <v>Senior Program Officer II</v>
          </cell>
          <cell r="C282" t="str">
            <v>MCHN</v>
          </cell>
          <cell r="D282" t="str">
            <v>7648</v>
          </cell>
          <cell r="E282" t="str">
            <v>Y</v>
          </cell>
          <cell r="F282" t="str">
            <v>Biomarker Specialist</v>
          </cell>
          <cell r="G282" t="str">
            <v>A</v>
          </cell>
          <cell r="H282" t="str">
            <v>USD</v>
          </cell>
          <cell r="I282">
            <v>140922.07999999999</v>
          </cell>
          <cell r="J282">
            <v>1</v>
          </cell>
          <cell r="L282" t="str">
            <v>WASHINGTON DC</v>
          </cell>
          <cell r="M282" t="str">
            <v>US</v>
          </cell>
          <cell r="AP282">
            <v>1</v>
          </cell>
          <cell r="AQ282">
            <v>542.00799999999992</v>
          </cell>
          <cell r="AR282" t="str">
            <v xml:space="preserve"> </v>
          </cell>
          <cell r="AS282" t="str">
            <v xml:space="preserve"> </v>
          </cell>
          <cell r="AT282">
            <v>0</v>
          </cell>
        </row>
        <row r="283">
          <cell r="A283" t="str">
            <v>Brodsky, Shiri Polly</v>
          </cell>
          <cell r="B283" t="str">
            <v>Senior Program Officer I</v>
          </cell>
          <cell r="C283" t="str">
            <v>DX</v>
          </cell>
          <cell r="D283" t="str">
            <v>7240</v>
          </cell>
          <cell r="E283" t="str">
            <v>Y</v>
          </cell>
          <cell r="F283" t="str">
            <v>Commercialization Officer</v>
          </cell>
          <cell r="G283" t="str">
            <v>A</v>
          </cell>
          <cell r="H283" t="str">
            <v>USD</v>
          </cell>
          <cell r="I283">
            <v>135319.82</v>
          </cell>
          <cell r="J283">
            <v>1</v>
          </cell>
          <cell r="L283" t="str">
            <v>HOME-NY-SEA</v>
          </cell>
          <cell r="M283" t="str">
            <v>US</v>
          </cell>
          <cell r="AP283">
            <v>1</v>
          </cell>
          <cell r="AQ283">
            <v>520.46084615384621</v>
          </cell>
          <cell r="AR283" t="str">
            <v xml:space="preserve"> </v>
          </cell>
          <cell r="AS283" t="str">
            <v xml:space="preserve"> </v>
          </cell>
          <cell r="AT283">
            <v>0</v>
          </cell>
        </row>
        <row r="284">
          <cell r="A284" t="str">
            <v>Browder-Long, Ellen Natalia</v>
          </cell>
          <cell r="B284" t="str">
            <v>Senior Finance and Awards Officer/ Senior PADM I</v>
          </cell>
          <cell r="C284" t="str">
            <v>MCHN</v>
          </cell>
          <cell r="D284" t="str">
            <v>7715</v>
          </cell>
          <cell r="E284" t="str">
            <v>Y</v>
          </cell>
          <cell r="F284" t="str">
            <v>Project Administrator</v>
          </cell>
          <cell r="G284" t="str">
            <v>A</v>
          </cell>
          <cell r="H284" t="str">
            <v>USD</v>
          </cell>
          <cell r="I284">
            <v>77226.240000000005</v>
          </cell>
          <cell r="J284">
            <v>1</v>
          </cell>
          <cell r="L284" t="str">
            <v>HOME-DC-SEA</v>
          </cell>
          <cell r="M284" t="str">
            <v>US</v>
          </cell>
          <cell r="AP284">
            <v>1</v>
          </cell>
          <cell r="AQ284">
            <v>297.024</v>
          </cell>
          <cell r="AR284" t="str">
            <v xml:space="preserve"> </v>
          </cell>
          <cell r="AS284" t="str">
            <v xml:space="preserve"> </v>
          </cell>
          <cell r="AT284">
            <v>0</v>
          </cell>
        </row>
        <row r="285">
          <cell r="A285" t="str">
            <v>Brown, Chad William</v>
          </cell>
          <cell r="B285" t="str">
            <v>Director Infrastructure</v>
          </cell>
          <cell r="C285" t="str">
            <v>IT</v>
          </cell>
          <cell r="D285" t="str">
            <v>5935</v>
          </cell>
          <cell r="E285" t="str">
            <v>Y</v>
          </cell>
          <cell r="F285" t="str">
            <v>Director, Information Technology</v>
          </cell>
          <cell r="G285" t="str">
            <v>A</v>
          </cell>
          <cell r="H285" t="str">
            <v>USD</v>
          </cell>
          <cell r="I285">
            <v>209030.64</v>
          </cell>
          <cell r="J285">
            <v>1</v>
          </cell>
          <cell r="L285" t="str">
            <v>SEATTLE</v>
          </cell>
          <cell r="M285" t="str">
            <v>US</v>
          </cell>
          <cell r="AP285">
            <v>1</v>
          </cell>
          <cell r="AQ285">
            <v>803.96400000000006</v>
          </cell>
          <cell r="AR285" t="str">
            <v xml:space="preserve"> </v>
          </cell>
          <cell r="AS285" t="str">
            <v>X</v>
          </cell>
          <cell r="AT285">
            <v>0</v>
          </cell>
        </row>
        <row r="286">
          <cell r="A286" t="str">
            <v>Brown, Clarisa Nirmawati</v>
          </cell>
          <cell r="B286" t="str">
            <v>Functional Specialist I</v>
          </cell>
          <cell r="C286" t="str">
            <v>CODE</v>
          </cell>
          <cell r="D286" t="str">
            <v>7676</v>
          </cell>
          <cell r="E286" t="str">
            <v>Y</v>
          </cell>
          <cell r="F286" t="str">
            <v>Sr. Program and Data Analytics Assistant</v>
          </cell>
          <cell r="G286" t="str">
            <v>A</v>
          </cell>
          <cell r="H286" t="str">
            <v>USD</v>
          </cell>
          <cell r="I286">
            <v>68000</v>
          </cell>
          <cell r="J286">
            <v>1</v>
          </cell>
          <cell r="L286" t="str">
            <v>SEATTLE</v>
          </cell>
          <cell r="M286" t="str">
            <v>US</v>
          </cell>
          <cell r="AP286">
            <v>1</v>
          </cell>
          <cell r="AQ286">
            <v>261.53846153846155</v>
          </cell>
          <cell r="AR286" t="str">
            <v xml:space="preserve"> </v>
          </cell>
          <cell r="AS286" t="str">
            <v xml:space="preserve"> </v>
          </cell>
          <cell r="AT286">
            <v>0</v>
          </cell>
        </row>
        <row r="287">
          <cell r="A287" t="str">
            <v>Brown, Lindsey</v>
          </cell>
          <cell r="B287" t="str">
            <v>Advocacy and Public Policy Associate II</v>
          </cell>
          <cell r="C287" t="str">
            <v>APP</v>
          </cell>
          <cell r="D287" t="str">
            <v>10282</v>
          </cell>
          <cell r="E287" t="str">
            <v>Y</v>
          </cell>
          <cell r="F287" t="str">
            <v>Multilateral Advocacy and Policy Associate</v>
          </cell>
          <cell r="G287" t="str">
            <v>A</v>
          </cell>
          <cell r="H287" t="str">
            <v>USD</v>
          </cell>
          <cell r="I287">
            <v>71000</v>
          </cell>
          <cell r="J287">
            <v>1</v>
          </cell>
          <cell r="L287" t="str">
            <v>WASHINGTON DC</v>
          </cell>
          <cell r="M287" t="str">
            <v>US</v>
          </cell>
          <cell r="AP287">
            <v>1</v>
          </cell>
          <cell r="AQ287">
            <v>273.07692307692309</v>
          </cell>
          <cell r="AR287" t="str">
            <v xml:space="preserve"> </v>
          </cell>
          <cell r="AS287" t="str">
            <v xml:space="preserve"> </v>
          </cell>
          <cell r="AT287">
            <v>0</v>
          </cell>
        </row>
        <row r="288">
          <cell r="A288" t="str">
            <v>Buell, Cayenne Becka</v>
          </cell>
          <cell r="B288" t="str">
            <v>Senior Functional Coordinator</v>
          </cell>
          <cell r="C288" t="str">
            <v>CIFM</v>
          </cell>
          <cell r="D288" t="str">
            <v>7335</v>
          </cell>
          <cell r="E288" t="str">
            <v>Y</v>
          </cell>
          <cell r="F288" t="str">
            <v>Senior Program Assistant</v>
          </cell>
          <cell r="G288" t="str">
            <v>A</v>
          </cell>
          <cell r="H288" t="str">
            <v>USD</v>
          </cell>
          <cell r="I288">
            <v>40780.65</v>
          </cell>
          <cell r="J288">
            <v>0.6</v>
          </cell>
          <cell r="L288" t="str">
            <v>SEATTLE</v>
          </cell>
          <cell r="M288" t="str">
            <v>US</v>
          </cell>
          <cell r="AP288">
            <v>1</v>
          </cell>
          <cell r="AQ288">
            <v>261.41442307692307</v>
          </cell>
          <cell r="AR288" t="str">
            <v xml:space="preserve"> </v>
          </cell>
          <cell r="AS288" t="str">
            <v xml:space="preserve"> </v>
          </cell>
          <cell r="AT288">
            <v>0</v>
          </cell>
        </row>
        <row r="289">
          <cell r="A289" t="str">
            <v>Bui, Andy Duy</v>
          </cell>
          <cell r="B289" t="str">
            <v>IT Technical Specialist I</v>
          </cell>
          <cell r="C289" t="str">
            <v>IT</v>
          </cell>
          <cell r="D289" t="str">
            <v>1547</v>
          </cell>
          <cell r="E289" t="str">
            <v>Y</v>
          </cell>
          <cell r="F289" t="str">
            <v>Sr. Computer Support Specialist</v>
          </cell>
          <cell r="G289" t="str">
            <v>A</v>
          </cell>
          <cell r="H289" t="str">
            <v>USD</v>
          </cell>
          <cell r="I289">
            <v>90944.88</v>
          </cell>
          <cell r="J289">
            <v>1</v>
          </cell>
          <cell r="L289" t="str">
            <v>SEATTLE</v>
          </cell>
          <cell r="M289" t="str">
            <v>US</v>
          </cell>
          <cell r="AP289">
            <v>1</v>
          </cell>
          <cell r="AQ289">
            <v>349.78800000000001</v>
          </cell>
          <cell r="AR289" t="str">
            <v xml:space="preserve"> </v>
          </cell>
          <cell r="AS289" t="str">
            <v xml:space="preserve"> </v>
          </cell>
          <cell r="AT289">
            <v>0</v>
          </cell>
        </row>
        <row r="290">
          <cell r="A290" t="str">
            <v>Bui, Linh</v>
          </cell>
          <cell r="B290" t="str">
            <v>Recruiter I</v>
          </cell>
          <cell r="C290" t="str">
            <v>HR</v>
          </cell>
          <cell r="D290" t="str">
            <v>10256</v>
          </cell>
          <cell r="E290" t="str">
            <v>Y</v>
          </cell>
          <cell r="F290" t="str">
            <v>Regional Talent Acquisition Officer</v>
          </cell>
          <cell r="G290" t="str">
            <v>A</v>
          </cell>
          <cell r="H290" t="str">
            <v>VND</v>
          </cell>
          <cell r="I290">
            <v>750000000</v>
          </cell>
          <cell r="J290">
            <v>1</v>
          </cell>
          <cell r="L290" t="str">
            <v>HANOI</v>
          </cell>
          <cell r="M290" t="str">
            <v>AMEE</v>
          </cell>
          <cell r="AP290">
            <v>23750</v>
          </cell>
          <cell r="AQ290">
            <v>121.45748987854252</v>
          </cell>
          <cell r="AR290" t="str">
            <v xml:space="preserve"> </v>
          </cell>
          <cell r="AS290" t="str">
            <v xml:space="preserve"> </v>
          </cell>
          <cell r="AT290">
            <v>0</v>
          </cell>
        </row>
        <row r="291">
          <cell r="A291" t="str">
            <v>Bui, Linh Thi Khanh</v>
          </cell>
          <cell r="B291" t="str">
            <v>Facilities Specialist I</v>
          </cell>
          <cell r="C291" t="str">
            <v>GFTS</v>
          </cell>
          <cell r="D291" t="str">
            <v>7318</v>
          </cell>
          <cell r="E291" t="str">
            <v>Y</v>
          </cell>
          <cell r="F291" t="str">
            <v>Regional Global Facility, Travel and Security Associate</v>
          </cell>
          <cell r="G291" t="str">
            <v>A</v>
          </cell>
          <cell r="H291" t="str">
            <v>VND</v>
          </cell>
          <cell r="I291">
            <v>513600000</v>
          </cell>
          <cell r="J291">
            <v>1</v>
          </cell>
          <cell r="L291" t="str">
            <v>HANOI</v>
          </cell>
          <cell r="M291" t="str">
            <v>AMEE</v>
          </cell>
          <cell r="AP291">
            <v>23750</v>
          </cell>
          <cell r="AQ291">
            <v>83.174089068825907</v>
          </cell>
          <cell r="AR291" t="str">
            <v xml:space="preserve"> </v>
          </cell>
          <cell r="AS291" t="str">
            <v xml:space="preserve"> </v>
          </cell>
          <cell r="AT291">
            <v>0</v>
          </cell>
        </row>
        <row r="292">
          <cell r="A292" t="str">
            <v>Bui, Thanh Ngoc</v>
          </cell>
          <cell r="B292" t="str">
            <v>Coordinator I Functional Support /Technician I</v>
          </cell>
          <cell r="C292" t="str">
            <v>VN</v>
          </cell>
          <cell r="D292" t="str">
            <v>1764</v>
          </cell>
          <cell r="E292" t="str">
            <v>Y</v>
          </cell>
          <cell r="F292" t="str">
            <v>Driver</v>
          </cell>
          <cell r="G292" t="str">
            <v>A</v>
          </cell>
          <cell r="H292" t="str">
            <v>VND</v>
          </cell>
          <cell r="I292">
            <v>342125739</v>
          </cell>
          <cell r="J292">
            <v>1</v>
          </cell>
          <cell r="L292" t="str">
            <v>HANOI</v>
          </cell>
          <cell r="M292" t="str">
            <v>AMEE</v>
          </cell>
          <cell r="AP292">
            <v>23750</v>
          </cell>
          <cell r="AQ292">
            <v>55.404977975708505</v>
          </cell>
          <cell r="AR292" t="str">
            <v xml:space="preserve"> </v>
          </cell>
          <cell r="AS292" t="str">
            <v xml:space="preserve"> </v>
          </cell>
          <cell r="AT292">
            <v>0</v>
          </cell>
        </row>
        <row r="293">
          <cell r="A293" t="str">
            <v>Buluku, Collins Mage</v>
          </cell>
          <cell r="B293" t="str">
            <v>Coordinator I Functional Support /Technician I</v>
          </cell>
          <cell r="C293" t="str">
            <v>PSK</v>
          </cell>
          <cell r="D293" t="str">
            <v>8287</v>
          </cell>
          <cell r="E293" t="str">
            <v>Y</v>
          </cell>
          <cell r="F293" t="str">
            <v>Driver</v>
          </cell>
          <cell r="G293" t="str">
            <v>A</v>
          </cell>
          <cell r="H293" t="str">
            <v>USD</v>
          </cell>
          <cell r="I293">
            <v>6655.19</v>
          </cell>
          <cell r="J293">
            <v>1</v>
          </cell>
          <cell r="L293" t="str">
            <v>KAKAMEGA</v>
          </cell>
          <cell r="M293" t="str">
            <v>AFRICA</v>
          </cell>
          <cell r="AP293">
            <v>1</v>
          </cell>
          <cell r="AQ293">
            <v>25.596884615384614</v>
          </cell>
          <cell r="AR293" t="str">
            <v xml:space="preserve"> </v>
          </cell>
          <cell r="AS293" t="str">
            <v xml:space="preserve"> </v>
          </cell>
          <cell r="AT293">
            <v>0</v>
          </cell>
        </row>
        <row r="294">
          <cell r="A294" t="str">
            <v>Burman, Manvi</v>
          </cell>
          <cell r="B294" t="str">
            <v>Senior HR Business Partners</v>
          </cell>
          <cell r="C294" t="str">
            <v>HR</v>
          </cell>
          <cell r="D294" t="str">
            <v>7093</v>
          </cell>
          <cell r="E294" t="str">
            <v>Y</v>
          </cell>
          <cell r="F294" t="str">
            <v>Senior HR Business Partner • Human Resources</v>
          </cell>
          <cell r="G294" t="str">
            <v>A</v>
          </cell>
          <cell r="H294" t="str">
            <v>INR</v>
          </cell>
          <cell r="I294">
            <v>3583390.73</v>
          </cell>
          <cell r="J294">
            <v>1</v>
          </cell>
          <cell r="L294" t="str">
            <v>NEW DELHI</v>
          </cell>
          <cell r="M294" t="str">
            <v>AMEE</v>
          </cell>
          <cell r="AP294">
            <v>81.06</v>
          </cell>
          <cell r="AQ294">
            <v>170.02556178709028</v>
          </cell>
          <cell r="AR294" t="str">
            <v xml:space="preserve"> </v>
          </cell>
          <cell r="AS294" t="str">
            <v xml:space="preserve"> </v>
          </cell>
          <cell r="AT294">
            <v>0</v>
          </cell>
        </row>
        <row r="295">
          <cell r="A295" t="str">
            <v>Burton, Althea M</v>
          </cell>
          <cell r="B295" t="str">
            <v>Senior Executive Assistant II/ Officer II</v>
          </cell>
          <cell r="C295" t="str">
            <v>LA</v>
          </cell>
          <cell r="D295" t="str">
            <v>1959</v>
          </cell>
          <cell r="E295" t="str">
            <v>Y</v>
          </cell>
          <cell r="F295" t="str">
            <v>Knowledge and Records Manager</v>
          </cell>
          <cell r="G295" t="str">
            <v>A</v>
          </cell>
          <cell r="H295" t="str">
            <v>USD</v>
          </cell>
          <cell r="I295">
            <v>111082.61</v>
          </cell>
          <cell r="J295">
            <v>1</v>
          </cell>
          <cell r="L295" t="str">
            <v>SEATTLE</v>
          </cell>
          <cell r="M295" t="str">
            <v>US</v>
          </cell>
          <cell r="AP295">
            <v>1</v>
          </cell>
          <cell r="AQ295">
            <v>427.24080769230767</v>
          </cell>
          <cell r="AR295" t="str">
            <v xml:space="preserve"> </v>
          </cell>
          <cell r="AS295" t="str">
            <v xml:space="preserve"> </v>
          </cell>
          <cell r="AT295">
            <v>0</v>
          </cell>
        </row>
        <row r="296">
          <cell r="A296" t="str">
            <v>Butler, McNeil</v>
          </cell>
          <cell r="B296" t="str">
            <v>Senior Accountant II</v>
          </cell>
          <cell r="C296" t="str">
            <v>GLACCT</v>
          </cell>
          <cell r="D296" t="str">
            <v>10018</v>
          </cell>
          <cell r="E296" t="str">
            <v>Y</v>
          </cell>
          <cell r="F296" t="str">
            <v>Senior International Accountant - Global Accounting Operations</v>
          </cell>
          <cell r="G296" t="str">
            <v>A</v>
          </cell>
          <cell r="H296" t="str">
            <v>USD</v>
          </cell>
          <cell r="I296">
            <v>38374.06</v>
          </cell>
          <cell r="J296">
            <v>1</v>
          </cell>
          <cell r="L296" t="str">
            <v>ACCRA</v>
          </cell>
          <cell r="M296" t="str">
            <v>AFRICA</v>
          </cell>
          <cell r="AP296">
            <v>1</v>
          </cell>
          <cell r="AQ296">
            <v>147.59253846153845</v>
          </cell>
          <cell r="AR296" t="str">
            <v xml:space="preserve"> </v>
          </cell>
          <cell r="AS296" t="str">
            <v xml:space="preserve"> </v>
          </cell>
          <cell r="AT296">
            <v>0</v>
          </cell>
        </row>
        <row r="297">
          <cell r="A297" t="str">
            <v>Bwakya, Masaina</v>
          </cell>
          <cell r="B297" t="str">
            <v>Senior Program Project Manager II</v>
          </cell>
          <cell r="C297" t="str">
            <v>MNTD</v>
          </cell>
          <cell r="D297" t="str">
            <v>5245</v>
          </cell>
          <cell r="E297" t="str">
            <v>Y</v>
          </cell>
          <cell r="F297" t="str">
            <v>Manager- Capacity Strengthening</v>
          </cell>
          <cell r="G297" t="str">
            <v>A</v>
          </cell>
          <cell r="H297" t="str">
            <v>ZMW</v>
          </cell>
          <cell r="I297">
            <v>358722</v>
          </cell>
          <cell r="J297">
            <v>1</v>
          </cell>
          <cell r="L297" t="str">
            <v>LUSAKA1</v>
          </cell>
          <cell r="M297" t="str">
            <v>AFRICA</v>
          </cell>
          <cell r="AP297">
            <v>19.5</v>
          </cell>
          <cell r="AQ297">
            <v>70.753846153846155</v>
          </cell>
          <cell r="AR297" t="str">
            <v xml:space="preserve"> </v>
          </cell>
          <cell r="AS297" t="str">
            <v xml:space="preserve"> </v>
          </cell>
          <cell r="AT297">
            <v>0</v>
          </cell>
        </row>
        <row r="298">
          <cell r="A298" t="str">
            <v>Bwalya, Chishala</v>
          </cell>
          <cell r="B298" t="str">
            <v>Senior Monitoring, Evaluation and Learning Officer I</v>
          </cell>
          <cell r="C298" t="str">
            <v>MNTD</v>
          </cell>
          <cell r="D298" t="str">
            <v>6279</v>
          </cell>
          <cell r="E298" t="str">
            <v>Y</v>
          </cell>
          <cell r="F298" t="str">
            <v>Project Officer – Monitoring and Evaluation, Zambia Digital Community Health</v>
          </cell>
          <cell r="G298" t="str">
            <v>A</v>
          </cell>
          <cell r="H298" t="str">
            <v>ZMW</v>
          </cell>
          <cell r="I298">
            <v>222215.14</v>
          </cell>
          <cell r="J298">
            <v>1</v>
          </cell>
          <cell r="L298" t="str">
            <v>LUSAKA1</v>
          </cell>
          <cell r="M298" t="str">
            <v>AFRICA</v>
          </cell>
          <cell r="AP298">
            <v>19.5</v>
          </cell>
          <cell r="AQ298">
            <v>43.829416173570024</v>
          </cell>
          <cell r="AR298" t="str">
            <v xml:space="preserve"> </v>
          </cell>
          <cell r="AS298" t="str">
            <v xml:space="preserve"> </v>
          </cell>
          <cell r="AT298">
            <v>0</v>
          </cell>
        </row>
        <row r="299">
          <cell r="A299" t="str">
            <v>Bzami, Anan</v>
          </cell>
          <cell r="B299" t="str">
            <v>Senior Research &amp; Development Officer I</v>
          </cell>
          <cell r="C299" t="str">
            <v>MDHT</v>
          </cell>
          <cell r="D299" t="str">
            <v>7667</v>
          </cell>
          <cell r="E299" t="str">
            <v>Y</v>
          </cell>
          <cell r="F299" t="str">
            <v>Research Associate, MDHT</v>
          </cell>
          <cell r="G299" t="str">
            <v>A</v>
          </cell>
          <cell r="H299" t="str">
            <v>USD</v>
          </cell>
          <cell r="I299">
            <v>95709.119999999995</v>
          </cell>
          <cell r="J299">
            <v>1</v>
          </cell>
          <cell r="L299" t="str">
            <v>SEATTLE</v>
          </cell>
          <cell r="M299" t="str">
            <v>US</v>
          </cell>
          <cell r="AP299">
            <v>1</v>
          </cell>
          <cell r="AQ299">
            <v>368.11199999999997</v>
          </cell>
          <cell r="AR299" t="str">
            <v xml:space="preserve"> </v>
          </cell>
          <cell r="AS299" t="str">
            <v xml:space="preserve"> </v>
          </cell>
          <cell r="AT299">
            <v>0</v>
          </cell>
        </row>
        <row r="300">
          <cell r="A300" t="str">
            <v>Cadoux, Fabrice</v>
          </cell>
          <cell r="B300" t="str">
            <v>Advanced Accountant</v>
          </cell>
          <cell r="C300" t="str">
            <v>CHE</v>
          </cell>
          <cell r="D300" t="str">
            <v>2273</v>
          </cell>
          <cell r="E300" t="str">
            <v>Y</v>
          </cell>
          <cell r="F300" t="str">
            <v>Finance and Administrative Manager</v>
          </cell>
          <cell r="G300" t="str">
            <v>A</v>
          </cell>
          <cell r="H300" t="str">
            <v>CHF</v>
          </cell>
          <cell r="I300">
            <v>96000</v>
          </cell>
          <cell r="J300">
            <v>0.8</v>
          </cell>
          <cell r="L300" t="str">
            <v>SWITZFATH</v>
          </cell>
          <cell r="M300" t="str">
            <v>AMEE</v>
          </cell>
          <cell r="AP300">
            <v>0.92169999999999996</v>
          </cell>
          <cell r="AQ300">
            <v>500.74694753006565</v>
          </cell>
          <cell r="AR300" t="str">
            <v xml:space="preserve"> </v>
          </cell>
          <cell r="AS300" t="str">
            <v xml:space="preserve"> </v>
          </cell>
          <cell r="AT300">
            <v>0</v>
          </cell>
        </row>
        <row r="301">
          <cell r="A301" t="str">
            <v>Caldas, Amanda Cosma</v>
          </cell>
          <cell r="B301" t="str">
            <v>Senior Program Project Manager II</v>
          </cell>
          <cell r="C301" t="str">
            <v>MNTD</v>
          </cell>
          <cell r="D301" t="str">
            <v>7594</v>
          </cell>
          <cell r="E301" t="str">
            <v>Y</v>
          </cell>
          <cell r="F301" t="str">
            <v>Senior Project Manager, MNTD</v>
          </cell>
          <cell r="G301" t="str">
            <v>A</v>
          </cell>
          <cell r="H301" t="str">
            <v>USD</v>
          </cell>
          <cell r="I301">
            <v>131527.97</v>
          </cell>
          <cell r="J301">
            <v>1</v>
          </cell>
          <cell r="L301" t="str">
            <v>WASHINGTON DC</v>
          </cell>
          <cell r="M301" t="str">
            <v>US</v>
          </cell>
          <cell r="AP301">
            <v>1</v>
          </cell>
          <cell r="AQ301">
            <v>505.87680769230769</v>
          </cell>
          <cell r="AR301" t="str">
            <v xml:space="preserve"> </v>
          </cell>
          <cell r="AS301" t="str">
            <v xml:space="preserve"> </v>
          </cell>
          <cell r="AT301">
            <v>0</v>
          </cell>
        </row>
        <row r="302">
          <cell r="A302" t="str">
            <v>Camara, Sega</v>
          </cell>
          <cell r="B302" t="str">
            <v>Coordinator I Functional Support /Technician I</v>
          </cell>
          <cell r="C302" t="str">
            <v>SEN</v>
          </cell>
          <cell r="D302" t="str">
            <v>1737</v>
          </cell>
          <cell r="E302" t="str">
            <v>Y</v>
          </cell>
          <cell r="F302" t="str">
            <v>Office Driver</v>
          </cell>
          <cell r="G302" t="str">
            <v>A</v>
          </cell>
          <cell r="H302" t="str">
            <v>XOF</v>
          </cell>
          <cell r="I302">
            <v>6541511</v>
          </cell>
          <cell r="J302">
            <v>1</v>
          </cell>
          <cell r="L302" t="str">
            <v>SenegalDakar</v>
          </cell>
          <cell r="M302" t="str">
            <v>AFRICA</v>
          </cell>
          <cell r="AP302">
            <v>600</v>
          </cell>
          <cell r="AQ302">
            <v>41.932762820512821</v>
          </cell>
          <cell r="AR302" t="str">
            <v xml:space="preserve"> </v>
          </cell>
          <cell r="AS302" t="str">
            <v xml:space="preserve"> </v>
          </cell>
          <cell r="AT302">
            <v>0</v>
          </cell>
        </row>
        <row r="303">
          <cell r="A303" t="str">
            <v>Canagasabey, Davina</v>
          </cell>
          <cell r="B303" t="str">
            <v>Manager Program</v>
          </cell>
          <cell r="C303" t="str">
            <v>HIV</v>
          </cell>
          <cell r="D303" t="str">
            <v>4895</v>
          </cell>
          <cell r="E303" t="str">
            <v>Y</v>
          </cell>
          <cell r="F303" t="str">
            <v>Senior Technical Advisor - HIV and Viral Hepatitis</v>
          </cell>
          <cell r="G303" t="str">
            <v>A</v>
          </cell>
          <cell r="H303" t="str">
            <v>USD</v>
          </cell>
          <cell r="I303">
            <v>140543.51999999999</v>
          </cell>
          <cell r="J303">
            <v>1</v>
          </cell>
          <cell r="L303" t="str">
            <v>WASHINGTON DC</v>
          </cell>
          <cell r="M303" t="str">
            <v>US</v>
          </cell>
          <cell r="AP303">
            <v>1</v>
          </cell>
          <cell r="AQ303">
            <v>540.55199999999991</v>
          </cell>
          <cell r="AR303" t="str">
            <v xml:space="preserve"> </v>
          </cell>
          <cell r="AS303" t="str">
            <v xml:space="preserve"> </v>
          </cell>
          <cell r="AT303">
            <v>0</v>
          </cell>
        </row>
        <row r="304">
          <cell r="A304" t="str">
            <v>Capistran, Kalungi</v>
          </cell>
          <cell r="B304" t="str">
            <v>Senior IT Technician</v>
          </cell>
          <cell r="C304" t="str">
            <v>IT</v>
          </cell>
          <cell r="D304" t="str">
            <v>6171</v>
          </cell>
          <cell r="E304" t="str">
            <v>Y</v>
          </cell>
          <cell r="F304" t="str">
            <v>Desktop Support Technician</v>
          </cell>
          <cell r="G304" t="str">
            <v>A</v>
          </cell>
          <cell r="H304" t="str">
            <v>USD</v>
          </cell>
          <cell r="I304">
            <v>87424.48</v>
          </cell>
          <cell r="J304">
            <v>1</v>
          </cell>
          <cell r="L304" t="str">
            <v>SEATTLE</v>
          </cell>
          <cell r="M304" t="str">
            <v>US</v>
          </cell>
          <cell r="AP304">
            <v>1</v>
          </cell>
          <cell r="AQ304">
            <v>336.24799999999999</v>
          </cell>
          <cell r="AR304" t="str">
            <v xml:space="preserve"> </v>
          </cell>
          <cell r="AS304" t="str">
            <v xml:space="preserve"> </v>
          </cell>
          <cell r="AT304">
            <v>0</v>
          </cell>
        </row>
        <row r="305">
          <cell r="A305" t="str">
            <v>Carlson, Erin Melin</v>
          </cell>
          <cell r="B305" t="str">
            <v>Senior Recruiter</v>
          </cell>
          <cell r="C305" t="str">
            <v>HR</v>
          </cell>
          <cell r="D305" t="str">
            <v>7734</v>
          </cell>
          <cell r="E305" t="str">
            <v>Y</v>
          </cell>
          <cell r="F305" t="str">
            <v>Senior Global Recruiter</v>
          </cell>
          <cell r="G305" t="str">
            <v>A</v>
          </cell>
          <cell r="H305" t="str">
            <v>USD</v>
          </cell>
          <cell r="I305">
            <v>115731.2</v>
          </cell>
          <cell r="J305">
            <v>1</v>
          </cell>
          <cell r="L305" t="str">
            <v>SEATTLE</v>
          </cell>
          <cell r="M305" t="str">
            <v>US</v>
          </cell>
          <cell r="AP305">
            <v>1</v>
          </cell>
          <cell r="AQ305">
            <v>445.12</v>
          </cell>
          <cell r="AR305" t="str">
            <v xml:space="preserve"> </v>
          </cell>
          <cell r="AS305" t="str">
            <v xml:space="preserve"> </v>
          </cell>
          <cell r="AT305">
            <v>0</v>
          </cell>
        </row>
        <row r="306">
          <cell r="A306" t="str">
            <v>Carron, Jurgita</v>
          </cell>
          <cell r="B306" t="str">
            <v>Senior Finance and Awards Officer II/ Senior PADM II</v>
          </cell>
          <cell r="C306" t="str">
            <v>CODE</v>
          </cell>
          <cell r="D306" t="str">
            <v>7870</v>
          </cell>
          <cell r="E306" t="str">
            <v>Y</v>
          </cell>
          <cell r="F306" t="str">
            <v>Senior Project Administrator</v>
          </cell>
          <cell r="G306" t="str">
            <v>A</v>
          </cell>
          <cell r="H306" t="str">
            <v>USD</v>
          </cell>
          <cell r="I306">
            <v>135200</v>
          </cell>
          <cell r="J306">
            <v>1</v>
          </cell>
          <cell r="L306" t="str">
            <v>WASHINGTON DC</v>
          </cell>
          <cell r="M306" t="str">
            <v>US</v>
          </cell>
          <cell r="AP306">
            <v>1</v>
          </cell>
          <cell r="AQ306">
            <v>520</v>
          </cell>
          <cell r="AR306" t="str">
            <v xml:space="preserve"> </v>
          </cell>
          <cell r="AS306" t="str">
            <v xml:space="preserve"> </v>
          </cell>
          <cell r="AT306">
            <v>0</v>
          </cell>
        </row>
        <row r="307">
          <cell r="A307" t="str">
            <v>Castillo, Grace A</v>
          </cell>
          <cell r="B307" t="str">
            <v>Program Associate II</v>
          </cell>
          <cell r="C307" t="str">
            <v>NCD</v>
          </cell>
          <cell r="D307" t="str">
            <v>7774</v>
          </cell>
          <cell r="E307" t="str">
            <v>Y</v>
          </cell>
          <cell r="F307" t="str">
            <v>Program Associate</v>
          </cell>
          <cell r="G307" t="str">
            <v>A</v>
          </cell>
          <cell r="H307" t="str">
            <v>USD</v>
          </cell>
          <cell r="I307">
            <v>84364.800000000003</v>
          </cell>
          <cell r="J307">
            <v>1</v>
          </cell>
          <cell r="L307" t="str">
            <v>WASHINGTON DC</v>
          </cell>
          <cell r="M307" t="str">
            <v>US</v>
          </cell>
          <cell r="AP307">
            <v>1</v>
          </cell>
          <cell r="AQ307">
            <v>324.48</v>
          </cell>
          <cell r="AR307" t="str">
            <v xml:space="preserve"> </v>
          </cell>
          <cell r="AS307" t="str">
            <v xml:space="preserve"> </v>
          </cell>
          <cell r="AT307">
            <v>0</v>
          </cell>
        </row>
        <row r="308">
          <cell r="A308" t="str">
            <v>Castro, Magdiel</v>
          </cell>
          <cell r="B308" t="str">
            <v>Program Project Manager</v>
          </cell>
          <cell r="C308" t="str">
            <v>CIFM</v>
          </cell>
          <cell r="D308" t="str">
            <v>7795</v>
          </cell>
          <cell r="E308" t="str">
            <v>Y</v>
          </cell>
          <cell r="F308" t="str">
            <v>Project Coordinator</v>
          </cell>
          <cell r="G308" t="str">
            <v>A</v>
          </cell>
          <cell r="H308" t="str">
            <v>USD</v>
          </cell>
          <cell r="I308">
            <v>75000</v>
          </cell>
          <cell r="J308">
            <v>1</v>
          </cell>
          <cell r="L308" t="str">
            <v>SEATTLE</v>
          </cell>
          <cell r="M308" t="str">
            <v>US</v>
          </cell>
          <cell r="AP308">
            <v>1</v>
          </cell>
          <cell r="AQ308">
            <v>288.46153846153845</v>
          </cell>
          <cell r="AR308" t="str">
            <v xml:space="preserve"> </v>
          </cell>
          <cell r="AS308" t="str">
            <v xml:space="preserve"> </v>
          </cell>
          <cell r="AT308">
            <v>0</v>
          </cell>
        </row>
        <row r="309">
          <cell r="A309" t="str">
            <v>Center, Meredith</v>
          </cell>
          <cell r="B309" t="str">
            <v>Senior Director Program</v>
          </cell>
          <cell r="C309" t="str">
            <v>MNTD</v>
          </cell>
          <cell r="D309" t="str">
            <v>10057</v>
          </cell>
          <cell r="E309" t="str">
            <v>Y</v>
          </cell>
          <cell r="F309" t="str">
            <v>Deputy Director, Malaria and Neglected Tropical Diseases</v>
          </cell>
          <cell r="G309" t="str">
            <v>A</v>
          </cell>
          <cell r="H309" t="str">
            <v>USD</v>
          </cell>
          <cell r="I309">
            <v>195000</v>
          </cell>
          <cell r="J309">
            <v>1</v>
          </cell>
          <cell r="L309" t="str">
            <v>HOME-MT-SEA</v>
          </cell>
          <cell r="M309" t="str">
            <v>US</v>
          </cell>
          <cell r="AP309">
            <v>1</v>
          </cell>
          <cell r="AQ309">
            <v>750</v>
          </cell>
          <cell r="AR309" t="str">
            <v xml:space="preserve"> </v>
          </cell>
          <cell r="AS309" t="str">
            <v xml:space="preserve"> </v>
          </cell>
          <cell r="AT309">
            <v>0</v>
          </cell>
        </row>
        <row r="310">
          <cell r="A310" t="str">
            <v>Chakraborty, Ashis</v>
          </cell>
          <cell r="B310" t="str">
            <v>Data Mgmt &amp; Stats Associate I</v>
          </cell>
          <cell r="C310" t="str">
            <v>PSN</v>
          </cell>
          <cell r="D310" t="str">
            <v>7984</v>
          </cell>
          <cell r="E310" t="str">
            <v>Y</v>
          </cell>
          <cell r="F310" t="str">
            <v>State Data Coordinator-HIV</v>
          </cell>
          <cell r="G310" t="str">
            <v>A</v>
          </cell>
          <cell r="H310" t="str">
            <v>INR</v>
          </cell>
          <cell r="I310">
            <v>663768.07999999996</v>
          </cell>
          <cell r="J310">
            <v>1</v>
          </cell>
          <cell r="L310" t="str">
            <v>REMOTE-IN-ND</v>
          </cell>
          <cell r="M310" t="str">
            <v>AMEE</v>
          </cell>
          <cell r="AP310">
            <v>81.06</v>
          </cell>
          <cell r="AQ310">
            <v>31.494623166125752</v>
          </cell>
          <cell r="AR310" t="str">
            <v xml:space="preserve"> </v>
          </cell>
          <cell r="AS310" t="str">
            <v xml:space="preserve"> </v>
          </cell>
          <cell r="AT310">
            <v>0</v>
          </cell>
        </row>
        <row r="311">
          <cell r="A311" t="str">
            <v>Chalusa, Josophine</v>
          </cell>
          <cell r="B311" t="str">
            <v>Senior Functional Coordinator</v>
          </cell>
          <cell r="C311" t="str">
            <v>MD</v>
          </cell>
          <cell r="D311" t="str">
            <v>10187</v>
          </cell>
          <cell r="E311" t="str">
            <v>Y</v>
          </cell>
          <cell r="F311" t="str">
            <v>Senior Functional Coordinator</v>
          </cell>
          <cell r="G311" t="str">
            <v>A</v>
          </cell>
          <cell r="H311" t="str">
            <v>MWK</v>
          </cell>
          <cell r="I311">
            <v>18000000</v>
          </cell>
          <cell r="J311">
            <v>1</v>
          </cell>
          <cell r="L311" t="str">
            <v>MalawiLilongwe</v>
          </cell>
          <cell r="M311" t="str">
            <v>AFRICA</v>
          </cell>
          <cell r="AP311">
            <v>1100</v>
          </cell>
          <cell r="AQ311">
            <v>62.93706293706294</v>
          </cell>
          <cell r="AR311" t="str">
            <v xml:space="preserve"> </v>
          </cell>
          <cell r="AS311" t="str">
            <v xml:space="preserve"> </v>
          </cell>
          <cell r="AT311">
            <v>0</v>
          </cell>
        </row>
        <row r="312">
          <cell r="A312" t="str">
            <v>Chanda, Benjamin</v>
          </cell>
          <cell r="B312" t="str">
            <v>TL I Program</v>
          </cell>
          <cell r="C312" t="str">
            <v>MNTD</v>
          </cell>
          <cell r="D312" t="str">
            <v>7297</v>
          </cell>
          <cell r="E312" t="str">
            <v>Y</v>
          </cell>
          <cell r="F312" t="str">
            <v>Entomology Manager, ATSB</v>
          </cell>
          <cell r="G312" t="str">
            <v>A</v>
          </cell>
          <cell r="H312" t="str">
            <v>ZMW</v>
          </cell>
          <cell r="I312">
            <v>211856.93</v>
          </cell>
          <cell r="J312">
            <v>1</v>
          </cell>
          <cell r="L312" t="str">
            <v>KAOMA</v>
          </cell>
          <cell r="M312" t="str">
            <v>AFRICA</v>
          </cell>
          <cell r="AP312">
            <v>19.5</v>
          </cell>
          <cell r="AQ312">
            <v>41.786376725838267</v>
          </cell>
          <cell r="AR312" t="str">
            <v xml:space="preserve"> </v>
          </cell>
          <cell r="AS312" t="str">
            <v xml:space="preserve"> </v>
          </cell>
          <cell r="AT312">
            <v>0</v>
          </cell>
        </row>
        <row r="313">
          <cell r="A313" t="str">
            <v>Changufu-Kalaluka, Cynthia</v>
          </cell>
          <cell r="B313" t="str">
            <v>Senior Program Project Manager II</v>
          </cell>
          <cell r="C313" t="str">
            <v>ZM</v>
          </cell>
          <cell r="D313" t="str">
            <v>5927</v>
          </cell>
          <cell r="E313" t="str">
            <v>Y</v>
          </cell>
          <cell r="F313" t="str">
            <v>Knowledge Management Specialist</v>
          </cell>
          <cell r="G313" t="str">
            <v>A</v>
          </cell>
          <cell r="H313" t="str">
            <v>ZMW</v>
          </cell>
          <cell r="I313">
            <v>531635.11</v>
          </cell>
          <cell r="J313">
            <v>1</v>
          </cell>
          <cell r="L313" t="str">
            <v>LUSAKA1</v>
          </cell>
          <cell r="M313" t="str">
            <v>AFRICA</v>
          </cell>
          <cell r="AP313">
            <v>19.5</v>
          </cell>
          <cell r="AQ313">
            <v>104.85899605522681</v>
          </cell>
          <cell r="AR313" t="str">
            <v xml:space="preserve"> </v>
          </cell>
          <cell r="AS313" t="str">
            <v xml:space="preserve"> </v>
          </cell>
          <cell r="AT313">
            <v>0</v>
          </cell>
        </row>
        <row r="314">
          <cell r="A314" t="str">
            <v>Chansa, Innocent</v>
          </cell>
          <cell r="B314" t="str">
            <v>Senior Program Officer I</v>
          </cell>
          <cell r="C314" t="str">
            <v>MNTD</v>
          </cell>
          <cell r="D314" t="str">
            <v>7914</v>
          </cell>
          <cell r="E314" t="str">
            <v>Y</v>
          </cell>
          <cell r="F314" t="str">
            <v>Social and Behavior Change Advisor, PAMO Plus</v>
          </cell>
          <cell r="G314" t="str">
            <v>A</v>
          </cell>
          <cell r="H314" t="str">
            <v>ZMW</v>
          </cell>
          <cell r="I314">
            <v>483816.99</v>
          </cell>
          <cell r="J314">
            <v>1</v>
          </cell>
          <cell r="L314" t="str">
            <v>LUSAKA1</v>
          </cell>
          <cell r="M314" t="str">
            <v>AFRICA</v>
          </cell>
          <cell r="AP314">
            <v>19.5</v>
          </cell>
          <cell r="AQ314">
            <v>95.427414201183424</v>
          </cell>
          <cell r="AR314" t="str">
            <v xml:space="preserve"> </v>
          </cell>
          <cell r="AS314" t="str">
            <v xml:space="preserve"> </v>
          </cell>
          <cell r="AT314">
            <v>0</v>
          </cell>
        </row>
        <row r="315">
          <cell r="A315" t="str">
            <v>Charles, Ngoe</v>
          </cell>
          <cell r="B315" t="str">
            <v>Senior Facilities Officer II</v>
          </cell>
          <cell r="C315" t="str">
            <v>GFTS</v>
          </cell>
          <cell r="D315" t="str">
            <v>10110</v>
          </cell>
          <cell r="E315" t="str">
            <v>Y</v>
          </cell>
          <cell r="F315" t="str">
            <v>Global Security Advisor</v>
          </cell>
          <cell r="G315" t="str">
            <v>A</v>
          </cell>
          <cell r="H315" t="str">
            <v>USD</v>
          </cell>
          <cell r="I315">
            <v>38571.43</v>
          </cell>
          <cell r="J315">
            <v>1</v>
          </cell>
          <cell r="L315" t="str">
            <v>NAIROBI</v>
          </cell>
          <cell r="M315" t="str">
            <v>AFRICA</v>
          </cell>
          <cell r="AP315">
            <v>1</v>
          </cell>
          <cell r="AQ315">
            <v>148.35165384615385</v>
          </cell>
          <cell r="AR315" t="str">
            <v xml:space="preserve"> </v>
          </cell>
          <cell r="AS315" t="str">
            <v xml:space="preserve"> </v>
          </cell>
          <cell r="AT315">
            <v>0</v>
          </cell>
        </row>
        <row r="316">
          <cell r="A316" t="str">
            <v>Charvat, Noah Joseph</v>
          </cell>
          <cell r="B316" t="str">
            <v>Functional Specialist I</v>
          </cell>
          <cell r="C316" t="str">
            <v>HIV</v>
          </cell>
          <cell r="D316" t="str">
            <v>7531</v>
          </cell>
          <cell r="E316" t="str">
            <v>Y</v>
          </cell>
          <cell r="F316" t="str">
            <v>Senior Program Assistant</v>
          </cell>
          <cell r="G316" t="str">
            <v>A</v>
          </cell>
          <cell r="H316" t="str">
            <v>USD</v>
          </cell>
          <cell r="I316">
            <v>65000</v>
          </cell>
          <cell r="J316">
            <v>1</v>
          </cell>
          <cell r="L316" t="str">
            <v>SEATTLE</v>
          </cell>
          <cell r="M316" t="str">
            <v>US</v>
          </cell>
          <cell r="AP316">
            <v>1</v>
          </cell>
          <cell r="AQ316">
            <v>250</v>
          </cell>
          <cell r="AR316" t="str">
            <v xml:space="preserve"> </v>
          </cell>
          <cell r="AS316" t="str">
            <v xml:space="preserve"> </v>
          </cell>
          <cell r="AT316">
            <v>0</v>
          </cell>
        </row>
        <row r="317">
          <cell r="A317" t="str">
            <v>Chaturvedi, Anushka</v>
          </cell>
          <cell r="B317" t="str">
            <v>Senior Partnerships Officer I</v>
          </cell>
          <cell r="C317" t="str">
            <v>PSN</v>
          </cell>
          <cell r="D317" t="str">
            <v>7484</v>
          </cell>
          <cell r="E317" t="str">
            <v>Y</v>
          </cell>
          <cell r="F317" t="str">
            <v>Program Officer - Strategy &amp; Partnerships Development</v>
          </cell>
          <cell r="G317" t="str">
            <v>A</v>
          </cell>
          <cell r="H317" t="str">
            <v>INR</v>
          </cell>
          <cell r="I317">
            <v>1988792.95</v>
          </cell>
          <cell r="J317">
            <v>1</v>
          </cell>
          <cell r="L317" t="str">
            <v>NEW DELHI</v>
          </cell>
          <cell r="M317" t="str">
            <v>AMEE</v>
          </cell>
          <cell r="AP317">
            <v>81.06</v>
          </cell>
          <cell r="AQ317">
            <v>94.364713222873846</v>
          </cell>
          <cell r="AR317" t="str">
            <v xml:space="preserve"> </v>
          </cell>
          <cell r="AS317" t="str">
            <v xml:space="preserve"> </v>
          </cell>
          <cell r="AT317">
            <v>0</v>
          </cell>
        </row>
        <row r="318">
          <cell r="A318" t="str">
            <v>Chavez, John Adam</v>
          </cell>
          <cell r="B318" t="str">
            <v>Manager Accounting</v>
          </cell>
          <cell r="C318" t="str">
            <v>GLACCT</v>
          </cell>
          <cell r="D318" t="str">
            <v>5447</v>
          </cell>
          <cell r="E318" t="str">
            <v>Y</v>
          </cell>
          <cell r="F318" t="str">
            <v>Accounting Manager</v>
          </cell>
          <cell r="G318" t="str">
            <v>A</v>
          </cell>
          <cell r="H318" t="str">
            <v>USD</v>
          </cell>
          <cell r="I318">
            <v>110919.12</v>
          </cell>
          <cell r="J318">
            <v>1</v>
          </cell>
          <cell r="L318" t="str">
            <v>SEATTLE</v>
          </cell>
          <cell r="M318" t="str">
            <v>US</v>
          </cell>
          <cell r="AP318">
            <v>1</v>
          </cell>
          <cell r="AQ318">
            <v>426.61199999999997</v>
          </cell>
          <cell r="AR318" t="str">
            <v xml:space="preserve"> </v>
          </cell>
          <cell r="AS318" t="str">
            <v xml:space="preserve"> </v>
          </cell>
          <cell r="AT318">
            <v>0</v>
          </cell>
        </row>
        <row r="319">
          <cell r="A319" t="str">
            <v>Chege, Judy Wangari</v>
          </cell>
          <cell r="B319" t="str">
            <v>Senior Accountant II</v>
          </cell>
          <cell r="C319" t="str">
            <v>GLACCT</v>
          </cell>
          <cell r="D319" t="str">
            <v>8090</v>
          </cell>
          <cell r="E319" t="str">
            <v>Y</v>
          </cell>
          <cell r="F319" t="str">
            <v>Senior International Accountant, Global Accounting Operations</v>
          </cell>
          <cell r="G319" t="str">
            <v>A</v>
          </cell>
          <cell r="H319" t="str">
            <v>USD</v>
          </cell>
          <cell r="I319">
            <v>42184.04</v>
          </cell>
          <cell r="J319">
            <v>1</v>
          </cell>
          <cell r="L319" t="str">
            <v>NAIROBI</v>
          </cell>
          <cell r="M319" t="str">
            <v>AFRICA</v>
          </cell>
          <cell r="AP319">
            <v>1</v>
          </cell>
          <cell r="AQ319">
            <v>162.24630769230771</v>
          </cell>
          <cell r="AR319" t="str">
            <v xml:space="preserve"> </v>
          </cell>
          <cell r="AS319" t="str">
            <v xml:space="preserve"> </v>
          </cell>
          <cell r="AT319">
            <v>0</v>
          </cell>
        </row>
        <row r="320">
          <cell r="A320" t="str">
            <v>Chernov, Oleksandr Volodymyrovych</v>
          </cell>
          <cell r="B320" t="str">
            <v>Program Associate II</v>
          </cell>
          <cell r="C320" t="str">
            <v>PSU</v>
          </cell>
          <cell r="D320" t="str">
            <v>7321</v>
          </cell>
          <cell r="E320" t="str">
            <v>Y</v>
          </cell>
          <cell r="F320" t="str">
            <v>Laboratory Associate</v>
          </cell>
          <cell r="G320" t="str">
            <v>A</v>
          </cell>
          <cell r="H320" t="str">
            <v>USD</v>
          </cell>
          <cell r="I320">
            <v>56358.45</v>
          </cell>
          <cell r="J320">
            <v>1</v>
          </cell>
          <cell r="L320" t="str">
            <v>KYIV</v>
          </cell>
          <cell r="M320" t="str">
            <v>AMEE</v>
          </cell>
          <cell r="AP320">
            <v>1</v>
          </cell>
          <cell r="AQ320">
            <v>216.76326923076923</v>
          </cell>
          <cell r="AR320" t="str">
            <v xml:space="preserve"> </v>
          </cell>
          <cell r="AS320" t="str">
            <v xml:space="preserve"> </v>
          </cell>
          <cell r="AT320">
            <v>0</v>
          </cell>
        </row>
        <row r="321">
          <cell r="A321" t="str">
            <v>Chesson, Tarryn Penelope</v>
          </cell>
          <cell r="B321" t="str">
            <v>Global Head of Program</v>
          </cell>
          <cell r="C321" t="str">
            <v>MNTD</v>
          </cell>
          <cell r="D321" t="str">
            <v>8242</v>
          </cell>
          <cell r="E321" t="str">
            <v>Y</v>
          </cell>
          <cell r="F321" t="str">
            <v>Program Leader, Malaria and Neglected Tropical Diseases</v>
          </cell>
          <cell r="G321" t="str">
            <v>A</v>
          </cell>
          <cell r="H321" t="str">
            <v>GBP</v>
          </cell>
          <cell r="I321">
            <v>232596</v>
          </cell>
          <cell r="J321">
            <v>1</v>
          </cell>
          <cell r="L321" t="str">
            <v>LONDON</v>
          </cell>
          <cell r="M321" t="str">
            <v>AMEE</v>
          </cell>
          <cell r="AP321">
            <v>0.72499999999999998</v>
          </cell>
          <cell r="AQ321">
            <v>1233.9310344827588</v>
          </cell>
          <cell r="AR321" t="str">
            <v xml:space="preserve"> </v>
          </cell>
          <cell r="AS321" t="str">
            <v>X</v>
          </cell>
          <cell r="AT321">
            <v>0</v>
          </cell>
        </row>
        <row r="322">
          <cell r="A322" t="str">
            <v>Chilalika, Taonga</v>
          </cell>
          <cell r="B322" t="str">
            <v>Senior Advocacy and Public Policy Officer I</v>
          </cell>
          <cell r="C322" t="str">
            <v>APP</v>
          </cell>
          <cell r="D322" t="str">
            <v>6468</v>
          </cell>
          <cell r="E322" t="str">
            <v>Y</v>
          </cell>
          <cell r="F322" t="str">
            <v>Advocacy and Policy Officer</v>
          </cell>
          <cell r="G322" t="str">
            <v>A</v>
          </cell>
          <cell r="H322" t="str">
            <v>ZAR</v>
          </cell>
          <cell r="I322">
            <v>904562.27</v>
          </cell>
          <cell r="J322">
            <v>1</v>
          </cell>
          <cell r="L322" t="str">
            <v>JOHANNESBURG</v>
          </cell>
          <cell r="M322" t="str">
            <v>AFRICA</v>
          </cell>
          <cell r="AP322">
            <v>18.2</v>
          </cell>
          <cell r="AQ322">
            <v>191.15855240912933</v>
          </cell>
          <cell r="AR322" t="str">
            <v xml:space="preserve"> </v>
          </cell>
          <cell r="AS322" t="str">
            <v xml:space="preserve"> </v>
          </cell>
          <cell r="AT322">
            <v>0</v>
          </cell>
        </row>
        <row r="323">
          <cell r="A323" t="str">
            <v>Chin, Jennifer</v>
          </cell>
          <cell r="B323" t="str">
            <v>Director Finance and Awards</v>
          </cell>
          <cell r="C323" t="str">
            <v>DX</v>
          </cell>
          <cell r="D323" t="str">
            <v>5050</v>
          </cell>
          <cell r="E323" t="str">
            <v>Y</v>
          </cell>
          <cell r="F323" t="str">
            <v>Director of Finance &amp; Operations</v>
          </cell>
          <cell r="G323" t="str">
            <v>A</v>
          </cell>
          <cell r="H323" t="str">
            <v>USD</v>
          </cell>
          <cell r="I323">
            <v>184247.44</v>
          </cell>
          <cell r="J323">
            <v>1</v>
          </cell>
          <cell r="L323" t="str">
            <v>SEATTLE</v>
          </cell>
          <cell r="M323" t="str">
            <v>US</v>
          </cell>
          <cell r="AP323">
            <v>1</v>
          </cell>
          <cell r="AQ323">
            <v>708.64400000000001</v>
          </cell>
          <cell r="AR323" t="str">
            <v xml:space="preserve"> </v>
          </cell>
          <cell r="AS323" t="str">
            <v xml:space="preserve"> </v>
          </cell>
          <cell r="AT323">
            <v>0</v>
          </cell>
        </row>
        <row r="324">
          <cell r="A324" t="str">
            <v>Chira, Salome Muringe</v>
          </cell>
          <cell r="B324" t="str">
            <v>Senior Clinical Research Monitoring &amp; Development Officer II</v>
          </cell>
          <cell r="C324" t="str">
            <v>CCLN</v>
          </cell>
          <cell r="D324" t="str">
            <v>7617</v>
          </cell>
          <cell r="E324" t="str">
            <v>Y</v>
          </cell>
          <cell r="F324" t="str">
            <v>Senior Clinical Research Manager</v>
          </cell>
          <cell r="G324" t="str">
            <v>A</v>
          </cell>
          <cell r="H324" t="str">
            <v>USD</v>
          </cell>
          <cell r="I324">
            <v>66865.48</v>
          </cell>
          <cell r="J324">
            <v>1</v>
          </cell>
          <cell r="L324" t="str">
            <v>REMOTE-KE</v>
          </cell>
          <cell r="M324" t="str">
            <v>AFRICA</v>
          </cell>
          <cell r="AP324">
            <v>1</v>
          </cell>
          <cell r="AQ324">
            <v>257.17492307692305</v>
          </cell>
          <cell r="AR324" t="str">
            <v xml:space="preserve"> </v>
          </cell>
          <cell r="AS324" t="str">
            <v xml:space="preserve"> </v>
          </cell>
          <cell r="AT324">
            <v>0</v>
          </cell>
        </row>
        <row r="325">
          <cell r="A325" t="str">
            <v>Chirambo, Petros</v>
          </cell>
          <cell r="B325" t="str">
            <v>Senior Program Officer II</v>
          </cell>
          <cell r="C325" t="str">
            <v>MNTD</v>
          </cell>
          <cell r="D325" t="str">
            <v>7214</v>
          </cell>
          <cell r="E325" t="str">
            <v>Y</v>
          </cell>
          <cell r="F325" t="str">
            <v>Technical Advisor, PMI REACH Malaria</v>
          </cell>
          <cell r="G325" t="str">
            <v>A</v>
          </cell>
          <cell r="H325" t="str">
            <v>MWK</v>
          </cell>
          <cell r="I325">
            <v>54000000</v>
          </cell>
          <cell r="J325">
            <v>1</v>
          </cell>
          <cell r="L325" t="str">
            <v>MalawiLilongwe</v>
          </cell>
          <cell r="M325" t="str">
            <v>AFRICA</v>
          </cell>
          <cell r="AP325">
            <v>1100</v>
          </cell>
          <cell r="AQ325">
            <v>188.8111888111888</v>
          </cell>
          <cell r="AR325" t="str">
            <v xml:space="preserve"> </v>
          </cell>
          <cell r="AS325" t="str">
            <v xml:space="preserve"> </v>
          </cell>
          <cell r="AT325">
            <v>0</v>
          </cell>
        </row>
        <row r="326">
          <cell r="A326" t="str">
            <v>Chisenga, Margaret Chate</v>
          </cell>
          <cell r="B326" t="str">
            <v>Coordinator II Functional Support /Technician II</v>
          </cell>
          <cell r="C326" t="str">
            <v>ZM</v>
          </cell>
          <cell r="D326" t="str">
            <v>6773</v>
          </cell>
          <cell r="E326" t="str">
            <v>Y</v>
          </cell>
          <cell r="F326" t="str">
            <v>Senior Program Assistant</v>
          </cell>
          <cell r="G326" t="str">
            <v>A</v>
          </cell>
          <cell r="H326" t="str">
            <v>ZMW</v>
          </cell>
          <cell r="I326">
            <v>137190.84</v>
          </cell>
          <cell r="J326">
            <v>1</v>
          </cell>
          <cell r="L326" t="str">
            <v>LUSAKA1</v>
          </cell>
          <cell r="M326" t="str">
            <v>AFRICA</v>
          </cell>
          <cell r="AP326">
            <v>19.5</v>
          </cell>
          <cell r="AQ326">
            <v>27.059337278106508</v>
          </cell>
          <cell r="AR326" t="str">
            <v xml:space="preserve"> </v>
          </cell>
          <cell r="AS326" t="str">
            <v xml:space="preserve"> </v>
          </cell>
          <cell r="AT326">
            <v>0</v>
          </cell>
        </row>
        <row r="327">
          <cell r="A327" t="str">
            <v>Chishya, Chama Semba</v>
          </cell>
          <cell r="B327" t="str">
            <v>TL II Program</v>
          </cell>
          <cell r="C327" t="str">
            <v>MNTD</v>
          </cell>
          <cell r="D327" t="str">
            <v>6390</v>
          </cell>
          <cell r="E327" t="str">
            <v>Y</v>
          </cell>
          <cell r="F327" t="str">
            <v>Trial Manager</v>
          </cell>
          <cell r="G327" t="str">
            <v>A</v>
          </cell>
          <cell r="H327" t="str">
            <v>ZMW</v>
          </cell>
          <cell r="I327">
            <v>264777.65000000002</v>
          </cell>
          <cell r="J327">
            <v>1</v>
          </cell>
          <cell r="L327" t="str">
            <v>KAOMA</v>
          </cell>
          <cell r="M327" t="str">
            <v>AFRICA</v>
          </cell>
          <cell r="AP327">
            <v>19.5</v>
          </cell>
          <cell r="AQ327">
            <v>52.224388560157792</v>
          </cell>
          <cell r="AR327" t="str">
            <v xml:space="preserve"> </v>
          </cell>
          <cell r="AS327" t="str">
            <v xml:space="preserve"> </v>
          </cell>
          <cell r="AT327">
            <v>0</v>
          </cell>
        </row>
        <row r="328">
          <cell r="A328" t="str">
            <v>Chitalima, Gwati Salare</v>
          </cell>
          <cell r="B328" t="str">
            <v>Senior Accountant I</v>
          </cell>
          <cell r="C328" t="str">
            <v>ZM</v>
          </cell>
          <cell r="D328" t="str">
            <v>7675</v>
          </cell>
          <cell r="E328" t="str">
            <v>Y</v>
          </cell>
          <cell r="F328" t="str">
            <v>Finance Officer</v>
          </cell>
          <cell r="G328" t="str">
            <v>A</v>
          </cell>
          <cell r="H328" t="str">
            <v>ZMW</v>
          </cell>
          <cell r="I328">
            <v>304713.32</v>
          </cell>
          <cell r="J328">
            <v>1</v>
          </cell>
          <cell r="L328" t="str">
            <v>LUSAKA1</v>
          </cell>
          <cell r="M328" t="str">
            <v>AFRICA</v>
          </cell>
          <cell r="AP328">
            <v>19.5</v>
          </cell>
          <cell r="AQ328">
            <v>60.101246548323473</v>
          </cell>
          <cell r="AR328" t="str">
            <v xml:space="preserve"> </v>
          </cell>
          <cell r="AS328" t="str">
            <v xml:space="preserve"> </v>
          </cell>
          <cell r="AT328">
            <v>0</v>
          </cell>
        </row>
        <row r="329">
          <cell r="A329" t="str">
            <v>Chitour, Kerim</v>
          </cell>
          <cell r="B329" t="str">
            <v>Global Head of Research &amp; Development</v>
          </cell>
          <cell r="C329" t="str">
            <v>CCLN</v>
          </cell>
          <cell r="D329" t="str">
            <v>7383</v>
          </cell>
          <cell r="E329" t="str">
            <v>Y</v>
          </cell>
          <cell r="F329" t="str">
            <v>Global Head of Clinical, CVIA</v>
          </cell>
          <cell r="G329" t="str">
            <v>A</v>
          </cell>
          <cell r="H329" t="str">
            <v>CHF</v>
          </cell>
          <cell r="I329">
            <v>304816.14</v>
          </cell>
          <cell r="J329">
            <v>1</v>
          </cell>
          <cell r="L329" t="str">
            <v>SWITZFATH</v>
          </cell>
          <cell r="M329" t="str">
            <v>AMEE</v>
          </cell>
          <cell r="AP329">
            <v>0.92169999999999996</v>
          </cell>
          <cell r="AQ329">
            <v>1271.9645971908099</v>
          </cell>
          <cell r="AR329" t="str">
            <v xml:space="preserve"> </v>
          </cell>
          <cell r="AS329" t="str">
            <v>X</v>
          </cell>
          <cell r="AT329">
            <v>0</v>
          </cell>
        </row>
        <row r="330">
          <cell r="A330" t="str">
            <v>Chiumia, Sintha Cynthia</v>
          </cell>
          <cell r="B330" t="str">
            <v>TL II Communcations</v>
          </cell>
          <cell r="C330" t="str">
            <v>EXAGEN</v>
          </cell>
          <cell r="D330" t="str">
            <v>8270</v>
          </cell>
          <cell r="E330" t="str">
            <v>Y</v>
          </cell>
          <cell r="F330" t="str">
            <v>Communications Manager</v>
          </cell>
          <cell r="G330" t="str">
            <v>A</v>
          </cell>
          <cell r="H330" t="str">
            <v>ZAR</v>
          </cell>
          <cell r="I330">
            <v>1150200</v>
          </cell>
          <cell r="J330">
            <v>1</v>
          </cell>
          <cell r="L330" t="str">
            <v>JOHANNESBURG</v>
          </cell>
          <cell r="M330" t="str">
            <v>AFRICA</v>
          </cell>
          <cell r="AP330">
            <v>18.2</v>
          </cell>
          <cell r="AQ330">
            <v>243.06846999154692</v>
          </cell>
          <cell r="AR330" t="str">
            <v xml:space="preserve"> </v>
          </cell>
          <cell r="AS330" t="str">
            <v xml:space="preserve"> </v>
          </cell>
          <cell r="AT330">
            <v>0</v>
          </cell>
        </row>
        <row r="331">
          <cell r="A331" t="str">
            <v>Chmiola, Marissa</v>
          </cell>
          <cell r="B331" t="str">
            <v>Manager Communications, Advocacy and Public Policy</v>
          </cell>
          <cell r="C331" t="str">
            <v>APP</v>
          </cell>
          <cell r="D331" t="str">
            <v>5052</v>
          </cell>
          <cell r="E331" t="str">
            <v>Y</v>
          </cell>
          <cell r="F331" t="str">
            <v>Deputy Director, Global Heath Technologies Coalition</v>
          </cell>
          <cell r="G331" t="str">
            <v>A</v>
          </cell>
          <cell r="H331" t="str">
            <v>USD</v>
          </cell>
          <cell r="I331">
            <v>142480</v>
          </cell>
          <cell r="J331">
            <v>1</v>
          </cell>
          <cell r="L331" t="str">
            <v>WASHINGTON DC</v>
          </cell>
          <cell r="M331" t="str">
            <v>US</v>
          </cell>
          <cell r="AP331">
            <v>1</v>
          </cell>
          <cell r="AQ331">
            <v>548</v>
          </cell>
          <cell r="AR331" t="str">
            <v xml:space="preserve"> </v>
          </cell>
          <cell r="AS331" t="str">
            <v xml:space="preserve"> </v>
          </cell>
          <cell r="AT331">
            <v>0</v>
          </cell>
        </row>
        <row r="332">
          <cell r="A332" t="str">
            <v>Cho, Yi Yi</v>
          </cell>
          <cell r="B332" t="str">
            <v>Senior Program Project Manager II</v>
          </cell>
          <cell r="C332" t="str">
            <v>MM</v>
          </cell>
          <cell r="D332" t="str">
            <v>6369</v>
          </cell>
          <cell r="E332" t="str">
            <v>Y</v>
          </cell>
          <cell r="F332" t="str">
            <v>Project Manager – Healthcare Waste Management</v>
          </cell>
          <cell r="G332" t="str">
            <v>A</v>
          </cell>
          <cell r="H332" t="str">
            <v>USD</v>
          </cell>
          <cell r="I332">
            <v>29834.81</v>
          </cell>
          <cell r="J332">
            <v>1</v>
          </cell>
          <cell r="L332" t="str">
            <v>Yangon</v>
          </cell>
          <cell r="M332" t="str">
            <v>AMEE</v>
          </cell>
          <cell r="AP332">
            <v>1</v>
          </cell>
          <cell r="AQ332">
            <v>114.74926923076923</v>
          </cell>
          <cell r="AR332" t="str">
            <v xml:space="preserve"> </v>
          </cell>
          <cell r="AS332" t="str">
            <v xml:space="preserve"> </v>
          </cell>
          <cell r="AT332">
            <v>0</v>
          </cell>
        </row>
        <row r="333">
          <cell r="A333" t="str">
            <v>Cholwe, Charity</v>
          </cell>
          <cell r="B333" t="str">
            <v>Program Associate II</v>
          </cell>
          <cell r="C333" t="str">
            <v>MDHT</v>
          </cell>
          <cell r="D333" t="str">
            <v>7674</v>
          </cell>
          <cell r="E333" t="str">
            <v>Y</v>
          </cell>
          <cell r="F333" t="str">
            <v>DESIGN AND INNOVATION SPECIALIST</v>
          </cell>
          <cell r="G333" t="str">
            <v>A</v>
          </cell>
          <cell r="H333" t="str">
            <v>ZMW</v>
          </cell>
          <cell r="I333">
            <v>118672.6</v>
          </cell>
          <cell r="J333">
            <v>0.7</v>
          </cell>
          <cell r="L333" t="str">
            <v>LUSAKA1</v>
          </cell>
          <cell r="M333" t="str">
            <v>AFRICA</v>
          </cell>
          <cell r="AP333">
            <v>19.5</v>
          </cell>
          <cell r="AQ333">
            <v>33.438320653705269</v>
          </cell>
          <cell r="AR333" t="str">
            <v xml:space="preserve"> </v>
          </cell>
          <cell r="AS333" t="str">
            <v xml:space="preserve"> </v>
          </cell>
          <cell r="AT333">
            <v>0</v>
          </cell>
        </row>
        <row r="334">
          <cell r="A334" t="str">
            <v>Chomba Thabu, Gracia</v>
          </cell>
          <cell r="B334" t="str">
            <v>Monitoring, Evaluation and Learning Associate II</v>
          </cell>
          <cell r="C334" t="str">
            <v>MNTD</v>
          </cell>
          <cell r="D334" t="str">
            <v>5722</v>
          </cell>
          <cell r="E334" t="str">
            <v>Y</v>
          </cell>
          <cell r="F334" t="str">
            <v>Surveillance, Monitoring &amp; Evaluation Associate Malaria</v>
          </cell>
          <cell r="G334" t="str">
            <v>A</v>
          </cell>
          <cell r="H334" t="str">
            <v>USD</v>
          </cell>
          <cell r="I334">
            <v>18000</v>
          </cell>
          <cell r="J334">
            <v>1</v>
          </cell>
          <cell r="L334" t="str">
            <v>DRCLUBUMBASHI</v>
          </cell>
          <cell r="M334" t="str">
            <v>AFRICA</v>
          </cell>
          <cell r="AP334">
            <v>1</v>
          </cell>
          <cell r="AQ334">
            <v>69.230769230769226</v>
          </cell>
          <cell r="AR334" t="str">
            <v xml:space="preserve"> </v>
          </cell>
          <cell r="AS334" t="str">
            <v xml:space="preserve"> </v>
          </cell>
          <cell r="AT334">
            <v>0</v>
          </cell>
        </row>
        <row r="335">
          <cell r="A335" t="str">
            <v>Chopra, Rishabh</v>
          </cell>
          <cell r="B335" t="str">
            <v>Senior Manager Partnerships</v>
          </cell>
          <cell r="C335" t="str">
            <v>PSN</v>
          </cell>
          <cell r="D335" t="str">
            <v>5198</v>
          </cell>
          <cell r="E335" t="str">
            <v>Y</v>
          </cell>
          <cell r="F335" t="str">
            <v>Global South Partnerships Liaison</v>
          </cell>
          <cell r="G335" t="str">
            <v>A</v>
          </cell>
          <cell r="H335" t="str">
            <v>INR</v>
          </cell>
          <cell r="I335">
            <v>6166875.4500000002</v>
          </cell>
          <cell r="J335">
            <v>1</v>
          </cell>
          <cell r="L335" t="str">
            <v>NEW DELHI</v>
          </cell>
          <cell r="M335" t="str">
            <v>AMEE</v>
          </cell>
          <cell r="AP335">
            <v>81.06</v>
          </cell>
          <cell r="AQ335">
            <v>292.60734925696067</v>
          </cell>
          <cell r="AR335" t="str">
            <v xml:space="preserve"> </v>
          </cell>
          <cell r="AS335" t="str">
            <v xml:space="preserve"> </v>
          </cell>
          <cell r="AT335">
            <v>0</v>
          </cell>
        </row>
        <row r="336">
          <cell r="A336" t="str">
            <v>Choudhary, Neeru</v>
          </cell>
          <cell r="B336" t="str">
            <v>Senior Functional Coordinator</v>
          </cell>
          <cell r="C336" t="str">
            <v>PSN</v>
          </cell>
          <cell r="D336" t="str">
            <v>6775</v>
          </cell>
          <cell r="E336" t="str">
            <v>Y</v>
          </cell>
          <cell r="F336" t="str">
            <v>Senior Project Assistant</v>
          </cell>
          <cell r="G336" t="str">
            <v>A</v>
          </cell>
          <cell r="H336" t="str">
            <v>INR</v>
          </cell>
          <cell r="I336">
            <v>985954.12</v>
          </cell>
          <cell r="J336">
            <v>1</v>
          </cell>
          <cell r="L336" t="str">
            <v>NEW DELHI</v>
          </cell>
          <cell r="M336" t="str">
            <v>AMEE</v>
          </cell>
          <cell r="AP336">
            <v>81.06</v>
          </cell>
          <cell r="AQ336">
            <v>46.78178177608229</v>
          </cell>
          <cell r="AR336" t="str">
            <v xml:space="preserve"> </v>
          </cell>
          <cell r="AS336" t="str">
            <v xml:space="preserve"> </v>
          </cell>
          <cell r="AT336">
            <v>0</v>
          </cell>
        </row>
        <row r="337">
          <cell r="A337" t="str">
            <v>Choudhury, Pankaj Kumar</v>
          </cell>
          <cell r="B337" t="str">
            <v>Senior Program Officer II</v>
          </cell>
          <cell r="C337" t="str">
            <v>PSN</v>
          </cell>
          <cell r="D337" t="str">
            <v>8002</v>
          </cell>
          <cell r="E337" t="str">
            <v>Y</v>
          </cell>
          <cell r="F337" t="str">
            <v>Technical Expert - North East</v>
          </cell>
          <cell r="G337" t="str">
            <v>A</v>
          </cell>
          <cell r="H337" t="str">
            <v>INR</v>
          </cell>
          <cell r="I337">
            <v>1877850</v>
          </cell>
          <cell r="J337">
            <v>1</v>
          </cell>
          <cell r="L337" t="str">
            <v>REMOTE-IN-ND</v>
          </cell>
          <cell r="M337" t="str">
            <v>AMEE</v>
          </cell>
          <cell r="AP337">
            <v>81.06</v>
          </cell>
          <cell r="AQ337">
            <v>89.100666173205028</v>
          </cell>
          <cell r="AR337" t="str">
            <v xml:space="preserve"> </v>
          </cell>
          <cell r="AS337" t="str">
            <v xml:space="preserve"> </v>
          </cell>
          <cell r="AT337">
            <v>0</v>
          </cell>
        </row>
        <row r="338">
          <cell r="A338" t="str">
            <v>Chouhan, Ravi Raj Singh</v>
          </cell>
          <cell r="B338" t="str">
            <v>Senior Program Officer I</v>
          </cell>
          <cell r="C338" t="str">
            <v>PSN</v>
          </cell>
          <cell r="D338" t="str">
            <v>7349</v>
          </cell>
          <cell r="E338" t="str">
            <v>Y</v>
          </cell>
          <cell r="F338" t="str">
            <v>Regional NTD Nodal Officer</v>
          </cell>
          <cell r="G338" t="str">
            <v>A</v>
          </cell>
          <cell r="H338" t="str">
            <v>INR</v>
          </cell>
          <cell r="I338">
            <v>1275047.31</v>
          </cell>
          <cell r="J338">
            <v>1</v>
          </cell>
          <cell r="L338" t="str">
            <v>LUCKNOW</v>
          </cell>
          <cell r="M338" t="str">
            <v>AMEE</v>
          </cell>
          <cell r="AP338">
            <v>81.06</v>
          </cell>
          <cell r="AQ338">
            <v>60.498743096281956</v>
          </cell>
          <cell r="AR338" t="str">
            <v xml:space="preserve"> </v>
          </cell>
          <cell r="AS338" t="str">
            <v xml:space="preserve"> </v>
          </cell>
          <cell r="AT338">
            <v>0</v>
          </cell>
        </row>
        <row r="339">
          <cell r="A339" t="str">
            <v>Choy, Robert Kwai Ming</v>
          </cell>
          <cell r="B339" t="str">
            <v>Research &amp; Development Advisor I</v>
          </cell>
          <cell r="C339" t="str">
            <v>4113</v>
          </cell>
          <cell r="D339" t="str">
            <v>4345</v>
          </cell>
          <cell r="E339" t="str">
            <v>Y</v>
          </cell>
          <cell r="F339" t="str">
            <v>Director, Research and Development</v>
          </cell>
          <cell r="G339" t="str">
            <v>A</v>
          </cell>
          <cell r="H339" t="str">
            <v>USD</v>
          </cell>
          <cell r="I339">
            <v>235896</v>
          </cell>
          <cell r="J339">
            <v>1</v>
          </cell>
          <cell r="L339" t="str">
            <v>HOME-CA-SEA</v>
          </cell>
          <cell r="M339" t="str">
            <v>US</v>
          </cell>
          <cell r="AP339">
            <v>1</v>
          </cell>
          <cell r="AQ339">
            <v>907.29230769230765</v>
          </cell>
          <cell r="AR339" t="str">
            <v xml:space="preserve"> </v>
          </cell>
          <cell r="AS339" t="str">
            <v>X</v>
          </cell>
          <cell r="AT339">
            <v>0</v>
          </cell>
        </row>
        <row r="340">
          <cell r="A340" t="str">
            <v>Christensen, Amanda Todd</v>
          </cell>
          <cell r="B340" t="str">
            <v>Senior Executive Assistant / Officer I</v>
          </cell>
          <cell r="C340" t="str">
            <v>EXAMGT</v>
          </cell>
          <cell r="D340" t="str">
            <v>5403</v>
          </cell>
          <cell r="E340" t="str">
            <v>Y</v>
          </cell>
          <cell r="F340" t="str">
            <v>Executive Assistant</v>
          </cell>
          <cell r="G340" t="str">
            <v>A</v>
          </cell>
          <cell r="H340" t="str">
            <v>USD</v>
          </cell>
          <cell r="I340">
            <v>113568</v>
          </cell>
          <cell r="J340">
            <v>1</v>
          </cell>
          <cell r="L340" t="str">
            <v>HOME-WA-SEA</v>
          </cell>
          <cell r="M340" t="str">
            <v>US</v>
          </cell>
          <cell r="AP340">
            <v>1</v>
          </cell>
          <cell r="AQ340">
            <v>436.8</v>
          </cell>
          <cell r="AR340" t="str">
            <v xml:space="preserve"> </v>
          </cell>
          <cell r="AS340" t="str">
            <v xml:space="preserve"> </v>
          </cell>
          <cell r="AT340">
            <v>0</v>
          </cell>
        </row>
        <row r="341">
          <cell r="A341" t="str">
            <v>Chudgar, Vaidehi Samir</v>
          </cell>
          <cell r="B341" t="str">
            <v>Functional Specialist I</v>
          </cell>
          <cell r="C341" t="str">
            <v>MNTD</v>
          </cell>
          <cell r="D341" t="str">
            <v>7759</v>
          </cell>
          <cell r="E341" t="str">
            <v>Y</v>
          </cell>
          <cell r="F341" t="str">
            <v>Senior Program Assistant</v>
          </cell>
          <cell r="G341" t="str">
            <v>A</v>
          </cell>
          <cell r="H341" t="str">
            <v>USD</v>
          </cell>
          <cell r="I341">
            <v>62462.400000000001</v>
          </cell>
          <cell r="J341">
            <v>1</v>
          </cell>
          <cell r="L341" t="str">
            <v>SEATTLE</v>
          </cell>
          <cell r="M341" t="str">
            <v>US</v>
          </cell>
          <cell r="AP341">
            <v>1</v>
          </cell>
          <cell r="AQ341">
            <v>240.24</v>
          </cell>
          <cell r="AR341" t="str">
            <v xml:space="preserve"> </v>
          </cell>
          <cell r="AS341" t="str">
            <v xml:space="preserve"> </v>
          </cell>
          <cell r="AT341">
            <v>0</v>
          </cell>
        </row>
        <row r="342">
          <cell r="A342" t="str">
            <v>Ciin, Cing San</v>
          </cell>
          <cell r="B342" t="str">
            <v>Administrative Assistant II</v>
          </cell>
          <cell r="C342" t="str">
            <v>MM</v>
          </cell>
          <cell r="D342" t="str">
            <v>8142</v>
          </cell>
          <cell r="E342" t="str">
            <v>Y</v>
          </cell>
          <cell r="F342" t="str">
            <v>Office Coordinator</v>
          </cell>
          <cell r="G342" t="str">
            <v>A</v>
          </cell>
          <cell r="H342" t="str">
            <v>USD</v>
          </cell>
          <cell r="I342">
            <v>9758.4</v>
          </cell>
          <cell r="J342">
            <v>1</v>
          </cell>
          <cell r="L342" t="str">
            <v>Yangon</v>
          </cell>
          <cell r="M342" t="str">
            <v>AMEE</v>
          </cell>
          <cell r="AP342">
            <v>1</v>
          </cell>
          <cell r="AQ342">
            <v>37.53230769230769</v>
          </cell>
          <cell r="AR342" t="str">
            <v xml:space="preserve"> </v>
          </cell>
          <cell r="AS342" t="str">
            <v xml:space="preserve"> </v>
          </cell>
          <cell r="AT342">
            <v>0</v>
          </cell>
        </row>
        <row r="343">
          <cell r="A343" t="str">
            <v>Cisse, Moustapha</v>
          </cell>
          <cell r="B343" t="str">
            <v>Senior Manager Program</v>
          </cell>
          <cell r="C343" t="str">
            <v>MNTD</v>
          </cell>
          <cell r="D343" t="str">
            <v>7237</v>
          </cell>
          <cell r="E343" t="str">
            <v>Y</v>
          </cell>
          <cell r="F343" t="str">
            <v>Deputy Director, Malaria</v>
          </cell>
          <cell r="G343" t="str">
            <v>A</v>
          </cell>
          <cell r="H343" t="str">
            <v>XOF</v>
          </cell>
          <cell r="I343">
            <v>68378620</v>
          </cell>
          <cell r="J343">
            <v>1</v>
          </cell>
          <cell r="L343" t="str">
            <v>SenegalDakar</v>
          </cell>
          <cell r="M343" t="str">
            <v>AFRICA</v>
          </cell>
          <cell r="AP343">
            <v>600</v>
          </cell>
          <cell r="AQ343">
            <v>438.32448717948716</v>
          </cell>
          <cell r="AR343" t="str">
            <v xml:space="preserve"> </v>
          </cell>
          <cell r="AS343" t="str">
            <v xml:space="preserve"> </v>
          </cell>
          <cell r="AT343">
            <v>0</v>
          </cell>
        </row>
        <row r="344">
          <cell r="A344" t="str">
            <v>Clark, Jacquelyn Michelle</v>
          </cell>
          <cell r="B344" t="str">
            <v>Senior Manager Finance and Awards</v>
          </cell>
          <cell r="C344" t="str">
            <v>CODE</v>
          </cell>
          <cell r="D344" t="str">
            <v>5349</v>
          </cell>
          <cell r="E344" t="str">
            <v>Y</v>
          </cell>
          <cell r="F344" t="str">
            <v>Deputy Director of Business Planning</v>
          </cell>
          <cell r="G344" t="str">
            <v>A</v>
          </cell>
          <cell r="H344" t="str">
            <v>USD</v>
          </cell>
          <cell r="I344">
            <v>151424</v>
          </cell>
          <cell r="J344">
            <v>1</v>
          </cell>
          <cell r="L344" t="str">
            <v>SEATTLE</v>
          </cell>
          <cell r="M344" t="str">
            <v>US</v>
          </cell>
          <cell r="AP344">
            <v>1</v>
          </cell>
          <cell r="AQ344">
            <v>582.4</v>
          </cell>
          <cell r="AR344" t="str">
            <v xml:space="preserve"> </v>
          </cell>
          <cell r="AS344" t="str">
            <v xml:space="preserve"> </v>
          </cell>
          <cell r="AT344">
            <v>0</v>
          </cell>
        </row>
        <row r="345">
          <cell r="A345" t="str">
            <v>Clifford, Allison</v>
          </cell>
          <cell r="B345" t="str">
            <v>Advanced Communications</v>
          </cell>
          <cell r="C345" t="str">
            <v>CPAI</v>
          </cell>
          <cell r="D345" t="str">
            <v>3044</v>
          </cell>
          <cell r="E345" t="str">
            <v>Y</v>
          </cell>
          <cell r="F345" t="str">
            <v>Communications Manager</v>
          </cell>
          <cell r="G345" t="str">
            <v>A</v>
          </cell>
          <cell r="H345" t="str">
            <v>USD</v>
          </cell>
          <cell r="I345">
            <v>151013.20000000001</v>
          </cell>
          <cell r="J345">
            <v>1</v>
          </cell>
          <cell r="L345" t="str">
            <v>WASHINGTON DC</v>
          </cell>
          <cell r="M345" t="str">
            <v>US</v>
          </cell>
          <cell r="AP345">
            <v>1</v>
          </cell>
          <cell r="AQ345">
            <v>580.82000000000005</v>
          </cell>
          <cell r="AR345" t="str">
            <v xml:space="preserve"> </v>
          </cell>
          <cell r="AS345" t="str">
            <v xml:space="preserve"> </v>
          </cell>
          <cell r="AT345">
            <v>0</v>
          </cell>
        </row>
        <row r="346">
          <cell r="A346" t="str">
            <v>Coffey, Patricia S</v>
          </cell>
          <cell r="B346" t="str">
            <v>Senior Manager Program</v>
          </cell>
          <cell r="C346" t="str">
            <v>MDHT</v>
          </cell>
          <cell r="D346" t="str">
            <v>1534</v>
          </cell>
          <cell r="E346" t="str">
            <v>Y</v>
          </cell>
          <cell r="F346" t="str">
            <v>Group Leader, Health Technologies for Women and Children</v>
          </cell>
          <cell r="G346" t="str">
            <v>A</v>
          </cell>
          <cell r="H346" t="str">
            <v>USD</v>
          </cell>
          <cell r="I346">
            <v>203931.94</v>
          </cell>
          <cell r="J346">
            <v>0.9</v>
          </cell>
          <cell r="L346" t="str">
            <v>HOME-WA-SEA</v>
          </cell>
          <cell r="M346" t="str">
            <v>US</v>
          </cell>
          <cell r="AP346">
            <v>1</v>
          </cell>
          <cell r="AQ346">
            <v>871.50401709401706</v>
          </cell>
          <cell r="AR346" t="str">
            <v xml:space="preserve"> </v>
          </cell>
          <cell r="AS346" t="str">
            <v>X</v>
          </cell>
          <cell r="AT346">
            <v>0</v>
          </cell>
        </row>
        <row r="347">
          <cell r="A347" t="str">
            <v>Cofie, Patience</v>
          </cell>
          <cell r="B347" t="str">
            <v>Director Program</v>
          </cell>
          <cell r="C347" t="str">
            <v>NCD</v>
          </cell>
          <cell r="D347" t="str">
            <v>3439</v>
          </cell>
          <cell r="E347" t="str">
            <v>Y</v>
          </cell>
          <cell r="F347" t="str">
            <v>Chief of Party</v>
          </cell>
          <cell r="G347" t="str">
            <v>A</v>
          </cell>
          <cell r="H347" t="str">
            <v>USD</v>
          </cell>
          <cell r="I347">
            <v>51403.21</v>
          </cell>
          <cell r="J347">
            <v>1</v>
          </cell>
          <cell r="L347" t="str">
            <v>ACCRA</v>
          </cell>
          <cell r="M347" t="str">
            <v>AFRICA</v>
          </cell>
          <cell r="AP347">
            <v>1</v>
          </cell>
          <cell r="AQ347">
            <v>197.70465384615383</v>
          </cell>
          <cell r="AR347" t="str">
            <v xml:space="preserve"> </v>
          </cell>
          <cell r="AS347" t="str">
            <v xml:space="preserve"> </v>
          </cell>
          <cell r="AT347">
            <v>0</v>
          </cell>
        </row>
        <row r="348">
          <cell r="A348" t="str">
            <v>Cohen, Jessica A.</v>
          </cell>
          <cell r="B348" t="str">
            <v>Director Ethics &amp; Compliance</v>
          </cell>
          <cell r="C348" t="str">
            <v>ORA</v>
          </cell>
          <cell r="D348" t="str">
            <v>1565</v>
          </cell>
          <cell r="E348" t="str">
            <v>Y</v>
          </cell>
          <cell r="F348" t="str">
            <v>Director, Office of Research Affairs</v>
          </cell>
          <cell r="G348" t="str">
            <v>A</v>
          </cell>
          <cell r="H348" t="str">
            <v>USD</v>
          </cell>
          <cell r="I348">
            <v>155157.04999999999</v>
          </cell>
          <cell r="J348">
            <v>0.8</v>
          </cell>
          <cell r="L348" t="str">
            <v>SEATTLE</v>
          </cell>
          <cell r="M348" t="str">
            <v>US</v>
          </cell>
          <cell r="AP348">
            <v>1</v>
          </cell>
          <cell r="AQ348">
            <v>745.94735576923074</v>
          </cell>
          <cell r="AR348" t="str">
            <v xml:space="preserve"> </v>
          </cell>
          <cell r="AS348" t="str">
            <v xml:space="preserve"> </v>
          </cell>
          <cell r="AT348">
            <v>0</v>
          </cell>
        </row>
        <row r="349">
          <cell r="A349" t="str">
            <v>Cola, Natalie Danielle</v>
          </cell>
          <cell r="B349" t="str">
            <v>Program Associate II</v>
          </cell>
          <cell r="C349" t="str">
            <v>MCHN</v>
          </cell>
          <cell r="D349" t="str">
            <v>7847</v>
          </cell>
          <cell r="E349" t="str">
            <v>Y</v>
          </cell>
          <cell r="F349" t="str">
            <v>Program Associate</v>
          </cell>
          <cell r="G349" t="str">
            <v>A</v>
          </cell>
          <cell r="H349" t="str">
            <v>USD</v>
          </cell>
          <cell r="I349">
            <v>62192</v>
          </cell>
          <cell r="J349">
            <v>1</v>
          </cell>
          <cell r="L349" t="str">
            <v>HOME-VA-SEA</v>
          </cell>
          <cell r="M349" t="str">
            <v>US</v>
          </cell>
          <cell r="AP349">
            <v>1</v>
          </cell>
          <cell r="AQ349">
            <v>239.2</v>
          </cell>
          <cell r="AR349" t="str">
            <v xml:space="preserve"> </v>
          </cell>
          <cell r="AS349" t="str">
            <v xml:space="preserve"> </v>
          </cell>
          <cell r="AT349">
            <v>0</v>
          </cell>
        </row>
        <row r="350">
          <cell r="A350" t="str">
            <v>Collymore, Yvette Jenipher</v>
          </cell>
          <cell r="B350" t="str">
            <v>Senior Manager Communications</v>
          </cell>
          <cell r="C350" t="str">
            <v>CPAI</v>
          </cell>
          <cell r="D350" t="str">
            <v>1963</v>
          </cell>
          <cell r="E350" t="str">
            <v>Y</v>
          </cell>
          <cell r="F350" t="str">
            <v>Communications Manager</v>
          </cell>
          <cell r="G350" t="str">
            <v>A</v>
          </cell>
          <cell r="H350" t="str">
            <v>USD</v>
          </cell>
          <cell r="I350">
            <v>170844.96</v>
          </cell>
          <cell r="J350">
            <v>1</v>
          </cell>
          <cell r="L350" t="str">
            <v>WASHINGTON DC</v>
          </cell>
          <cell r="M350" t="str">
            <v>US</v>
          </cell>
          <cell r="AP350">
            <v>1</v>
          </cell>
          <cell r="AQ350">
            <v>657.096</v>
          </cell>
          <cell r="AR350" t="str">
            <v xml:space="preserve"> </v>
          </cell>
          <cell r="AS350" t="str">
            <v xml:space="preserve"> </v>
          </cell>
          <cell r="AT350">
            <v>0</v>
          </cell>
        </row>
        <row r="351">
          <cell r="A351" t="str">
            <v>Coly, Baita</v>
          </cell>
          <cell r="B351" t="str">
            <v>Senior Finance and Awards Officer II/ Senior PADM II</v>
          </cell>
          <cell r="C351" t="str">
            <v>CIFM</v>
          </cell>
          <cell r="D351" t="str">
            <v>10040</v>
          </cell>
          <cell r="E351" t="str">
            <v>Y</v>
          </cell>
          <cell r="F351" t="str">
            <v>Senior Project Administrator</v>
          </cell>
          <cell r="G351" t="str">
            <v>A</v>
          </cell>
          <cell r="H351" t="str">
            <v>USD</v>
          </cell>
          <cell r="I351">
            <v>138320</v>
          </cell>
          <cell r="J351">
            <v>1</v>
          </cell>
          <cell r="L351" t="str">
            <v>WASHINGTON DC</v>
          </cell>
          <cell r="M351" t="str">
            <v>US</v>
          </cell>
          <cell r="AP351">
            <v>1</v>
          </cell>
          <cell r="AQ351">
            <v>532</v>
          </cell>
          <cell r="AR351" t="str">
            <v xml:space="preserve"> </v>
          </cell>
          <cell r="AS351" t="str">
            <v xml:space="preserve"> </v>
          </cell>
          <cell r="AT351">
            <v>0</v>
          </cell>
        </row>
        <row r="352">
          <cell r="A352" t="str">
            <v>Coly, Simon Alisse</v>
          </cell>
          <cell r="B352" t="str">
            <v>Coordinator I Functional Support /Technician I</v>
          </cell>
          <cell r="C352" t="str">
            <v>MNTD</v>
          </cell>
          <cell r="D352" t="str">
            <v>7243</v>
          </cell>
          <cell r="E352" t="str">
            <v>Y</v>
          </cell>
          <cell r="F352" t="str">
            <v>Driver</v>
          </cell>
          <cell r="G352" t="str">
            <v>A</v>
          </cell>
          <cell r="H352" t="str">
            <v>XOF</v>
          </cell>
          <cell r="I352">
            <v>5772538</v>
          </cell>
          <cell r="J352">
            <v>1</v>
          </cell>
          <cell r="L352" t="str">
            <v>SenegalDakar</v>
          </cell>
          <cell r="M352" t="str">
            <v>AFRICA</v>
          </cell>
          <cell r="AP352">
            <v>600</v>
          </cell>
          <cell r="AQ352">
            <v>37.003448717948721</v>
          </cell>
          <cell r="AR352" t="str">
            <v xml:space="preserve"> </v>
          </cell>
          <cell r="AS352" t="str">
            <v xml:space="preserve"> </v>
          </cell>
          <cell r="AT352">
            <v>0</v>
          </cell>
        </row>
        <row r="353">
          <cell r="A353" t="str">
            <v>Connor, Danielle Rebecca</v>
          </cell>
          <cell r="B353" t="str">
            <v>Senior Monitoring, Evaluation and Learning Officer II</v>
          </cell>
          <cell r="C353" t="str">
            <v>MD</v>
          </cell>
          <cell r="D353" t="str">
            <v>8211</v>
          </cell>
          <cell r="E353" t="str">
            <v>Y</v>
          </cell>
          <cell r="F353" t="str">
            <v>Monitoring And Evaluation Officer, Market Dynamics</v>
          </cell>
          <cell r="G353" t="str">
            <v>A</v>
          </cell>
          <cell r="H353" t="str">
            <v>USD</v>
          </cell>
          <cell r="I353">
            <v>114400</v>
          </cell>
          <cell r="J353">
            <v>1</v>
          </cell>
          <cell r="L353" t="str">
            <v>SEATTLE</v>
          </cell>
          <cell r="M353" t="str">
            <v>US</v>
          </cell>
          <cell r="AP353">
            <v>1</v>
          </cell>
          <cell r="AQ353">
            <v>440</v>
          </cell>
          <cell r="AR353" t="str">
            <v xml:space="preserve"> </v>
          </cell>
          <cell r="AS353" t="str">
            <v xml:space="preserve"> </v>
          </cell>
          <cell r="AT353">
            <v>0</v>
          </cell>
        </row>
        <row r="354">
          <cell r="A354" t="str">
            <v>Contreras, Ines Pena</v>
          </cell>
          <cell r="B354" t="str">
            <v>Senior Finance and Awards Officer II/ Senior PADM II</v>
          </cell>
          <cell r="C354" t="str">
            <v>MD</v>
          </cell>
          <cell r="D354" t="str">
            <v>3133</v>
          </cell>
          <cell r="E354" t="str">
            <v>Y</v>
          </cell>
          <cell r="F354" t="str">
            <v>Project Office Administrator</v>
          </cell>
          <cell r="G354" t="str">
            <v>A</v>
          </cell>
          <cell r="H354" t="str">
            <v>PEN</v>
          </cell>
          <cell r="I354">
            <v>290233.67</v>
          </cell>
          <cell r="J354">
            <v>1</v>
          </cell>
          <cell r="L354" t="str">
            <v>LIMA</v>
          </cell>
          <cell r="M354" t="str">
            <v>US</v>
          </cell>
          <cell r="AP354">
            <v>3.69</v>
          </cell>
          <cell r="AQ354">
            <v>302.51581196581196</v>
          </cell>
          <cell r="AR354" t="str">
            <v xml:space="preserve"> </v>
          </cell>
          <cell r="AS354" t="str">
            <v xml:space="preserve"> </v>
          </cell>
          <cell r="AT354">
            <v>0</v>
          </cell>
        </row>
        <row r="355">
          <cell r="A355" t="str">
            <v>Cooke, Mary G</v>
          </cell>
          <cell r="B355" t="str">
            <v>Manager Facilities Management</v>
          </cell>
          <cell r="C355" t="str">
            <v>GFTS</v>
          </cell>
          <cell r="D355" t="str">
            <v>1099</v>
          </cell>
          <cell r="E355" t="str">
            <v>Y</v>
          </cell>
          <cell r="F355" t="str">
            <v>Seattle Office Manager</v>
          </cell>
          <cell r="G355" t="str">
            <v>A</v>
          </cell>
          <cell r="H355" t="str">
            <v>USD</v>
          </cell>
          <cell r="I355">
            <v>132984.79999999999</v>
          </cell>
          <cell r="J355">
            <v>1</v>
          </cell>
          <cell r="L355" t="str">
            <v>SEATTLE</v>
          </cell>
          <cell r="M355" t="str">
            <v>US</v>
          </cell>
          <cell r="AP355">
            <v>1</v>
          </cell>
          <cell r="AQ355">
            <v>511.47999999999996</v>
          </cell>
          <cell r="AR355" t="str">
            <v xml:space="preserve"> </v>
          </cell>
          <cell r="AS355" t="str">
            <v xml:space="preserve"> </v>
          </cell>
          <cell r="AT355">
            <v>0</v>
          </cell>
        </row>
        <row r="356">
          <cell r="A356" t="str">
            <v>Cornell, Rhonwyn Bridget</v>
          </cell>
          <cell r="B356" t="str">
            <v>Senior Program Project Manager II</v>
          </cell>
          <cell r="C356" t="str">
            <v>CODE</v>
          </cell>
          <cell r="D356" t="str">
            <v>10002</v>
          </cell>
          <cell r="E356" t="str">
            <v>Y</v>
          </cell>
          <cell r="F356" t="str">
            <v>Program Manager, Capacity Strengthening</v>
          </cell>
          <cell r="G356" t="str">
            <v>A</v>
          </cell>
          <cell r="H356" t="str">
            <v>ZAR</v>
          </cell>
          <cell r="I356">
            <v>1278000</v>
          </cell>
          <cell r="J356">
            <v>1</v>
          </cell>
          <cell r="L356" t="str">
            <v>JOHANNESBURG</v>
          </cell>
          <cell r="M356" t="str">
            <v>AFRICA</v>
          </cell>
          <cell r="AP356">
            <v>18.2</v>
          </cell>
          <cell r="AQ356">
            <v>270.07607776838546</v>
          </cell>
          <cell r="AR356" t="str">
            <v xml:space="preserve"> </v>
          </cell>
          <cell r="AS356" t="str">
            <v xml:space="preserve"> </v>
          </cell>
          <cell r="AT356">
            <v>0</v>
          </cell>
        </row>
        <row r="357">
          <cell r="A357" t="str">
            <v>Cossa, Ernesto Armando</v>
          </cell>
          <cell r="B357" t="str">
            <v>Finance and Awards Associate II/ PADM II</v>
          </cell>
          <cell r="C357" t="str">
            <v>ECD</v>
          </cell>
          <cell r="D357" t="str">
            <v>6184</v>
          </cell>
          <cell r="E357" t="str">
            <v>Y</v>
          </cell>
          <cell r="F357" t="str">
            <v>Finance Officer</v>
          </cell>
          <cell r="G357" t="str">
            <v>A</v>
          </cell>
          <cell r="H357" t="str">
            <v>MZN</v>
          </cell>
          <cell r="I357">
            <v>2947430.1</v>
          </cell>
          <cell r="J357">
            <v>1</v>
          </cell>
          <cell r="L357" t="str">
            <v>MOZMAPUTO</v>
          </cell>
          <cell r="M357" t="str">
            <v>AFRICA</v>
          </cell>
          <cell r="AP357">
            <v>63</v>
          </cell>
          <cell r="AQ357">
            <v>179.94078754578754</v>
          </cell>
          <cell r="AR357" t="str">
            <v xml:space="preserve"> </v>
          </cell>
          <cell r="AS357" t="str">
            <v xml:space="preserve"> </v>
          </cell>
          <cell r="AT357">
            <v>0</v>
          </cell>
        </row>
        <row r="358">
          <cell r="A358" t="str">
            <v>Cottis, Andrew</v>
          </cell>
          <cell r="B358" t="str">
            <v>Senior Manager Talent Acquisition</v>
          </cell>
          <cell r="C358" t="str">
            <v>HR</v>
          </cell>
          <cell r="D358" t="str">
            <v>8015</v>
          </cell>
          <cell r="E358" t="str">
            <v>Y</v>
          </cell>
          <cell r="F358" t="str">
            <v>Talent Acquisition Manager, Africa</v>
          </cell>
          <cell r="G358" t="str">
            <v>A</v>
          </cell>
          <cell r="H358" t="str">
            <v>ZAR</v>
          </cell>
          <cell r="I358">
            <v>894600</v>
          </cell>
          <cell r="J358">
            <v>1</v>
          </cell>
          <cell r="L358" t="str">
            <v>JOHANNESBURG</v>
          </cell>
          <cell r="M358" t="str">
            <v>AFRICA</v>
          </cell>
          <cell r="AP358">
            <v>18.2</v>
          </cell>
          <cell r="AQ358">
            <v>189.05325443786984</v>
          </cell>
          <cell r="AR358" t="str">
            <v xml:space="preserve"> </v>
          </cell>
          <cell r="AS358" t="str">
            <v xml:space="preserve"> </v>
          </cell>
          <cell r="AT358">
            <v>0</v>
          </cell>
        </row>
        <row r="359">
          <cell r="A359" t="str">
            <v>Coulibaly Epse Traore, Djeneba</v>
          </cell>
          <cell r="B359" t="str">
            <v>Director Program</v>
          </cell>
          <cell r="C359" t="str">
            <v>HSID</v>
          </cell>
          <cell r="D359" t="str">
            <v>7885</v>
          </cell>
          <cell r="E359" t="str">
            <v>Y</v>
          </cell>
          <cell r="F359" t="str">
            <v>Project Director, MRITE</v>
          </cell>
          <cell r="G359" t="str">
            <v>A</v>
          </cell>
          <cell r="H359" t="str">
            <v>USD</v>
          </cell>
          <cell r="I359">
            <v>124384</v>
          </cell>
          <cell r="J359">
            <v>1</v>
          </cell>
          <cell r="L359" t="str">
            <v>KINSHASA</v>
          </cell>
          <cell r="M359" t="str">
            <v>AFRICA</v>
          </cell>
          <cell r="AP359">
            <v>1</v>
          </cell>
          <cell r="AQ359">
            <v>478.4</v>
          </cell>
          <cell r="AR359" t="str">
            <v xml:space="preserve"> </v>
          </cell>
          <cell r="AS359" t="str">
            <v xml:space="preserve"> </v>
          </cell>
          <cell r="AT359">
            <v>0</v>
          </cell>
        </row>
        <row r="360">
          <cell r="A360" t="str">
            <v>Cover, Jane Kathelene</v>
          </cell>
          <cell r="B360" t="str">
            <v>Manager Monitoring, Evaluation and Learning</v>
          </cell>
          <cell r="C360" t="str">
            <v>RH</v>
          </cell>
          <cell r="D360" t="str">
            <v>4199</v>
          </cell>
          <cell r="E360" t="str">
            <v>Y</v>
          </cell>
          <cell r="F360" t="str">
            <v>Research and Evaluation Manager</v>
          </cell>
          <cell r="G360" t="str">
            <v>A</v>
          </cell>
          <cell r="H360" t="str">
            <v>USD</v>
          </cell>
          <cell r="I360">
            <v>185640</v>
          </cell>
          <cell r="J360">
            <v>1</v>
          </cell>
          <cell r="L360" t="str">
            <v>SEATTLE</v>
          </cell>
          <cell r="M360" t="str">
            <v>US</v>
          </cell>
          <cell r="AP360">
            <v>1</v>
          </cell>
          <cell r="AQ360">
            <v>714</v>
          </cell>
          <cell r="AR360" t="str">
            <v xml:space="preserve"> </v>
          </cell>
          <cell r="AS360" t="str">
            <v xml:space="preserve"> </v>
          </cell>
          <cell r="AT360">
            <v>0</v>
          </cell>
        </row>
        <row r="361">
          <cell r="A361" t="str">
            <v>Creelman, Benjamin Paul</v>
          </cell>
          <cell r="B361" t="str">
            <v>Senior Program Officer II</v>
          </cell>
          <cell r="C361" t="str">
            <v>MDHT</v>
          </cell>
          <cell r="D361" t="str">
            <v>5666</v>
          </cell>
          <cell r="E361" t="str">
            <v>Y</v>
          </cell>
          <cell r="F361" t="str">
            <v>Senior Technical Officer</v>
          </cell>
          <cell r="G361" t="str">
            <v>A</v>
          </cell>
          <cell r="H361" t="str">
            <v>USD</v>
          </cell>
          <cell r="I361">
            <v>120442.15</v>
          </cell>
          <cell r="J361">
            <v>0.8</v>
          </cell>
          <cell r="L361" t="str">
            <v>SEATTLE</v>
          </cell>
          <cell r="M361" t="str">
            <v>US</v>
          </cell>
          <cell r="AP361">
            <v>1</v>
          </cell>
          <cell r="AQ361">
            <v>579.04879807692305</v>
          </cell>
          <cell r="AR361" t="str">
            <v xml:space="preserve"> </v>
          </cell>
          <cell r="AS361" t="str">
            <v xml:space="preserve"> </v>
          </cell>
          <cell r="AT361">
            <v>0</v>
          </cell>
        </row>
        <row r="362">
          <cell r="A362" t="str">
            <v>Crow, Namita</v>
          </cell>
          <cell r="B362" t="str">
            <v>Functional Specialist I</v>
          </cell>
          <cell r="C362" t="str">
            <v>ORA</v>
          </cell>
          <cell r="D362" t="str">
            <v>9003</v>
          </cell>
          <cell r="E362" t="str">
            <v>Y</v>
          </cell>
          <cell r="F362" t="str">
            <v>Senior Program Assistant, Office of Research Affairs</v>
          </cell>
          <cell r="G362" t="str">
            <v>A</v>
          </cell>
          <cell r="H362" t="str">
            <v>USD</v>
          </cell>
          <cell r="I362">
            <v>67600</v>
          </cell>
          <cell r="J362">
            <v>1</v>
          </cell>
          <cell r="L362" t="str">
            <v>SEATTLE</v>
          </cell>
          <cell r="M362" t="str">
            <v>US</v>
          </cell>
          <cell r="AP362">
            <v>1</v>
          </cell>
          <cell r="AQ362">
            <v>260</v>
          </cell>
          <cell r="AR362" t="str">
            <v xml:space="preserve"> </v>
          </cell>
          <cell r="AS362" t="str">
            <v xml:space="preserve"> </v>
          </cell>
          <cell r="AT362">
            <v>0</v>
          </cell>
        </row>
        <row r="363">
          <cell r="A363" t="str">
            <v>Cryz, Stanley Henry</v>
          </cell>
          <cell r="B363" t="str">
            <v>Research &amp; Development Advisor I</v>
          </cell>
          <cell r="C363" t="str">
            <v>4114</v>
          </cell>
          <cell r="D363" t="str">
            <v>4382</v>
          </cell>
          <cell r="E363" t="str">
            <v>Y</v>
          </cell>
          <cell r="F363" t="str">
            <v>Project Director</v>
          </cell>
          <cell r="G363" t="str">
            <v>A</v>
          </cell>
          <cell r="H363" t="str">
            <v>USD</v>
          </cell>
          <cell r="I363">
            <v>299158.61</v>
          </cell>
          <cell r="J363">
            <v>1</v>
          </cell>
          <cell r="L363" t="str">
            <v>HOME-GA-SEA</v>
          </cell>
          <cell r="M363" t="str">
            <v>US</v>
          </cell>
          <cell r="AP363">
            <v>1</v>
          </cell>
          <cell r="AQ363">
            <v>1150.6100384615384</v>
          </cell>
          <cell r="AR363" t="str">
            <v xml:space="preserve"> </v>
          </cell>
          <cell r="AS363" t="str">
            <v>X</v>
          </cell>
          <cell r="AT363">
            <v>0</v>
          </cell>
        </row>
        <row r="364">
          <cell r="A364" t="str">
            <v>Csedrik, Joanne Espanol</v>
          </cell>
          <cell r="B364" t="str">
            <v>Advanced Clinical Research Monitoring &amp; Development Officer</v>
          </cell>
          <cell r="C364" t="str">
            <v>CCLN</v>
          </cell>
          <cell r="D364" t="str">
            <v>6436</v>
          </cell>
          <cell r="E364" t="str">
            <v>Y</v>
          </cell>
          <cell r="F364" t="str">
            <v>Senior Clinical Research Manager</v>
          </cell>
          <cell r="G364" t="str">
            <v>A</v>
          </cell>
          <cell r="H364" t="str">
            <v>USD</v>
          </cell>
          <cell r="I364">
            <v>194636</v>
          </cell>
          <cell r="J364">
            <v>1</v>
          </cell>
          <cell r="L364" t="str">
            <v>WASHINGTON DC</v>
          </cell>
          <cell r="M364" t="str">
            <v>US</v>
          </cell>
          <cell r="AP364">
            <v>1</v>
          </cell>
          <cell r="AQ364">
            <v>748.6</v>
          </cell>
          <cell r="AR364" t="str">
            <v xml:space="preserve"> </v>
          </cell>
          <cell r="AS364" t="str">
            <v xml:space="preserve"> </v>
          </cell>
          <cell r="AT364">
            <v>0</v>
          </cell>
        </row>
        <row r="365">
          <cell r="A365" t="str">
            <v>Cullen, Maia Jacquier</v>
          </cell>
          <cell r="B365" t="str">
            <v>Program Project Manager</v>
          </cell>
          <cell r="C365" t="str">
            <v>MNTD</v>
          </cell>
          <cell r="D365" t="str">
            <v>8126</v>
          </cell>
          <cell r="E365" t="str">
            <v>Y</v>
          </cell>
          <cell r="F365" t="str">
            <v>PMI Insights Project Manager</v>
          </cell>
          <cell r="G365" t="str">
            <v>A</v>
          </cell>
          <cell r="H365" t="str">
            <v>USD</v>
          </cell>
          <cell r="I365">
            <v>62192</v>
          </cell>
          <cell r="J365">
            <v>1</v>
          </cell>
          <cell r="L365" t="str">
            <v>SEATTLE</v>
          </cell>
          <cell r="M365" t="str">
            <v>US</v>
          </cell>
          <cell r="AP365">
            <v>1</v>
          </cell>
          <cell r="AQ365">
            <v>239.2</v>
          </cell>
          <cell r="AR365" t="str">
            <v xml:space="preserve"> </v>
          </cell>
          <cell r="AS365" t="str">
            <v xml:space="preserve"> </v>
          </cell>
          <cell r="AT365">
            <v>0</v>
          </cell>
        </row>
        <row r="366">
          <cell r="A366" t="str">
            <v>Cummings, Randall Ray</v>
          </cell>
          <cell r="B366" t="str">
            <v>Program Advisor II</v>
          </cell>
          <cell r="C366" t="str">
            <v>EXAMGT</v>
          </cell>
          <cell r="D366" t="str">
            <v>3416</v>
          </cell>
          <cell r="E366" t="str">
            <v>Y</v>
          </cell>
          <cell r="F366" t="str">
            <v>Senior Advisor, Corporate Strategy and Strategic Engagement</v>
          </cell>
          <cell r="G366" t="str">
            <v>A</v>
          </cell>
          <cell r="H366" t="str">
            <v>USD</v>
          </cell>
          <cell r="I366">
            <v>291154.24</v>
          </cell>
          <cell r="J366">
            <v>1</v>
          </cell>
          <cell r="L366" t="str">
            <v>HOME-OR-SEA</v>
          </cell>
          <cell r="M366" t="str">
            <v>US</v>
          </cell>
          <cell r="AP366">
            <v>1</v>
          </cell>
          <cell r="AQ366">
            <v>1119.8240000000001</v>
          </cell>
          <cell r="AR366" t="str">
            <v xml:space="preserve"> </v>
          </cell>
          <cell r="AS366" t="str">
            <v>X</v>
          </cell>
          <cell r="AT366">
            <v>0</v>
          </cell>
        </row>
        <row r="367">
          <cell r="A367" t="str">
            <v>Currey, Carole Grace</v>
          </cell>
          <cell r="B367" t="str">
            <v>TL II Strategy &amp; Operations</v>
          </cell>
          <cell r="C367" t="str">
            <v>EXAGEN</v>
          </cell>
          <cell r="D367" t="str">
            <v>8036</v>
          </cell>
          <cell r="E367" t="str">
            <v>Y</v>
          </cell>
          <cell r="F367" t="str">
            <v>Philanthropic Partnerships, Business Operations Manager</v>
          </cell>
          <cell r="G367" t="str">
            <v>A</v>
          </cell>
          <cell r="H367" t="str">
            <v>USD</v>
          </cell>
          <cell r="I367">
            <v>109200</v>
          </cell>
          <cell r="J367">
            <v>1</v>
          </cell>
          <cell r="L367" t="str">
            <v>SEATTLE</v>
          </cell>
          <cell r="M367" t="str">
            <v>US</v>
          </cell>
          <cell r="AP367">
            <v>1</v>
          </cell>
          <cell r="AQ367">
            <v>420</v>
          </cell>
          <cell r="AR367" t="str">
            <v xml:space="preserve"> </v>
          </cell>
          <cell r="AS367" t="str">
            <v xml:space="preserve"> </v>
          </cell>
          <cell r="AT367">
            <v>0</v>
          </cell>
        </row>
        <row r="368">
          <cell r="A368" t="str">
            <v>Custodio Pinto, Judite Ludovina</v>
          </cell>
          <cell r="B368" t="str">
            <v>Senior Monitoring, Evaluation and Learning Officer I</v>
          </cell>
          <cell r="C368" t="str">
            <v>ECD</v>
          </cell>
          <cell r="D368" t="str">
            <v>4730</v>
          </cell>
          <cell r="E368" t="str">
            <v>Y</v>
          </cell>
          <cell r="F368" t="str">
            <v>Monitoring and Evaluation Officer</v>
          </cell>
          <cell r="G368" t="str">
            <v>A</v>
          </cell>
          <cell r="H368" t="str">
            <v>MZN</v>
          </cell>
          <cell r="I368">
            <v>4973888</v>
          </cell>
          <cell r="J368">
            <v>1</v>
          </cell>
          <cell r="L368" t="str">
            <v>MOZMAPUTO</v>
          </cell>
          <cell r="M368" t="str">
            <v>AFRICA</v>
          </cell>
          <cell r="AP368">
            <v>63</v>
          </cell>
          <cell r="AQ368">
            <v>303.65616605616606</v>
          </cell>
          <cell r="AR368" t="str">
            <v xml:space="preserve"> </v>
          </cell>
          <cell r="AS368" t="str">
            <v xml:space="preserve"> </v>
          </cell>
          <cell r="AT368">
            <v>0</v>
          </cell>
        </row>
        <row r="369">
          <cell r="A369" t="str">
            <v>Dabo, Mouhamadou Moustapha</v>
          </cell>
          <cell r="B369" t="str">
            <v>Finance and Awards Associate II/ PADM II</v>
          </cell>
          <cell r="C369" t="str">
            <v>MD</v>
          </cell>
          <cell r="D369" t="str">
            <v>7737</v>
          </cell>
          <cell r="E369" t="str">
            <v>Y</v>
          </cell>
          <cell r="F369" t="str">
            <v>Project Administrator, Market Dynamics</v>
          </cell>
          <cell r="G369" t="str">
            <v>A</v>
          </cell>
          <cell r="H369" t="str">
            <v>XOF</v>
          </cell>
          <cell r="I369">
            <v>24837519</v>
          </cell>
          <cell r="J369">
            <v>1</v>
          </cell>
          <cell r="L369" t="str">
            <v>SenegalDakar</v>
          </cell>
          <cell r="M369" t="str">
            <v>AFRICA</v>
          </cell>
          <cell r="AP369">
            <v>600</v>
          </cell>
          <cell r="AQ369">
            <v>159.21486538461536</v>
          </cell>
          <cell r="AR369" t="str">
            <v xml:space="preserve"> </v>
          </cell>
          <cell r="AS369" t="str">
            <v xml:space="preserve"> </v>
          </cell>
          <cell r="AT369">
            <v>0</v>
          </cell>
        </row>
        <row r="370">
          <cell r="A370" t="str">
            <v>Dadu, Kanika</v>
          </cell>
          <cell r="B370" t="str">
            <v>HR Generalist II</v>
          </cell>
          <cell r="C370" t="str">
            <v>HR</v>
          </cell>
          <cell r="D370" t="str">
            <v>8068</v>
          </cell>
          <cell r="E370" t="str">
            <v>Y</v>
          </cell>
          <cell r="F370" t="str">
            <v>Human Resources Generalist, South Asia</v>
          </cell>
          <cell r="G370" t="str">
            <v>A</v>
          </cell>
          <cell r="H370" t="str">
            <v>INR</v>
          </cell>
          <cell r="I370">
            <v>2461000</v>
          </cell>
          <cell r="J370">
            <v>1</v>
          </cell>
          <cell r="L370" t="str">
            <v>NEW DELHI</v>
          </cell>
          <cell r="M370" t="str">
            <v>AMEE</v>
          </cell>
          <cell r="AP370">
            <v>81.06</v>
          </cell>
          <cell r="AQ370">
            <v>116.77010381673594</v>
          </cell>
          <cell r="AR370" t="str">
            <v xml:space="preserve"> </v>
          </cell>
          <cell r="AS370" t="str">
            <v xml:space="preserve"> </v>
          </cell>
          <cell r="AT370">
            <v>0</v>
          </cell>
        </row>
        <row r="371">
          <cell r="A371" t="str">
            <v>Dahanukar, Mitali</v>
          </cell>
          <cell r="B371" t="str">
            <v>Senior Business Development &amp; Partnerships Officer I</v>
          </cell>
          <cell r="C371" t="str">
            <v>EXAGEN</v>
          </cell>
          <cell r="D371" t="str">
            <v>10172</v>
          </cell>
          <cell r="E371" t="str">
            <v>Y</v>
          </cell>
          <cell r="F371" t="str">
            <v>Business Development Officer</v>
          </cell>
          <cell r="G371" t="str">
            <v>A</v>
          </cell>
          <cell r="H371" t="str">
            <v>USD</v>
          </cell>
          <cell r="I371">
            <v>94000</v>
          </cell>
          <cell r="J371">
            <v>1</v>
          </cell>
          <cell r="L371" t="str">
            <v>WASHINGTON DC</v>
          </cell>
          <cell r="M371" t="str">
            <v>US</v>
          </cell>
          <cell r="AP371">
            <v>1</v>
          </cell>
          <cell r="AQ371">
            <v>361.53846153846155</v>
          </cell>
          <cell r="AR371" t="str">
            <v xml:space="preserve"> </v>
          </cell>
          <cell r="AS371" t="str">
            <v xml:space="preserve"> </v>
          </cell>
          <cell r="AT371">
            <v>0</v>
          </cell>
        </row>
        <row r="372">
          <cell r="A372" t="str">
            <v>Dao Dinh, Sang</v>
          </cell>
          <cell r="B372" t="str">
            <v>Advanced Program Officer</v>
          </cell>
          <cell r="C372" t="str">
            <v>VN</v>
          </cell>
          <cell r="D372" t="str">
            <v>3716</v>
          </cell>
          <cell r="E372" t="str">
            <v>Y</v>
          </cell>
          <cell r="F372" t="str">
            <v>Senior Program Officer</v>
          </cell>
          <cell r="G372" t="str">
            <v>A</v>
          </cell>
          <cell r="H372" t="str">
            <v>VND</v>
          </cell>
          <cell r="I372">
            <v>1119612715</v>
          </cell>
          <cell r="J372">
            <v>1</v>
          </cell>
          <cell r="L372" t="str">
            <v>HANOI</v>
          </cell>
          <cell r="M372" t="str">
            <v>AMEE</v>
          </cell>
          <cell r="AP372">
            <v>23750</v>
          </cell>
          <cell r="AQ372">
            <v>181.31380000000001</v>
          </cell>
          <cell r="AR372" t="str">
            <v xml:space="preserve"> </v>
          </cell>
          <cell r="AS372" t="str">
            <v xml:space="preserve"> </v>
          </cell>
          <cell r="AT372">
            <v>0</v>
          </cell>
        </row>
        <row r="373">
          <cell r="A373" t="str">
            <v>Dapaah, Patience</v>
          </cell>
          <cell r="B373" t="str">
            <v>Senior Program Officer I</v>
          </cell>
          <cell r="C373" t="str">
            <v>MDHT</v>
          </cell>
          <cell r="D373" t="str">
            <v>4833</v>
          </cell>
          <cell r="E373" t="str">
            <v>Y</v>
          </cell>
          <cell r="F373" t="str">
            <v>Snr. Advocacy &amp; Communication Advisor</v>
          </cell>
          <cell r="G373" t="str">
            <v>A</v>
          </cell>
          <cell r="H373" t="str">
            <v>USD</v>
          </cell>
          <cell r="I373">
            <v>32967.14</v>
          </cell>
          <cell r="J373">
            <v>1</v>
          </cell>
          <cell r="L373" t="str">
            <v>ACCRA</v>
          </cell>
          <cell r="M373" t="str">
            <v>AFRICA</v>
          </cell>
          <cell r="AP373">
            <v>1</v>
          </cell>
          <cell r="AQ373">
            <v>126.79669230769231</v>
          </cell>
          <cell r="AR373" t="str">
            <v xml:space="preserve"> </v>
          </cell>
          <cell r="AS373" t="str">
            <v xml:space="preserve"> </v>
          </cell>
          <cell r="AT373">
            <v>0</v>
          </cell>
        </row>
        <row r="374">
          <cell r="A374" t="str">
            <v>Das, Smita</v>
          </cell>
          <cell r="B374" t="str">
            <v>Senior Monitoring, Evaluation and Learning Officer II</v>
          </cell>
          <cell r="C374" t="str">
            <v>MNTD</v>
          </cell>
          <cell r="D374" t="str">
            <v>5388</v>
          </cell>
          <cell r="E374" t="str">
            <v>Y</v>
          </cell>
          <cell r="F374" t="str">
            <v>Senior M&amp;E Officer</v>
          </cell>
          <cell r="G374" t="str">
            <v>A</v>
          </cell>
          <cell r="H374" t="str">
            <v>USD</v>
          </cell>
          <cell r="I374">
            <v>128921.94</v>
          </cell>
          <cell r="J374">
            <v>1</v>
          </cell>
          <cell r="L374" t="str">
            <v>SEATTLE</v>
          </cell>
          <cell r="M374" t="str">
            <v>US</v>
          </cell>
          <cell r="AP374">
            <v>1</v>
          </cell>
          <cell r="AQ374">
            <v>495.85361538461541</v>
          </cell>
          <cell r="AR374" t="str">
            <v xml:space="preserve"> </v>
          </cell>
          <cell r="AS374" t="str">
            <v xml:space="preserve"> </v>
          </cell>
          <cell r="AT374">
            <v>0</v>
          </cell>
        </row>
        <row r="375">
          <cell r="A375" t="str">
            <v>Das, Sushmita</v>
          </cell>
          <cell r="B375" t="str">
            <v>Senior Monitoring, Evaluation and Learning Officer II</v>
          </cell>
          <cell r="C375" t="str">
            <v>PSN</v>
          </cell>
          <cell r="D375" t="str">
            <v>10055</v>
          </cell>
          <cell r="E375" t="str">
            <v>Y</v>
          </cell>
          <cell r="F375" t="str">
            <v>Senior Program Officer - Knowledge Management &amp; Learning</v>
          </cell>
          <cell r="G375" t="str">
            <v>A</v>
          </cell>
          <cell r="H375" t="str">
            <v>INR</v>
          </cell>
          <cell r="I375">
            <v>1963450</v>
          </cell>
          <cell r="J375">
            <v>1</v>
          </cell>
          <cell r="L375" t="str">
            <v>NEW DELHI</v>
          </cell>
          <cell r="M375" t="str">
            <v>AMEE</v>
          </cell>
          <cell r="AP375">
            <v>81.06</v>
          </cell>
          <cell r="AQ375">
            <v>93.16223500161324</v>
          </cell>
          <cell r="AR375" t="str">
            <v xml:space="preserve"> </v>
          </cell>
          <cell r="AS375" t="str">
            <v xml:space="preserve"> </v>
          </cell>
          <cell r="AT375">
            <v>0</v>
          </cell>
        </row>
        <row r="376">
          <cell r="A376" t="str">
            <v>Dass, Yesu</v>
          </cell>
          <cell r="B376" t="str">
            <v>Administrative Assistant II</v>
          </cell>
          <cell r="C376" t="str">
            <v>PSN</v>
          </cell>
          <cell r="D376" t="str">
            <v>N108</v>
          </cell>
          <cell r="E376" t="str">
            <v>Y</v>
          </cell>
          <cell r="F376" t="str">
            <v>Office Assistant</v>
          </cell>
          <cell r="G376" t="str">
            <v>A</v>
          </cell>
          <cell r="H376" t="str">
            <v>INR</v>
          </cell>
          <cell r="I376">
            <v>890030.28</v>
          </cell>
          <cell r="J376">
            <v>1</v>
          </cell>
          <cell r="L376" t="str">
            <v>NEW DELHI</v>
          </cell>
          <cell r="M376" t="str">
            <v>AMEE</v>
          </cell>
          <cell r="AP376">
            <v>81.06</v>
          </cell>
          <cell r="AQ376">
            <v>42.230364971815753</v>
          </cell>
          <cell r="AR376" t="str">
            <v xml:space="preserve"> </v>
          </cell>
          <cell r="AS376" t="str">
            <v xml:space="preserve"> </v>
          </cell>
          <cell r="AT376">
            <v>0</v>
          </cell>
        </row>
        <row r="377">
          <cell r="A377" t="str">
            <v>Dauba, Sonya</v>
          </cell>
          <cell r="B377" t="str">
            <v>Director Strategy &amp; Operations</v>
          </cell>
          <cell r="C377" t="str">
            <v>AMEEMGT</v>
          </cell>
          <cell r="D377" t="str">
            <v>3005</v>
          </cell>
          <cell r="E377" t="str">
            <v>Y</v>
          </cell>
          <cell r="F377" t="str">
            <v>Director Business Operations, Asia, Middle East &amp; Europe region</v>
          </cell>
          <cell r="G377" t="str">
            <v>A</v>
          </cell>
          <cell r="H377" t="str">
            <v>CHF</v>
          </cell>
          <cell r="I377">
            <v>148227.29999999999</v>
          </cell>
          <cell r="J377">
            <v>1</v>
          </cell>
          <cell r="L377" t="str">
            <v>SWITZFATH</v>
          </cell>
          <cell r="M377" t="str">
            <v>AMEE</v>
          </cell>
          <cell r="AP377">
            <v>0.92169999999999996</v>
          </cell>
          <cell r="AQ377">
            <v>618.53640013019424</v>
          </cell>
          <cell r="AR377" t="str">
            <v xml:space="preserve"> </v>
          </cell>
          <cell r="AS377" t="str">
            <v xml:space="preserve"> </v>
          </cell>
          <cell r="AT377">
            <v>0</v>
          </cell>
        </row>
        <row r="378">
          <cell r="A378" t="str">
            <v>Daud, Yussuf Mohamed</v>
          </cell>
          <cell r="B378" t="str">
            <v>Director Strategy &amp; Operations</v>
          </cell>
          <cell r="C378" t="str">
            <v>ARMGT</v>
          </cell>
          <cell r="D378" t="str">
            <v>7470</v>
          </cell>
          <cell r="E378" t="str">
            <v>Y</v>
          </cell>
          <cell r="F378" t="str">
            <v>Operations Director - Africa Region</v>
          </cell>
          <cell r="G378" t="str">
            <v>A</v>
          </cell>
          <cell r="H378" t="str">
            <v>USD</v>
          </cell>
          <cell r="I378">
            <v>113562.57</v>
          </cell>
          <cell r="J378">
            <v>1</v>
          </cell>
          <cell r="L378" t="str">
            <v>NAIROBI</v>
          </cell>
          <cell r="M378" t="str">
            <v>AFRICA</v>
          </cell>
          <cell r="AP378">
            <v>1</v>
          </cell>
          <cell r="AQ378">
            <v>436.77911538461541</v>
          </cell>
          <cell r="AR378" t="str">
            <v xml:space="preserve"> </v>
          </cell>
          <cell r="AS378" t="str">
            <v xml:space="preserve"> </v>
          </cell>
          <cell r="AT378">
            <v>0</v>
          </cell>
        </row>
        <row r="379">
          <cell r="A379" t="str">
            <v>Davis, Kelly Marie</v>
          </cell>
          <cell r="B379" t="str">
            <v>Senior Monitoring, Evaluation and Learning Officer I</v>
          </cell>
          <cell r="C379" t="str">
            <v>MNTD</v>
          </cell>
          <cell r="D379" t="str">
            <v>6118</v>
          </cell>
          <cell r="E379" t="str">
            <v>Y</v>
          </cell>
          <cell r="F379" t="str">
            <v>Senior MEL Officer</v>
          </cell>
          <cell r="G379" t="str">
            <v>A</v>
          </cell>
          <cell r="H379" t="str">
            <v>USD</v>
          </cell>
          <cell r="I379">
            <v>105593.49</v>
          </cell>
          <cell r="J379">
            <v>1</v>
          </cell>
          <cell r="L379" t="str">
            <v>WASHINGTON DC</v>
          </cell>
          <cell r="M379" t="str">
            <v>US</v>
          </cell>
          <cell r="AP379">
            <v>1</v>
          </cell>
          <cell r="AQ379">
            <v>406.1288076923077</v>
          </cell>
          <cell r="AR379" t="str">
            <v xml:space="preserve"> </v>
          </cell>
          <cell r="AS379" t="str">
            <v xml:space="preserve"> </v>
          </cell>
          <cell r="AT379">
            <v>0</v>
          </cell>
        </row>
        <row r="380">
          <cell r="A380" t="str">
            <v>De Lima, Yara</v>
          </cell>
          <cell r="B380" t="str">
            <v>Senior Monitoring, Evaluation and Learning Officer II</v>
          </cell>
          <cell r="C380" t="str">
            <v>HSID</v>
          </cell>
          <cell r="D380" t="str">
            <v>10137</v>
          </cell>
          <cell r="E380" t="str">
            <v>Y</v>
          </cell>
          <cell r="F380" t="str">
            <v>Senior Learning Advisor</v>
          </cell>
          <cell r="G380" t="str">
            <v>A</v>
          </cell>
          <cell r="H380" t="str">
            <v>MZN</v>
          </cell>
          <cell r="I380">
            <v>3792000</v>
          </cell>
          <cell r="J380">
            <v>1</v>
          </cell>
          <cell r="L380" t="str">
            <v>MOZMAPUTO</v>
          </cell>
          <cell r="M380" t="str">
            <v>AFRICA</v>
          </cell>
          <cell r="AP380">
            <v>63</v>
          </cell>
          <cell r="AQ380">
            <v>231.5018315018315</v>
          </cell>
          <cell r="AR380" t="str">
            <v xml:space="preserve"> </v>
          </cell>
          <cell r="AS380" t="str">
            <v xml:space="preserve"> </v>
          </cell>
          <cell r="AT380">
            <v>0</v>
          </cell>
        </row>
        <row r="381">
          <cell r="A381" t="str">
            <v>Dearman, Julie</v>
          </cell>
          <cell r="B381" t="str">
            <v>Senior Executive Assistant / Officer I</v>
          </cell>
          <cell r="C381" t="str">
            <v>HR</v>
          </cell>
          <cell r="D381" t="str">
            <v>3100</v>
          </cell>
          <cell r="E381" t="str">
            <v>Y</v>
          </cell>
          <cell r="F381" t="str">
            <v>Executive Assistant</v>
          </cell>
          <cell r="G381" t="str">
            <v>A</v>
          </cell>
          <cell r="H381" t="str">
            <v>USD</v>
          </cell>
          <cell r="I381">
            <v>104046.8</v>
          </cell>
          <cell r="J381">
            <v>1</v>
          </cell>
          <cell r="L381" t="str">
            <v>SEATTLE</v>
          </cell>
          <cell r="M381" t="str">
            <v>US</v>
          </cell>
          <cell r="AP381">
            <v>1</v>
          </cell>
          <cell r="AQ381">
            <v>400.18</v>
          </cell>
          <cell r="AR381" t="str">
            <v xml:space="preserve"> </v>
          </cell>
          <cell r="AS381" t="str">
            <v xml:space="preserve"> </v>
          </cell>
          <cell r="AT381">
            <v>0</v>
          </cell>
        </row>
        <row r="382">
          <cell r="A382" t="str">
            <v>Deb, Anurag</v>
          </cell>
          <cell r="B382" t="str">
            <v>Program Associate II</v>
          </cell>
          <cell r="C382" t="str">
            <v>PSN</v>
          </cell>
          <cell r="D382" t="str">
            <v>10184</v>
          </cell>
          <cell r="E382" t="str">
            <v>Y</v>
          </cell>
          <cell r="F382" t="str">
            <v>Senior Program Associate - Digital Health</v>
          </cell>
          <cell r="G382" t="str">
            <v>A</v>
          </cell>
          <cell r="H382" t="str">
            <v>INR</v>
          </cell>
          <cell r="I382">
            <v>1200000</v>
          </cell>
          <cell r="J382">
            <v>1</v>
          </cell>
          <cell r="L382" t="str">
            <v>NEW DELHI</v>
          </cell>
          <cell r="M382" t="str">
            <v>AMEE</v>
          </cell>
          <cell r="AP382">
            <v>81.06</v>
          </cell>
          <cell r="AQ382">
            <v>56.937880772077662</v>
          </cell>
          <cell r="AR382" t="str">
            <v xml:space="preserve"> </v>
          </cell>
          <cell r="AS382" t="str">
            <v xml:space="preserve"> </v>
          </cell>
          <cell r="AT382">
            <v>0</v>
          </cell>
        </row>
        <row r="383">
          <cell r="A383" t="str">
            <v>Debellut, Frédéric</v>
          </cell>
          <cell r="B383" t="str">
            <v>Advanced Research &amp; Development Officer</v>
          </cell>
          <cell r="C383" t="str">
            <v>CPAI</v>
          </cell>
          <cell r="D383" t="str">
            <v>4513</v>
          </cell>
          <cell r="E383" t="str">
            <v>Y</v>
          </cell>
          <cell r="F383" t="str">
            <v>Sr. Health Economist</v>
          </cell>
          <cell r="G383" t="str">
            <v>A</v>
          </cell>
          <cell r="H383" t="str">
            <v>CHF</v>
          </cell>
          <cell r="I383">
            <v>157965.95000000001</v>
          </cell>
          <cell r="J383">
            <v>1</v>
          </cell>
          <cell r="L383" t="str">
            <v>SWITZFATH</v>
          </cell>
          <cell r="M383" t="str">
            <v>AMEE</v>
          </cell>
          <cell r="AP383">
            <v>0.92169999999999996</v>
          </cell>
          <cell r="AQ383">
            <v>659.17472730155828</v>
          </cell>
          <cell r="AR383" t="str">
            <v xml:space="preserve"> </v>
          </cell>
          <cell r="AS383" t="str">
            <v xml:space="preserve"> </v>
          </cell>
          <cell r="AT383">
            <v>0</v>
          </cell>
        </row>
        <row r="384">
          <cell r="A384" t="str">
            <v>Deelstra Herman, Jacqueline Marie</v>
          </cell>
          <cell r="B384" t="str">
            <v>Senior Communications Officer II</v>
          </cell>
          <cell r="C384" t="str">
            <v>CODE</v>
          </cell>
          <cell r="D384" t="str">
            <v>6168</v>
          </cell>
          <cell r="E384" t="str">
            <v>Y</v>
          </cell>
          <cell r="F384" t="str">
            <v>Senior Communications Officer</v>
          </cell>
          <cell r="G384" t="str">
            <v>A</v>
          </cell>
          <cell r="H384" t="str">
            <v>USD</v>
          </cell>
          <cell r="I384">
            <v>135743.24</v>
          </cell>
          <cell r="J384">
            <v>1</v>
          </cell>
          <cell r="L384" t="str">
            <v>SEATTLE</v>
          </cell>
          <cell r="M384" t="str">
            <v>US</v>
          </cell>
          <cell r="AP384">
            <v>1</v>
          </cell>
          <cell r="AQ384">
            <v>522.08938461538457</v>
          </cell>
          <cell r="AR384" t="str">
            <v xml:space="preserve"> </v>
          </cell>
          <cell r="AS384" t="str">
            <v xml:space="preserve"> </v>
          </cell>
          <cell r="AT384">
            <v>0</v>
          </cell>
        </row>
        <row r="385">
          <cell r="A385" t="str">
            <v>DeGarmo, Anna Gabriella</v>
          </cell>
          <cell r="B385" t="str">
            <v>Program Associate II</v>
          </cell>
          <cell r="C385" t="str">
            <v>MNTD</v>
          </cell>
          <cell r="D385" t="str">
            <v>8157</v>
          </cell>
          <cell r="E385" t="str">
            <v>Y</v>
          </cell>
          <cell r="F385" t="str">
            <v>Program Associate</v>
          </cell>
          <cell r="G385" t="str">
            <v>A</v>
          </cell>
          <cell r="H385" t="str">
            <v>USD</v>
          </cell>
          <cell r="I385">
            <v>96096</v>
          </cell>
          <cell r="J385">
            <v>1</v>
          </cell>
          <cell r="L385" t="str">
            <v>WASHINGTON DC</v>
          </cell>
          <cell r="M385" t="str">
            <v>US</v>
          </cell>
          <cell r="AP385">
            <v>1</v>
          </cell>
          <cell r="AQ385">
            <v>369.6</v>
          </cell>
          <cell r="AR385" t="str">
            <v xml:space="preserve"> </v>
          </cell>
          <cell r="AS385" t="str">
            <v xml:space="preserve"> </v>
          </cell>
          <cell r="AT385">
            <v>0</v>
          </cell>
        </row>
        <row r="386">
          <cell r="A386" t="str">
            <v>Delarosa, Jaclyn R</v>
          </cell>
          <cell r="B386" t="str">
            <v>Senior Program Officer I</v>
          </cell>
          <cell r="C386" t="str">
            <v>MDHT</v>
          </cell>
          <cell r="D386" t="str">
            <v>4958</v>
          </cell>
          <cell r="E386" t="str">
            <v>Y</v>
          </cell>
          <cell r="F386" t="str">
            <v>Senior Program Officer</v>
          </cell>
          <cell r="G386" t="str">
            <v>A</v>
          </cell>
          <cell r="H386" t="str">
            <v>USD</v>
          </cell>
          <cell r="I386">
            <v>145150.72</v>
          </cell>
          <cell r="J386">
            <v>1</v>
          </cell>
          <cell r="L386" t="str">
            <v>HOME-TX-SEA</v>
          </cell>
          <cell r="M386" t="str">
            <v>US</v>
          </cell>
          <cell r="AP386">
            <v>1</v>
          </cell>
          <cell r="AQ386">
            <v>558.27200000000005</v>
          </cell>
          <cell r="AR386" t="str">
            <v xml:space="preserve"> </v>
          </cell>
          <cell r="AS386" t="str">
            <v xml:space="preserve"> </v>
          </cell>
          <cell r="AT386">
            <v>0</v>
          </cell>
        </row>
        <row r="387">
          <cell r="A387" t="str">
            <v>Demeke, Tesfaye</v>
          </cell>
          <cell r="B387" t="str">
            <v>Senior Program Officer II</v>
          </cell>
          <cell r="C387" t="str">
            <v>ET</v>
          </cell>
          <cell r="D387" t="str">
            <v>10004</v>
          </cell>
          <cell r="E387" t="str">
            <v>Y</v>
          </cell>
          <cell r="F387" t="str">
            <v>Regional Technical Assistant for Communication and Demand Generation</v>
          </cell>
          <cell r="G387" t="str">
            <v>A</v>
          </cell>
          <cell r="H387" t="str">
            <v>USD</v>
          </cell>
          <cell r="I387">
            <v>16020.48</v>
          </cell>
          <cell r="J387">
            <v>1</v>
          </cell>
          <cell r="L387" t="str">
            <v>REMOTE-ET</v>
          </cell>
          <cell r="M387" t="str">
            <v>AFRICA</v>
          </cell>
          <cell r="AP387">
            <v>1</v>
          </cell>
          <cell r="AQ387">
            <v>61.617230769230765</v>
          </cell>
          <cell r="AR387" t="str">
            <v xml:space="preserve"> </v>
          </cell>
          <cell r="AS387" t="str">
            <v xml:space="preserve"> </v>
          </cell>
          <cell r="AT387">
            <v>0</v>
          </cell>
        </row>
        <row r="388">
          <cell r="A388" t="str">
            <v>Demissie, Aster</v>
          </cell>
          <cell r="B388" t="str">
            <v>Coordinator I Functional Support /Technician I</v>
          </cell>
          <cell r="C388" t="str">
            <v>ET</v>
          </cell>
          <cell r="D388" t="str">
            <v>3823</v>
          </cell>
          <cell r="E388" t="str">
            <v>Y</v>
          </cell>
          <cell r="F388" t="str">
            <v>Operations Assistant</v>
          </cell>
          <cell r="G388" t="str">
            <v>A</v>
          </cell>
          <cell r="H388" t="str">
            <v>USD</v>
          </cell>
          <cell r="I388">
            <v>4543.3100000000004</v>
          </cell>
          <cell r="J388">
            <v>1</v>
          </cell>
          <cell r="L388" t="str">
            <v>ADDIS</v>
          </cell>
          <cell r="M388" t="str">
            <v>AFRICA</v>
          </cell>
          <cell r="AP388">
            <v>1</v>
          </cell>
          <cell r="AQ388">
            <v>17.474269230769231</v>
          </cell>
          <cell r="AR388" t="str">
            <v xml:space="preserve"> </v>
          </cell>
          <cell r="AS388" t="str">
            <v xml:space="preserve"> </v>
          </cell>
          <cell r="AT388">
            <v>0</v>
          </cell>
        </row>
        <row r="389">
          <cell r="A389" t="str">
            <v>Dempsey, Amy Jade</v>
          </cell>
          <cell r="B389" t="str">
            <v>Senior Communications Officer I</v>
          </cell>
          <cell r="C389" t="str">
            <v>MD</v>
          </cell>
          <cell r="D389" t="str">
            <v>7507</v>
          </cell>
          <cell r="E389" t="str">
            <v>Y</v>
          </cell>
          <cell r="F389" t="str">
            <v>Senior Communications Officer</v>
          </cell>
          <cell r="G389" t="str">
            <v>A</v>
          </cell>
          <cell r="H389" t="str">
            <v>USD</v>
          </cell>
          <cell r="I389">
            <v>116644.53</v>
          </cell>
          <cell r="J389">
            <v>1</v>
          </cell>
          <cell r="L389" t="str">
            <v>SEATTLE</v>
          </cell>
          <cell r="M389" t="str">
            <v>US</v>
          </cell>
          <cell r="AP389">
            <v>1</v>
          </cell>
          <cell r="AQ389">
            <v>448.63280769230767</v>
          </cell>
          <cell r="AR389" t="str">
            <v xml:space="preserve"> </v>
          </cell>
          <cell r="AS389" t="str">
            <v xml:space="preserve"> </v>
          </cell>
          <cell r="AT389">
            <v>0</v>
          </cell>
        </row>
        <row r="390">
          <cell r="A390" t="str">
            <v>Deressa, Addisu Alemayehu</v>
          </cell>
          <cell r="B390" t="str">
            <v>Advanced Monitoring, Evaluation and Learning Officer</v>
          </cell>
          <cell r="C390" t="str">
            <v>ET</v>
          </cell>
          <cell r="D390" t="str">
            <v>7775</v>
          </cell>
          <cell r="E390" t="str">
            <v>Y</v>
          </cell>
          <cell r="F390" t="str">
            <v>Monitoring, Evaluation and Learning Specialist</v>
          </cell>
          <cell r="G390" t="str">
            <v>A</v>
          </cell>
          <cell r="H390" t="str">
            <v>USD</v>
          </cell>
          <cell r="I390">
            <v>51702.55</v>
          </cell>
          <cell r="J390">
            <v>1</v>
          </cell>
          <cell r="L390" t="str">
            <v>ADDIS</v>
          </cell>
          <cell r="M390" t="str">
            <v>AFRICA</v>
          </cell>
          <cell r="AP390">
            <v>1</v>
          </cell>
          <cell r="AQ390">
            <v>198.85596153846154</v>
          </cell>
          <cell r="AR390" t="str">
            <v xml:space="preserve"> </v>
          </cell>
          <cell r="AS390" t="str">
            <v xml:space="preserve"> </v>
          </cell>
          <cell r="AT390">
            <v>0</v>
          </cell>
        </row>
        <row r="391">
          <cell r="A391" t="str">
            <v>Deshpande, Prashant Vinay</v>
          </cell>
          <cell r="B391" t="str">
            <v>Advanced Program Officer</v>
          </cell>
          <cell r="C391" t="str">
            <v>PSN</v>
          </cell>
          <cell r="D391" t="str">
            <v>8115</v>
          </cell>
          <cell r="E391" t="str">
            <v>Y</v>
          </cell>
          <cell r="F391" t="str">
            <v>Technical Lead -Treatment</v>
          </cell>
          <cell r="G391" t="str">
            <v>A</v>
          </cell>
          <cell r="H391" t="str">
            <v>INR</v>
          </cell>
          <cell r="I391">
            <v>3196560.8</v>
          </cell>
          <cell r="J391">
            <v>1</v>
          </cell>
          <cell r="L391" t="str">
            <v>NEW DELHI</v>
          </cell>
          <cell r="M391" t="str">
            <v>AMEE</v>
          </cell>
          <cell r="AP391">
            <v>81.06</v>
          </cell>
          <cell r="AQ391">
            <v>151.67116475924766</v>
          </cell>
          <cell r="AR391" t="str">
            <v xml:space="preserve"> </v>
          </cell>
          <cell r="AS391" t="str">
            <v xml:space="preserve"> </v>
          </cell>
          <cell r="AT391">
            <v>0</v>
          </cell>
        </row>
        <row r="392">
          <cell r="A392" t="str">
            <v>Devi, Langoljam Purnima</v>
          </cell>
          <cell r="B392" t="str">
            <v>Senior Program Officer I</v>
          </cell>
          <cell r="C392" t="str">
            <v>PSN</v>
          </cell>
          <cell r="D392" t="str">
            <v>8110</v>
          </cell>
          <cell r="E392" t="str">
            <v>Y</v>
          </cell>
          <cell r="F392" t="str">
            <v>State Program Officer -Treatment</v>
          </cell>
          <cell r="G392" t="str">
            <v>A</v>
          </cell>
          <cell r="H392" t="str">
            <v>INR</v>
          </cell>
          <cell r="I392">
            <v>1229844.0900000001</v>
          </cell>
          <cell r="J392">
            <v>1</v>
          </cell>
          <cell r="L392" t="str">
            <v>REMOTE-IN-ND</v>
          </cell>
          <cell r="M392" t="str">
            <v>AMEE</v>
          </cell>
          <cell r="AP392">
            <v>81.06</v>
          </cell>
          <cell r="AQ392">
            <v>58.353930137220296</v>
          </cell>
          <cell r="AR392" t="str">
            <v xml:space="preserve"> </v>
          </cell>
          <cell r="AS392" t="str">
            <v xml:space="preserve"> </v>
          </cell>
          <cell r="AT392">
            <v>0</v>
          </cell>
        </row>
        <row r="393">
          <cell r="A393" t="str">
            <v>Dewo, Zekarias Tsegaye</v>
          </cell>
          <cell r="B393" t="str">
            <v>Coordinator I Functional Support /Technician I</v>
          </cell>
          <cell r="C393" t="str">
            <v>ET</v>
          </cell>
          <cell r="D393" t="str">
            <v>10006</v>
          </cell>
          <cell r="E393" t="str">
            <v>Y</v>
          </cell>
          <cell r="F393" t="str">
            <v>Driver, S4ME</v>
          </cell>
          <cell r="G393" t="str">
            <v>A</v>
          </cell>
          <cell r="H393" t="str">
            <v>USD</v>
          </cell>
          <cell r="I393">
            <v>4419.04</v>
          </cell>
          <cell r="J393">
            <v>1</v>
          </cell>
          <cell r="L393" t="str">
            <v>ADDIS</v>
          </cell>
          <cell r="M393" t="str">
            <v>AFRICA</v>
          </cell>
          <cell r="AP393">
            <v>1</v>
          </cell>
          <cell r="AQ393">
            <v>16.996307692307692</v>
          </cell>
          <cell r="AR393" t="str">
            <v xml:space="preserve"> </v>
          </cell>
          <cell r="AS393" t="str">
            <v xml:space="preserve"> </v>
          </cell>
          <cell r="AT393">
            <v>0</v>
          </cell>
        </row>
        <row r="394">
          <cell r="A394" t="str">
            <v>Dhande, Sachin Murlidhar</v>
          </cell>
          <cell r="B394" t="str">
            <v>Senior Program Officer I</v>
          </cell>
          <cell r="C394" t="str">
            <v>PSN</v>
          </cell>
          <cell r="D394" t="str">
            <v>8113</v>
          </cell>
          <cell r="E394" t="str">
            <v>Y</v>
          </cell>
          <cell r="F394" t="str">
            <v>Regional Medical Advisor</v>
          </cell>
          <cell r="G394" t="str">
            <v>A</v>
          </cell>
          <cell r="H394" t="str">
            <v>INR</v>
          </cell>
          <cell r="I394">
            <v>1766998</v>
          </cell>
          <cell r="J394">
            <v>1</v>
          </cell>
          <cell r="L394" t="str">
            <v>REMOTE-IN-ND</v>
          </cell>
          <cell r="M394" t="str">
            <v>AMEE</v>
          </cell>
          <cell r="AP394">
            <v>81.06</v>
          </cell>
          <cell r="AQ394">
            <v>83.840934540416413</v>
          </cell>
          <cell r="AR394" t="str">
            <v xml:space="preserve"> </v>
          </cell>
          <cell r="AS394" t="str">
            <v xml:space="preserve"> </v>
          </cell>
          <cell r="AT394">
            <v>0</v>
          </cell>
        </row>
        <row r="395">
          <cell r="A395" t="str">
            <v>Dhingra, Jatin</v>
          </cell>
          <cell r="B395" t="str">
            <v>Advanced Program Officer</v>
          </cell>
          <cell r="C395" t="str">
            <v>PSN</v>
          </cell>
          <cell r="D395" t="str">
            <v>8066</v>
          </cell>
          <cell r="E395" t="str">
            <v>Y</v>
          </cell>
          <cell r="F395" t="str">
            <v>Specialist - Urban Health</v>
          </cell>
          <cell r="G395" t="str">
            <v>A</v>
          </cell>
          <cell r="H395" t="str">
            <v>INR</v>
          </cell>
          <cell r="I395">
            <v>3073254</v>
          </cell>
          <cell r="J395">
            <v>1</v>
          </cell>
          <cell r="L395" t="str">
            <v>NEW DELHI</v>
          </cell>
          <cell r="M395" t="str">
            <v>AMEE</v>
          </cell>
          <cell r="AP395">
            <v>81.06</v>
          </cell>
          <cell r="AQ395">
            <v>145.82047486192562</v>
          </cell>
          <cell r="AR395" t="str">
            <v xml:space="preserve"> </v>
          </cell>
          <cell r="AS395" t="str">
            <v xml:space="preserve"> </v>
          </cell>
          <cell r="AT395">
            <v>0</v>
          </cell>
        </row>
        <row r="396">
          <cell r="A396" t="str">
            <v>Dhule, Pooja</v>
          </cell>
          <cell r="B396" t="str">
            <v>Senior Program Officer I</v>
          </cell>
          <cell r="C396" t="str">
            <v>PSN</v>
          </cell>
          <cell r="D396" t="str">
            <v>8128</v>
          </cell>
          <cell r="E396" t="str">
            <v>Y</v>
          </cell>
          <cell r="F396" t="str">
            <v>Regional NTD Nodal Officer</v>
          </cell>
          <cell r="G396" t="str">
            <v>A</v>
          </cell>
          <cell r="H396" t="str">
            <v>INR</v>
          </cell>
          <cell r="I396">
            <v>1229903</v>
          </cell>
          <cell r="J396">
            <v>1</v>
          </cell>
          <cell r="L396" t="str">
            <v>LUCKNOW</v>
          </cell>
          <cell r="M396" t="str">
            <v>AMEE</v>
          </cell>
          <cell r="AP396">
            <v>81.06</v>
          </cell>
          <cell r="AQ396">
            <v>58.356725312683857</v>
          </cell>
          <cell r="AR396" t="str">
            <v xml:space="preserve"> </v>
          </cell>
          <cell r="AS396" t="str">
            <v xml:space="preserve"> </v>
          </cell>
          <cell r="AT396">
            <v>0</v>
          </cell>
        </row>
        <row r="397">
          <cell r="A397" t="str">
            <v>Diagne, Ndeye Awa</v>
          </cell>
          <cell r="B397" t="str">
            <v>Senior Manager Strategy &amp; Operations</v>
          </cell>
          <cell r="C397" t="str">
            <v>SEN</v>
          </cell>
          <cell r="D397" t="str">
            <v>4901</v>
          </cell>
          <cell r="E397" t="str">
            <v>Y</v>
          </cell>
          <cell r="F397" t="str">
            <v>Country Finance and Operations Manager</v>
          </cell>
          <cell r="G397" t="str">
            <v>A</v>
          </cell>
          <cell r="H397" t="str">
            <v>XOF</v>
          </cell>
          <cell r="I397">
            <v>43973065</v>
          </cell>
          <cell r="J397">
            <v>1</v>
          </cell>
          <cell r="L397" t="str">
            <v>SenegalDakar</v>
          </cell>
          <cell r="M397" t="str">
            <v>AFRICA</v>
          </cell>
          <cell r="AP397">
            <v>600</v>
          </cell>
          <cell r="AQ397">
            <v>281.87862179487178</v>
          </cell>
          <cell r="AR397" t="str">
            <v xml:space="preserve"> </v>
          </cell>
          <cell r="AS397" t="str">
            <v xml:space="preserve"> </v>
          </cell>
          <cell r="AT397">
            <v>0</v>
          </cell>
        </row>
        <row r="398">
          <cell r="A398" t="str">
            <v>Diallo, Mamadou Mballo</v>
          </cell>
          <cell r="B398" t="str">
            <v>Senior Monitoring, Evaluation and Learning Officer I</v>
          </cell>
          <cell r="C398" t="str">
            <v>CODE</v>
          </cell>
          <cell r="D398" t="str">
            <v>8024</v>
          </cell>
          <cell r="E398" t="str">
            <v>Y</v>
          </cell>
          <cell r="F398" t="str">
            <v>Senior Regional Monitoring, Evaluation, and Learning Officer, Digital Square</v>
          </cell>
          <cell r="G398" t="str">
            <v>A</v>
          </cell>
          <cell r="H398" t="str">
            <v>XOF</v>
          </cell>
          <cell r="I398">
            <v>46409772</v>
          </cell>
          <cell r="J398">
            <v>1</v>
          </cell>
          <cell r="L398" t="str">
            <v>SenegalDakar</v>
          </cell>
          <cell r="M398" t="str">
            <v>AFRICA</v>
          </cell>
          <cell r="AP398">
            <v>600</v>
          </cell>
          <cell r="AQ398">
            <v>297.49853846153843</v>
          </cell>
          <cell r="AR398" t="str">
            <v xml:space="preserve"> </v>
          </cell>
          <cell r="AS398" t="str">
            <v xml:space="preserve"> </v>
          </cell>
          <cell r="AT398">
            <v>0</v>
          </cell>
        </row>
        <row r="399">
          <cell r="A399" t="str">
            <v>Diallo, Samba</v>
          </cell>
          <cell r="B399" t="str">
            <v>Coordinator I Functional Support /Technician I</v>
          </cell>
          <cell r="C399" t="str">
            <v>MNTD</v>
          </cell>
          <cell r="D399" t="str">
            <v>5007</v>
          </cell>
          <cell r="E399" t="str">
            <v>Y</v>
          </cell>
          <cell r="F399" t="str">
            <v>Driver</v>
          </cell>
          <cell r="G399" t="str">
            <v>A</v>
          </cell>
          <cell r="H399" t="str">
            <v>XOF</v>
          </cell>
          <cell r="I399">
            <v>6453951</v>
          </cell>
          <cell r="J399">
            <v>1</v>
          </cell>
          <cell r="L399" t="str">
            <v>SenegalDakar</v>
          </cell>
          <cell r="M399" t="str">
            <v>AFRICA</v>
          </cell>
          <cell r="AP399">
            <v>600</v>
          </cell>
          <cell r="AQ399">
            <v>41.371480769230764</v>
          </cell>
          <cell r="AR399" t="str">
            <v xml:space="preserve"> </v>
          </cell>
          <cell r="AS399" t="str">
            <v xml:space="preserve"> </v>
          </cell>
          <cell r="AT399">
            <v>0</v>
          </cell>
        </row>
        <row r="400">
          <cell r="A400" t="str">
            <v>Diedhiou, Damien</v>
          </cell>
          <cell r="B400" t="str">
            <v>Senior Data Mgmt &amp; Stats Officer I</v>
          </cell>
          <cell r="C400" t="str">
            <v>MNTD</v>
          </cell>
          <cell r="D400" t="str">
            <v>5874</v>
          </cell>
          <cell r="E400" t="str">
            <v>Y</v>
          </cell>
          <cell r="F400" t="str">
            <v>Data Manager</v>
          </cell>
          <cell r="G400" t="str">
            <v>A</v>
          </cell>
          <cell r="H400" t="str">
            <v>XOF</v>
          </cell>
          <cell r="I400">
            <v>18168923</v>
          </cell>
          <cell r="J400">
            <v>1</v>
          </cell>
          <cell r="L400" t="str">
            <v>SenegalDakar</v>
          </cell>
          <cell r="M400" t="str">
            <v>AFRICA</v>
          </cell>
          <cell r="AP400">
            <v>600</v>
          </cell>
          <cell r="AQ400">
            <v>116.46745512820513</v>
          </cell>
          <cell r="AR400" t="str">
            <v xml:space="preserve"> </v>
          </cell>
          <cell r="AS400" t="str">
            <v xml:space="preserve"> </v>
          </cell>
          <cell r="AT400">
            <v>0</v>
          </cell>
        </row>
        <row r="401">
          <cell r="A401" t="str">
            <v>Diehl, Mary Ann</v>
          </cell>
          <cell r="B401" t="str">
            <v>Senior Manager Grants &amp; Contracts</v>
          </cell>
          <cell r="C401" t="str">
            <v>GRC</v>
          </cell>
          <cell r="D401" t="str">
            <v>7506</v>
          </cell>
          <cell r="E401" t="str">
            <v>Y</v>
          </cell>
          <cell r="F401" t="str">
            <v>Global Grants and Contracts Manager</v>
          </cell>
          <cell r="G401" t="str">
            <v>A</v>
          </cell>
          <cell r="H401" t="str">
            <v>USD</v>
          </cell>
          <cell r="I401">
            <v>155906.15</v>
          </cell>
          <cell r="J401">
            <v>1</v>
          </cell>
          <cell r="L401" t="str">
            <v>HOME-NY-SEA</v>
          </cell>
          <cell r="M401" t="str">
            <v>US</v>
          </cell>
          <cell r="AP401">
            <v>1</v>
          </cell>
          <cell r="AQ401">
            <v>599.63903846153846</v>
          </cell>
          <cell r="AR401" t="str">
            <v xml:space="preserve"> </v>
          </cell>
          <cell r="AS401" t="str">
            <v xml:space="preserve"> </v>
          </cell>
          <cell r="AT401">
            <v>0</v>
          </cell>
        </row>
        <row r="402">
          <cell r="A402" t="str">
            <v>Dieng, Gnagna</v>
          </cell>
          <cell r="B402" t="str">
            <v>Senior Executive Assistant / Officer I</v>
          </cell>
          <cell r="C402" t="str">
            <v>MNTD</v>
          </cell>
          <cell r="D402" t="str">
            <v>4503</v>
          </cell>
          <cell r="E402" t="str">
            <v>Y</v>
          </cell>
          <cell r="F402" t="str">
            <v>MNTD REGIONAL COORDINATOR</v>
          </cell>
          <cell r="G402" t="str">
            <v>A</v>
          </cell>
          <cell r="H402" t="str">
            <v>XOF</v>
          </cell>
          <cell r="I402">
            <v>25741216</v>
          </cell>
          <cell r="J402">
            <v>1</v>
          </cell>
          <cell r="L402" t="str">
            <v>SenegalDakar</v>
          </cell>
          <cell r="M402" t="str">
            <v>AFRICA</v>
          </cell>
          <cell r="AP402">
            <v>600</v>
          </cell>
          <cell r="AQ402">
            <v>165.00779487179486</v>
          </cell>
          <cell r="AR402" t="str">
            <v xml:space="preserve"> </v>
          </cell>
          <cell r="AS402" t="str">
            <v xml:space="preserve"> </v>
          </cell>
          <cell r="AT402">
            <v>0</v>
          </cell>
        </row>
        <row r="403">
          <cell r="A403" t="str">
            <v>Diesburg, Steven Patrick</v>
          </cell>
          <cell r="B403" t="str">
            <v>Manger Research &amp; Development</v>
          </cell>
          <cell r="C403" t="str">
            <v>MDHT</v>
          </cell>
          <cell r="D403" t="str">
            <v>5214</v>
          </cell>
          <cell r="E403" t="str">
            <v>Y</v>
          </cell>
          <cell r="F403" t="str">
            <v>Product Development Engineering Lead</v>
          </cell>
          <cell r="G403" t="str">
            <v>A</v>
          </cell>
          <cell r="H403" t="str">
            <v>USD</v>
          </cell>
          <cell r="I403">
            <v>145766.44</v>
          </cell>
          <cell r="J403">
            <v>1</v>
          </cell>
          <cell r="L403" t="str">
            <v>SEATTLE</v>
          </cell>
          <cell r="M403" t="str">
            <v>US</v>
          </cell>
          <cell r="AP403">
            <v>1</v>
          </cell>
          <cell r="AQ403">
            <v>560.64015384615391</v>
          </cell>
          <cell r="AR403" t="str">
            <v xml:space="preserve"> </v>
          </cell>
          <cell r="AS403" t="str">
            <v xml:space="preserve"> </v>
          </cell>
          <cell r="AT403">
            <v>0</v>
          </cell>
        </row>
        <row r="404">
          <cell r="A404" t="str">
            <v>Dieye, Yakou</v>
          </cell>
          <cell r="B404" t="str">
            <v>Director Program</v>
          </cell>
          <cell r="C404" t="str">
            <v>MNTD</v>
          </cell>
          <cell r="D404" t="str">
            <v>2289</v>
          </cell>
          <cell r="E404" t="str">
            <v>Y</v>
          </cell>
          <cell r="F404" t="str">
            <v>West Africa Malaria Regional Director</v>
          </cell>
          <cell r="G404" t="str">
            <v>A</v>
          </cell>
          <cell r="H404" t="str">
            <v>XOF</v>
          </cell>
          <cell r="I404">
            <v>78205680</v>
          </cell>
          <cell r="J404">
            <v>1</v>
          </cell>
          <cell r="L404" t="str">
            <v>SenegalDakar</v>
          </cell>
          <cell r="M404" t="str">
            <v>AFRICA</v>
          </cell>
          <cell r="AP404">
            <v>600</v>
          </cell>
          <cell r="AQ404">
            <v>501.31846153846158</v>
          </cell>
          <cell r="AR404" t="str">
            <v xml:space="preserve"> </v>
          </cell>
          <cell r="AS404" t="str">
            <v xml:space="preserve"> </v>
          </cell>
          <cell r="AT404">
            <v>0</v>
          </cell>
        </row>
        <row r="405">
          <cell r="A405" t="str">
            <v>Digre, Peder Rolland</v>
          </cell>
          <cell r="B405" t="str">
            <v>Senior Program Officer I</v>
          </cell>
          <cell r="C405" t="str">
            <v>MD</v>
          </cell>
          <cell r="D405" t="str">
            <v>4836</v>
          </cell>
          <cell r="E405" t="str">
            <v>Y</v>
          </cell>
          <cell r="F405" t="str">
            <v>Program Officer</v>
          </cell>
          <cell r="G405" t="str">
            <v>A</v>
          </cell>
          <cell r="H405" t="str">
            <v>USD</v>
          </cell>
          <cell r="I405">
            <v>118857.44</v>
          </cell>
          <cell r="J405">
            <v>1</v>
          </cell>
          <cell r="L405" t="str">
            <v>SEATTLE</v>
          </cell>
          <cell r="M405" t="str">
            <v>US</v>
          </cell>
          <cell r="AP405">
            <v>1</v>
          </cell>
          <cell r="AQ405">
            <v>457.14400000000001</v>
          </cell>
          <cell r="AR405" t="str">
            <v xml:space="preserve"> </v>
          </cell>
          <cell r="AS405" t="str">
            <v xml:space="preserve"> </v>
          </cell>
          <cell r="AT405">
            <v>0</v>
          </cell>
        </row>
        <row r="406">
          <cell r="A406" t="str">
            <v>Dilawari, Kavish</v>
          </cell>
          <cell r="B406" t="str">
            <v>TL II Finance and Awards</v>
          </cell>
          <cell r="C406" t="str">
            <v>PSN</v>
          </cell>
          <cell r="D406" t="str">
            <v>7740</v>
          </cell>
          <cell r="E406" t="str">
            <v>Y</v>
          </cell>
          <cell r="F406" t="str">
            <v>Senior Project Administrator (PADM)</v>
          </cell>
          <cell r="G406" t="str">
            <v>A</v>
          </cell>
          <cell r="H406" t="str">
            <v>INR</v>
          </cell>
          <cell r="I406">
            <v>1946694.87</v>
          </cell>
          <cell r="J406">
            <v>1</v>
          </cell>
          <cell r="L406" t="str">
            <v>NEW DELHI</v>
          </cell>
          <cell r="M406" t="str">
            <v>AMEE</v>
          </cell>
          <cell r="AP406">
            <v>81.06</v>
          </cell>
          <cell r="AQ406">
            <v>92.367233673062699</v>
          </cell>
          <cell r="AR406" t="str">
            <v xml:space="preserve"> </v>
          </cell>
          <cell r="AS406" t="str">
            <v xml:space="preserve"> </v>
          </cell>
          <cell r="AT406">
            <v>0</v>
          </cell>
        </row>
        <row r="407">
          <cell r="A407" t="str">
            <v>Dinev-Olivares, Milka Julia Beatriz</v>
          </cell>
          <cell r="B407" t="str">
            <v>Senior Manager Program</v>
          </cell>
          <cell r="C407" t="str">
            <v>RH</v>
          </cell>
          <cell r="D407" t="str">
            <v>4823</v>
          </cell>
          <cell r="E407" t="str">
            <v>Y</v>
          </cell>
          <cell r="F407" t="str">
            <v>RHSC Regions Manager</v>
          </cell>
          <cell r="G407" t="str">
            <v>A</v>
          </cell>
          <cell r="H407" t="str">
            <v>USD</v>
          </cell>
          <cell r="I407">
            <v>168497.68</v>
          </cell>
          <cell r="J407">
            <v>1</v>
          </cell>
          <cell r="L407" t="str">
            <v>REMOTE-PE</v>
          </cell>
          <cell r="M407" t="str">
            <v>US</v>
          </cell>
          <cell r="AP407">
            <v>1</v>
          </cell>
          <cell r="AQ407">
            <v>648.06799999999998</v>
          </cell>
          <cell r="AR407" t="str">
            <v xml:space="preserve"> </v>
          </cell>
          <cell r="AS407" t="str">
            <v xml:space="preserve"> </v>
          </cell>
          <cell r="AT407">
            <v>0</v>
          </cell>
        </row>
        <row r="408">
          <cell r="A408" t="str">
            <v>Diop, Diadji</v>
          </cell>
          <cell r="B408" t="str">
            <v>Monitoring, Evaluation and Learning Associate II</v>
          </cell>
          <cell r="C408" t="str">
            <v>SEN</v>
          </cell>
          <cell r="D408" t="str">
            <v>7782</v>
          </cell>
          <cell r="E408" t="str">
            <v>Y</v>
          </cell>
          <cell r="F408" t="str">
            <v>Regional Monitoring &amp; Evaluation Officer</v>
          </cell>
          <cell r="G408" t="str">
            <v>A</v>
          </cell>
          <cell r="H408" t="str">
            <v>XOF</v>
          </cell>
          <cell r="I408">
            <v>22570362</v>
          </cell>
          <cell r="J408">
            <v>1</v>
          </cell>
          <cell r="L408" t="str">
            <v>SenegalDakar</v>
          </cell>
          <cell r="M408" t="str">
            <v>AFRICA</v>
          </cell>
          <cell r="AP408">
            <v>600</v>
          </cell>
          <cell r="AQ408">
            <v>144.68180769230767</v>
          </cell>
          <cell r="AR408" t="str">
            <v xml:space="preserve"> </v>
          </cell>
          <cell r="AS408" t="str">
            <v xml:space="preserve"> </v>
          </cell>
          <cell r="AT408">
            <v>0</v>
          </cell>
        </row>
        <row r="409">
          <cell r="A409" t="str">
            <v>Diop, Gnima</v>
          </cell>
          <cell r="B409" t="str">
            <v>Senior Partnerships Officer I</v>
          </cell>
          <cell r="C409" t="str">
            <v>DRC</v>
          </cell>
          <cell r="D409" t="str">
            <v>8092</v>
          </cell>
          <cell r="E409" t="str">
            <v>Y</v>
          </cell>
          <cell r="F409" t="str">
            <v>Senior Partnerships Officer I</v>
          </cell>
          <cell r="G409" t="str">
            <v>A</v>
          </cell>
          <cell r="H409" t="str">
            <v>USD</v>
          </cell>
          <cell r="I409">
            <v>49386</v>
          </cell>
          <cell r="J409">
            <v>1</v>
          </cell>
          <cell r="L409" t="str">
            <v>KINSHASA</v>
          </cell>
          <cell r="M409" t="str">
            <v>AFRICA</v>
          </cell>
          <cell r="AP409">
            <v>1</v>
          </cell>
          <cell r="AQ409">
            <v>189.94615384615383</v>
          </cell>
          <cell r="AR409" t="str">
            <v xml:space="preserve"> </v>
          </cell>
          <cell r="AS409" t="str">
            <v xml:space="preserve"> </v>
          </cell>
          <cell r="AT409">
            <v>0</v>
          </cell>
        </row>
        <row r="410">
          <cell r="A410" t="str">
            <v>Diop, Marie Josephine Marguerite</v>
          </cell>
          <cell r="B410" t="str">
            <v>Senior Finance and Awards Officer/ Senior PADM I</v>
          </cell>
          <cell r="C410" t="str">
            <v>CODE</v>
          </cell>
          <cell r="D410" t="str">
            <v>7930</v>
          </cell>
          <cell r="E410" t="str">
            <v>Y</v>
          </cell>
          <cell r="F410" t="str">
            <v>Project Administrator Officer</v>
          </cell>
          <cell r="G410" t="str">
            <v>A</v>
          </cell>
          <cell r="H410" t="str">
            <v>XOF</v>
          </cell>
          <cell r="I410">
            <v>26544412</v>
          </cell>
          <cell r="J410">
            <v>1</v>
          </cell>
          <cell r="L410" t="str">
            <v>SenegalDakar</v>
          </cell>
          <cell r="M410" t="str">
            <v>AFRICA</v>
          </cell>
          <cell r="AP410">
            <v>600</v>
          </cell>
          <cell r="AQ410">
            <v>170.15648717948719</v>
          </cell>
          <cell r="AR410" t="str">
            <v xml:space="preserve"> </v>
          </cell>
          <cell r="AS410" t="str">
            <v xml:space="preserve"> </v>
          </cell>
          <cell r="AT410">
            <v>0</v>
          </cell>
        </row>
        <row r="411">
          <cell r="A411" t="str">
            <v>Diop, Ndack</v>
          </cell>
          <cell r="B411" t="str">
            <v>Manager Monitoring, Evaluation and Learning</v>
          </cell>
          <cell r="C411" t="str">
            <v>SEN</v>
          </cell>
          <cell r="D411" t="str">
            <v>4237</v>
          </cell>
          <cell r="E411" t="str">
            <v>Y</v>
          </cell>
          <cell r="F411" t="str">
            <v>Senior MEL Advisor</v>
          </cell>
          <cell r="G411" t="str">
            <v>A</v>
          </cell>
          <cell r="H411" t="str">
            <v>XOF</v>
          </cell>
          <cell r="I411">
            <v>45738732</v>
          </cell>
          <cell r="J411">
            <v>1</v>
          </cell>
          <cell r="L411" t="str">
            <v>SenegalDakar</v>
          </cell>
          <cell r="M411" t="str">
            <v>AFRICA</v>
          </cell>
          <cell r="AP411">
            <v>600</v>
          </cell>
          <cell r="AQ411">
            <v>293.197</v>
          </cell>
          <cell r="AR411" t="str">
            <v xml:space="preserve"> </v>
          </cell>
          <cell r="AS411" t="str">
            <v xml:space="preserve"> </v>
          </cell>
          <cell r="AT411">
            <v>0</v>
          </cell>
        </row>
        <row r="412">
          <cell r="A412" t="str">
            <v>DIOP, Papa Alioune Badara</v>
          </cell>
          <cell r="B412" t="str">
            <v>Advanced Auditor</v>
          </cell>
          <cell r="C412" t="str">
            <v>FPA</v>
          </cell>
          <cell r="D412" t="str">
            <v>10215</v>
          </cell>
          <cell r="E412" t="str">
            <v>Y</v>
          </cell>
          <cell r="F412" t="str">
            <v>Advanced Auditor</v>
          </cell>
          <cell r="G412" t="str">
            <v>A</v>
          </cell>
          <cell r="H412" t="str">
            <v>XOF</v>
          </cell>
          <cell r="I412">
            <v>43200000</v>
          </cell>
          <cell r="J412">
            <v>1</v>
          </cell>
          <cell r="L412" t="str">
            <v>SenegalDakar</v>
          </cell>
          <cell r="M412" t="str">
            <v>AFRICA</v>
          </cell>
          <cell r="AP412">
            <v>600</v>
          </cell>
          <cell r="AQ412">
            <v>276.92307692307691</v>
          </cell>
          <cell r="AR412" t="str">
            <v xml:space="preserve"> </v>
          </cell>
          <cell r="AS412" t="str">
            <v xml:space="preserve"> </v>
          </cell>
          <cell r="AT412">
            <v>0</v>
          </cell>
        </row>
        <row r="413">
          <cell r="A413" t="str">
            <v>Diop, Ramatoulaye</v>
          </cell>
          <cell r="B413" t="str">
            <v>Functional Specialist I</v>
          </cell>
          <cell r="C413" t="str">
            <v>SEN</v>
          </cell>
          <cell r="D413" t="str">
            <v>10222</v>
          </cell>
          <cell r="E413" t="str">
            <v>Y</v>
          </cell>
          <cell r="F413" t="str">
            <v>Senior Program Assistant</v>
          </cell>
          <cell r="G413" t="str">
            <v>A</v>
          </cell>
          <cell r="H413" t="str">
            <v>XOF</v>
          </cell>
          <cell r="I413">
            <v>12000000</v>
          </cell>
          <cell r="J413">
            <v>1</v>
          </cell>
          <cell r="L413" t="str">
            <v>SenegalDakar</v>
          </cell>
          <cell r="M413" t="str">
            <v>AFRICA</v>
          </cell>
          <cell r="AP413">
            <v>600</v>
          </cell>
          <cell r="AQ413">
            <v>76.92307692307692</v>
          </cell>
          <cell r="AR413" t="str">
            <v xml:space="preserve"> </v>
          </cell>
          <cell r="AS413" t="str">
            <v xml:space="preserve"> </v>
          </cell>
          <cell r="AT413">
            <v>0</v>
          </cell>
        </row>
        <row r="414">
          <cell r="A414" t="str">
            <v>Diouf, Aminatou</v>
          </cell>
          <cell r="B414" t="str">
            <v>Finance and Awards Associate II/ PADM II</v>
          </cell>
          <cell r="C414" t="str">
            <v>SEN</v>
          </cell>
          <cell r="D414" t="str">
            <v>8070</v>
          </cell>
          <cell r="E414" t="str">
            <v>Y</v>
          </cell>
          <cell r="F414" t="str">
            <v>Grants and Administrative Officer - Urban Health</v>
          </cell>
          <cell r="G414" t="str">
            <v>A</v>
          </cell>
          <cell r="H414" t="str">
            <v>XOF</v>
          </cell>
          <cell r="I414">
            <v>24139012</v>
          </cell>
          <cell r="J414">
            <v>1</v>
          </cell>
          <cell r="L414" t="str">
            <v>SenegalDakar</v>
          </cell>
          <cell r="M414" t="str">
            <v>AFRICA</v>
          </cell>
          <cell r="AP414">
            <v>600</v>
          </cell>
          <cell r="AQ414">
            <v>154.73725641025641</v>
          </cell>
          <cell r="AR414" t="str">
            <v xml:space="preserve"> </v>
          </cell>
          <cell r="AS414" t="str">
            <v xml:space="preserve"> </v>
          </cell>
          <cell r="AT414">
            <v>0</v>
          </cell>
        </row>
        <row r="415">
          <cell r="A415" t="str">
            <v>Direny, Abdel Nasser</v>
          </cell>
          <cell r="B415" t="str">
            <v>Advanced Program Officer</v>
          </cell>
          <cell r="C415" t="str">
            <v>MNTD</v>
          </cell>
          <cell r="D415" t="str">
            <v>8183</v>
          </cell>
          <cell r="E415" t="str">
            <v>Y</v>
          </cell>
          <cell r="F415" t="str">
            <v>Senior Manager, Neglected Tropical Disease (NTD) Surveillance</v>
          </cell>
          <cell r="G415" t="str">
            <v>A</v>
          </cell>
          <cell r="H415" t="str">
            <v>USD</v>
          </cell>
          <cell r="I415">
            <v>161200</v>
          </cell>
          <cell r="J415">
            <v>1</v>
          </cell>
          <cell r="L415" t="str">
            <v>HOME-FL-SEA</v>
          </cell>
          <cell r="M415" t="str">
            <v>US</v>
          </cell>
          <cell r="AP415">
            <v>1</v>
          </cell>
          <cell r="AQ415">
            <v>620</v>
          </cell>
          <cell r="AR415" t="str">
            <v xml:space="preserve"> </v>
          </cell>
          <cell r="AS415" t="str">
            <v xml:space="preserve"> </v>
          </cell>
          <cell r="AT415">
            <v>0</v>
          </cell>
        </row>
        <row r="416">
          <cell r="A416" t="str">
            <v>Diuzheva, Olena</v>
          </cell>
          <cell r="B416" t="str">
            <v>Senior Program Officer I</v>
          </cell>
          <cell r="C416" t="str">
            <v>PSU</v>
          </cell>
          <cell r="D416" t="str">
            <v>6504</v>
          </cell>
          <cell r="E416" t="str">
            <v>Y</v>
          </cell>
          <cell r="F416" t="str">
            <v>TB Program Officer, CTB Ukraine</v>
          </cell>
          <cell r="G416" t="str">
            <v>A</v>
          </cell>
          <cell r="H416" t="str">
            <v>USD</v>
          </cell>
          <cell r="I416">
            <v>70549.56</v>
          </cell>
          <cell r="J416">
            <v>1</v>
          </cell>
          <cell r="L416" t="str">
            <v>KYIV</v>
          </cell>
          <cell r="M416" t="str">
            <v>AMEE</v>
          </cell>
          <cell r="AP416">
            <v>1</v>
          </cell>
          <cell r="AQ416">
            <v>271.34446153846153</v>
          </cell>
          <cell r="AR416" t="str">
            <v xml:space="preserve"> </v>
          </cell>
          <cell r="AS416" t="str">
            <v xml:space="preserve"> </v>
          </cell>
          <cell r="AT416">
            <v>0</v>
          </cell>
        </row>
        <row r="417">
          <cell r="A417" t="str">
            <v>Dixit, Neeraj</v>
          </cell>
          <cell r="B417" t="str">
            <v>Senior Program Officer II</v>
          </cell>
          <cell r="C417" t="str">
            <v>PSN</v>
          </cell>
          <cell r="D417" t="str">
            <v>6936</v>
          </cell>
          <cell r="E417" t="str">
            <v>Y</v>
          </cell>
          <cell r="F417" t="str">
            <v>State Program Officer, TIMCI</v>
          </cell>
          <cell r="G417" t="str">
            <v>A</v>
          </cell>
          <cell r="H417" t="str">
            <v>INR</v>
          </cell>
          <cell r="I417">
            <v>2381519.08</v>
          </cell>
          <cell r="J417">
            <v>1</v>
          </cell>
          <cell r="L417" t="str">
            <v>LUCKNOW</v>
          </cell>
          <cell r="M417" t="str">
            <v>AMEE</v>
          </cell>
          <cell r="AP417">
            <v>81.06</v>
          </cell>
          <cell r="AQ417">
            <v>112.99887452789008</v>
          </cell>
          <cell r="AR417" t="str">
            <v xml:space="preserve"> </v>
          </cell>
          <cell r="AS417" t="str">
            <v xml:space="preserve"> </v>
          </cell>
          <cell r="AT417">
            <v>0</v>
          </cell>
        </row>
        <row r="418">
          <cell r="A418" t="str">
            <v>Do, Kim Tuan</v>
          </cell>
          <cell r="B418" t="str">
            <v>Advanced Program Project Manager</v>
          </cell>
          <cell r="C418" t="str">
            <v>VN</v>
          </cell>
          <cell r="D418" t="str">
            <v>7259</v>
          </cell>
          <cell r="E418" t="str">
            <v>Y</v>
          </cell>
          <cell r="F418" t="str">
            <v>Project Manager</v>
          </cell>
          <cell r="G418" t="str">
            <v>A</v>
          </cell>
          <cell r="H418" t="str">
            <v>VND</v>
          </cell>
          <cell r="I418">
            <v>1346172792</v>
          </cell>
          <cell r="J418">
            <v>1</v>
          </cell>
          <cell r="L418" t="str">
            <v>HANOI</v>
          </cell>
          <cell r="M418" t="str">
            <v>AMEE</v>
          </cell>
          <cell r="AP418">
            <v>23750</v>
          </cell>
          <cell r="AQ418">
            <v>218.00369101214577</v>
          </cell>
          <cell r="AR418" t="str">
            <v xml:space="preserve"> </v>
          </cell>
          <cell r="AS418" t="str">
            <v xml:space="preserve"> </v>
          </cell>
          <cell r="AT418">
            <v>0</v>
          </cell>
        </row>
        <row r="419">
          <cell r="A419" t="str">
            <v>Do, Van Khanh</v>
          </cell>
          <cell r="B419" t="str">
            <v>Senior Accountant I</v>
          </cell>
          <cell r="C419" t="str">
            <v>VN</v>
          </cell>
          <cell r="D419" t="str">
            <v>5953</v>
          </cell>
          <cell r="E419" t="str">
            <v>Y</v>
          </cell>
          <cell r="F419" t="str">
            <v>Office Finance Officer</v>
          </cell>
          <cell r="G419" t="str">
            <v>A</v>
          </cell>
          <cell r="H419" t="str">
            <v>VND</v>
          </cell>
          <cell r="I419">
            <v>579011691</v>
          </cell>
          <cell r="J419">
            <v>1</v>
          </cell>
          <cell r="L419" t="str">
            <v>HANOI</v>
          </cell>
          <cell r="M419" t="str">
            <v>AMEE</v>
          </cell>
          <cell r="AP419">
            <v>23750</v>
          </cell>
          <cell r="AQ419">
            <v>93.767075465587041</v>
          </cell>
          <cell r="AR419" t="str">
            <v xml:space="preserve"> </v>
          </cell>
          <cell r="AS419" t="str">
            <v xml:space="preserve"> </v>
          </cell>
          <cell r="AT419">
            <v>0</v>
          </cell>
        </row>
        <row r="420">
          <cell r="A420" t="str">
            <v>Domingo-Villegas, Gonzalo Jose</v>
          </cell>
          <cell r="B420" t="str">
            <v>Research &amp; Development Advisor II</v>
          </cell>
          <cell r="C420" t="str">
            <v>DX</v>
          </cell>
          <cell r="D420" t="str">
            <v>1973</v>
          </cell>
          <cell r="E420" t="str">
            <v>Y</v>
          </cell>
          <cell r="F420" t="str">
            <v>Sr. Scientific Director</v>
          </cell>
          <cell r="G420" t="str">
            <v>A</v>
          </cell>
          <cell r="H420" t="str">
            <v>USD</v>
          </cell>
          <cell r="I420">
            <v>257246.07999999999</v>
          </cell>
          <cell r="J420">
            <v>1</v>
          </cell>
          <cell r="L420" t="str">
            <v>SEATTLE</v>
          </cell>
          <cell r="M420" t="str">
            <v>US</v>
          </cell>
          <cell r="AP420">
            <v>1</v>
          </cell>
          <cell r="AQ420">
            <v>989.4079999999999</v>
          </cell>
          <cell r="AR420" t="str">
            <v xml:space="preserve"> </v>
          </cell>
          <cell r="AS420" t="str">
            <v>X</v>
          </cell>
          <cell r="AT420">
            <v>0</v>
          </cell>
        </row>
        <row r="421">
          <cell r="A421" t="str">
            <v>Dong, Haiyan</v>
          </cell>
          <cell r="B421" t="str">
            <v>Senior Program Project Manager II</v>
          </cell>
          <cell r="C421" t="str">
            <v>CHN</v>
          </cell>
          <cell r="D421" t="str">
            <v>4667</v>
          </cell>
          <cell r="E421" t="str">
            <v>Y</v>
          </cell>
          <cell r="F421" t="str">
            <v>Senior Program Officer</v>
          </cell>
          <cell r="G421" t="str">
            <v>A</v>
          </cell>
          <cell r="H421" t="str">
            <v>CNY</v>
          </cell>
          <cell r="I421">
            <v>546868.98</v>
          </cell>
          <cell r="J421">
            <v>1</v>
          </cell>
          <cell r="L421" t="str">
            <v>BEIJING</v>
          </cell>
          <cell r="M421" t="str">
            <v>AMEE</v>
          </cell>
          <cell r="AP421">
            <v>6.923</v>
          </cell>
          <cell r="AQ421">
            <v>303.81947577195302</v>
          </cell>
          <cell r="AR421" t="str">
            <v xml:space="preserve"> </v>
          </cell>
          <cell r="AS421" t="str">
            <v xml:space="preserve"> </v>
          </cell>
          <cell r="AT421">
            <v>0</v>
          </cell>
        </row>
        <row r="422">
          <cell r="A422" t="str">
            <v>Dong, Steven Daniel</v>
          </cell>
          <cell r="B422" t="str">
            <v>Senior Manager Clinical Program</v>
          </cell>
          <cell r="C422" t="str">
            <v>CIFM</v>
          </cell>
          <cell r="D422" t="str">
            <v>6083</v>
          </cell>
          <cell r="E422" t="str">
            <v>Y</v>
          </cell>
          <cell r="F422" t="str">
            <v>Associate Director, Project &amp; Portfolio Management</v>
          </cell>
          <cell r="G422" t="str">
            <v>A</v>
          </cell>
          <cell r="H422" t="str">
            <v>USD</v>
          </cell>
          <cell r="I422">
            <v>174141.76</v>
          </cell>
          <cell r="J422">
            <v>1</v>
          </cell>
          <cell r="L422" t="str">
            <v>HOME-CA-SEA</v>
          </cell>
          <cell r="M422" t="str">
            <v>US</v>
          </cell>
          <cell r="AP422">
            <v>1</v>
          </cell>
          <cell r="AQ422">
            <v>669.77600000000007</v>
          </cell>
          <cell r="AR422" t="str">
            <v xml:space="preserve"> </v>
          </cell>
          <cell r="AS422" t="str">
            <v xml:space="preserve"> </v>
          </cell>
          <cell r="AT422">
            <v>0</v>
          </cell>
        </row>
        <row r="423">
          <cell r="A423" t="str">
            <v>Doumbia, Famory</v>
          </cell>
          <cell r="B423" t="str">
            <v>Accounting Coordinator II</v>
          </cell>
          <cell r="C423" t="str">
            <v>SEN</v>
          </cell>
          <cell r="D423" t="str">
            <v>8065</v>
          </cell>
          <cell r="E423" t="str">
            <v>Y</v>
          </cell>
          <cell r="F423" t="str">
            <v>SN Finance Assistant</v>
          </cell>
          <cell r="G423" t="str">
            <v>A</v>
          </cell>
          <cell r="H423" t="str">
            <v>XOF</v>
          </cell>
          <cell r="I423">
            <v>12315487</v>
          </cell>
          <cell r="J423">
            <v>1</v>
          </cell>
          <cell r="L423" t="str">
            <v>SenegalDakar</v>
          </cell>
          <cell r="M423" t="str">
            <v>AFRICA</v>
          </cell>
          <cell r="AP423">
            <v>600</v>
          </cell>
          <cell r="AQ423">
            <v>78.945429487179496</v>
          </cell>
          <cell r="AR423" t="str">
            <v xml:space="preserve"> </v>
          </cell>
          <cell r="AS423" t="str">
            <v xml:space="preserve"> </v>
          </cell>
          <cell r="AT423">
            <v>0</v>
          </cell>
        </row>
        <row r="424">
          <cell r="A424" t="str">
            <v>Drakeley, Christopher John</v>
          </cell>
          <cell r="B424" t="str">
            <v>Clinical Program Advisor II</v>
          </cell>
          <cell r="C424" t="str">
            <v>MNTD</v>
          </cell>
          <cell r="D424" t="str">
            <v>7822</v>
          </cell>
          <cell r="E424" t="str">
            <v>Y</v>
          </cell>
          <cell r="F424" t="str">
            <v>Program Advisor</v>
          </cell>
          <cell r="G424" t="str">
            <v>A</v>
          </cell>
          <cell r="H424" t="str">
            <v>GBP</v>
          </cell>
          <cell r="I424">
            <v>41460.01</v>
          </cell>
          <cell r="J424">
            <v>0.2</v>
          </cell>
          <cell r="L424" t="str">
            <v>LONDON</v>
          </cell>
          <cell r="M424" t="str">
            <v>AMEE</v>
          </cell>
          <cell r="AP424">
            <v>0.72499999999999998</v>
          </cell>
          <cell r="AQ424">
            <v>1099.7350132625995</v>
          </cell>
          <cell r="AR424" t="str">
            <v xml:space="preserve"> </v>
          </cell>
          <cell r="AS424" t="str">
            <v>X</v>
          </cell>
          <cell r="AT424">
            <v>0</v>
          </cell>
        </row>
        <row r="425">
          <cell r="A425" t="str">
            <v>Dravniece, Gunta</v>
          </cell>
          <cell r="B425" t="str">
            <v>Director Program</v>
          </cell>
          <cell r="C425" t="str">
            <v>PSU</v>
          </cell>
          <cell r="D425" t="str">
            <v>7082</v>
          </cell>
          <cell r="E425" t="str">
            <v>Y</v>
          </cell>
          <cell r="F425" t="str">
            <v>Chief of Party, Support TB Control Efforts in Ukraine</v>
          </cell>
          <cell r="G425" t="str">
            <v>A</v>
          </cell>
          <cell r="H425" t="str">
            <v>USD</v>
          </cell>
          <cell r="I425">
            <v>216973.12</v>
          </cell>
          <cell r="J425">
            <v>1</v>
          </cell>
          <cell r="L425" t="str">
            <v>KYIV</v>
          </cell>
          <cell r="M425" t="str">
            <v>AMEE</v>
          </cell>
          <cell r="AP425">
            <v>1</v>
          </cell>
          <cell r="AQ425">
            <v>834.51199999999994</v>
          </cell>
          <cell r="AR425" t="str">
            <v xml:space="preserve"> </v>
          </cell>
          <cell r="AS425" t="str">
            <v>X</v>
          </cell>
          <cell r="AT425">
            <v>0</v>
          </cell>
        </row>
        <row r="426">
          <cell r="A426" t="str">
            <v>Drolet, Adam Richard</v>
          </cell>
          <cell r="B426" t="str">
            <v>Senior Program Officer II</v>
          </cell>
          <cell r="C426" t="str">
            <v>MDHT</v>
          </cell>
          <cell r="D426" t="str">
            <v>4291</v>
          </cell>
          <cell r="E426" t="str">
            <v>Y</v>
          </cell>
          <cell r="F426" t="str">
            <v>Senior Program Officer</v>
          </cell>
          <cell r="G426" t="str">
            <v>A</v>
          </cell>
          <cell r="H426" t="str">
            <v>USD</v>
          </cell>
          <cell r="I426">
            <v>134476</v>
          </cell>
          <cell r="J426">
            <v>1</v>
          </cell>
          <cell r="L426" t="str">
            <v>HOME-WA-SEA</v>
          </cell>
          <cell r="M426" t="str">
            <v>US</v>
          </cell>
          <cell r="AP426">
            <v>1</v>
          </cell>
          <cell r="AQ426">
            <v>517.21538461538466</v>
          </cell>
          <cell r="AR426" t="str">
            <v xml:space="preserve"> </v>
          </cell>
          <cell r="AS426" t="str">
            <v xml:space="preserve"> </v>
          </cell>
          <cell r="AT426">
            <v>0</v>
          </cell>
        </row>
        <row r="427">
          <cell r="A427" t="str">
            <v>Dube, Mandy Samatebele</v>
          </cell>
          <cell r="B427" t="str">
            <v>Senior Manager Program</v>
          </cell>
          <cell r="C427" t="str">
            <v>MNTD</v>
          </cell>
          <cell r="D427" t="str">
            <v>5134</v>
          </cell>
          <cell r="E427" t="str">
            <v>Y</v>
          </cell>
          <cell r="F427" t="str">
            <v>Project Director, Zambia Digital Community Health</v>
          </cell>
          <cell r="G427" t="str">
            <v>A</v>
          </cell>
          <cell r="H427" t="str">
            <v>ZMW</v>
          </cell>
          <cell r="I427">
            <v>1425241.93</v>
          </cell>
          <cell r="J427">
            <v>1</v>
          </cell>
          <cell r="L427" t="str">
            <v>LUSAKA1</v>
          </cell>
          <cell r="M427" t="str">
            <v>AFRICA</v>
          </cell>
          <cell r="AP427">
            <v>19.5</v>
          </cell>
          <cell r="AQ427">
            <v>281.11280670611438</v>
          </cell>
          <cell r="AR427" t="str">
            <v xml:space="preserve"> </v>
          </cell>
          <cell r="AS427" t="str">
            <v xml:space="preserve"> </v>
          </cell>
          <cell r="AT427">
            <v>0</v>
          </cell>
        </row>
        <row r="428">
          <cell r="A428" t="str">
            <v>Dubey, Amit Kumar</v>
          </cell>
          <cell r="B428" t="str">
            <v>Senior Auditor II</v>
          </cell>
          <cell r="C428" t="str">
            <v>FPA</v>
          </cell>
          <cell r="D428" t="str">
            <v>7476</v>
          </cell>
          <cell r="E428" t="str">
            <v>Y</v>
          </cell>
          <cell r="F428" t="str">
            <v>Global Auditor</v>
          </cell>
          <cell r="G428" t="str">
            <v>A</v>
          </cell>
          <cell r="H428" t="str">
            <v>INR</v>
          </cell>
          <cell r="I428">
            <v>2159260.48</v>
          </cell>
          <cell r="J428">
            <v>1</v>
          </cell>
          <cell r="L428" t="str">
            <v>NEW DELHI</v>
          </cell>
          <cell r="M428" t="str">
            <v>AMEE</v>
          </cell>
          <cell r="AP428">
            <v>81.06</v>
          </cell>
          <cell r="AQ428">
            <v>102.45309647174932</v>
          </cell>
          <cell r="AR428" t="str">
            <v xml:space="preserve"> </v>
          </cell>
          <cell r="AS428" t="str">
            <v xml:space="preserve"> </v>
          </cell>
          <cell r="AT428">
            <v>0</v>
          </cell>
        </row>
        <row r="429">
          <cell r="A429" t="str">
            <v>Duncan, Luke Alexander</v>
          </cell>
          <cell r="B429" t="str">
            <v>Advanced Data Science Officer</v>
          </cell>
          <cell r="C429" t="str">
            <v>CODE</v>
          </cell>
          <cell r="D429" t="str">
            <v>7502</v>
          </cell>
          <cell r="E429" t="str">
            <v>Y</v>
          </cell>
          <cell r="F429" t="str">
            <v>Technical Advisor</v>
          </cell>
          <cell r="G429" t="str">
            <v>A</v>
          </cell>
          <cell r="H429" t="str">
            <v>USD</v>
          </cell>
          <cell r="I429">
            <v>186407.52</v>
          </cell>
          <cell r="J429">
            <v>1</v>
          </cell>
          <cell r="L429" t="str">
            <v>SEATTLE</v>
          </cell>
          <cell r="M429" t="str">
            <v>US</v>
          </cell>
          <cell r="AP429">
            <v>1</v>
          </cell>
          <cell r="AQ429">
            <v>716.952</v>
          </cell>
          <cell r="AR429" t="str">
            <v xml:space="preserve"> </v>
          </cell>
          <cell r="AS429" t="str">
            <v xml:space="preserve"> </v>
          </cell>
          <cell r="AT429">
            <v>0</v>
          </cell>
        </row>
        <row r="430">
          <cell r="A430" t="str">
            <v>Dunstan, Raven</v>
          </cell>
          <cell r="B430" t="str">
            <v>Senior Program Officer I</v>
          </cell>
          <cell r="C430" t="str">
            <v>MCHN</v>
          </cell>
          <cell r="D430" t="str">
            <v>10244</v>
          </cell>
          <cell r="E430" t="str">
            <v>Y</v>
          </cell>
          <cell r="F430" t="str">
            <v>Program Officer</v>
          </cell>
          <cell r="G430" t="str">
            <v>A</v>
          </cell>
          <cell r="H430" t="str">
            <v>USD</v>
          </cell>
          <cell r="I430">
            <v>100000</v>
          </cell>
          <cell r="J430">
            <v>1</v>
          </cell>
          <cell r="L430" t="str">
            <v>HOME-GA-SEA</v>
          </cell>
          <cell r="M430" t="str">
            <v>US</v>
          </cell>
          <cell r="AP430">
            <v>1</v>
          </cell>
          <cell r="AQ430">
            <v>384.61538461538464</v>
          </cell>
          <cell r="AR430" t="str">
            <v xml:space="preserve"> </v>
          </cell>
          <cell r="AS430" t="str">
            <v xml:space="preserve"> </v>
          </cell>
          <cell r="AT430">
            <v>0</v>
          </cell>
        </row>
        <row r="431">
          <cell r="A431" t="str">
            <v>Dupont, Veronique E.</v>
          </cell>
          <cell r="B431" t="str">
            <v>Advanced Program Officer</v>
          </cell>
          <cell r="C431" t="str">
            <v>RH</v>
          </cell>
          <cell r="D431" t="str">
            <v>4638</v>
          </cell>
          <cell r="E431" t="str">
            <v>Y</v>
          </cell>
          <cell r="F431" t="str">
            <v>Director Program Strategy and Performance</v>
          </cell>
          <cell r="G431" t="str">
            <v>A</v>
          </cell>
          <cell r="H431" t="str">
            <v>USD</v>
          </cell>
          <cell r="I431">
            <v>190381.36</v>
          </cell>
          <cell r="J431">
            <v>1</v>
          </cell>
          <cell r="L431" t="str">
            <v>WASHINGTON DC</v>
          </cell>
          <cell r="M431" t="str">
            <v>US</v>
          </cell>
          <cell r="AP431">
            <v>1</v>
          </cell>
          <cell r="AQ431">
            <v>732.23599999999999</v>
          </cell>
          <cell r="AR431" t="str">
            <v xml:space="preserve"> </v>
          </cell>
          <cell r="AS431" t="str">
            <v xml:space="preserve"> </v>
          </cell>
          <cell r="AT431">
            <v>0</v>
          </cell>
        </row>
        <row r="432">
          <cell r="A432" t="str">
            <v>Durand, Michelle Theresa Anne</v>
          </cell>
          <cell r="B432" t="str">
            <v>Senior Executive Assistant / Officer I</v>
          </cell>
          <cell r="C432" t="str">
            <v>AMEEMGT</v>
          </cell>
          <cell r="D432" t="str">
            <v>5877</v>
          </cell>
          <cell r="E432" t="str">
            <v>Y</v>
          </cell>
          <cell r="F432" t="str">
            <v>Executive Assistant</v>
          </cell>
          <cell r="G432" t="str">
            <v>A</v>
          </cell>
          <cell r="H432" t="str">
            <v>CHF</v>
          </cell>
          <cell r="I432">
            <v>86503.52</v>
          </cell>
          <cell r="J432">
            <v>1</v>
          </cell>
          <cell r="L432" t="str">
            <v>SWITZFATH</v>
          </cell>
          <cell r="M432" t="str">
            <v>AMEE</v>
          </cell>
          <cell r="AP432">
            <v>0.92169999999999996</v>
          </cell>
          <cell r="AQ432">
            <v>360.96977992171657</v>
          </cell>
          <cell r="AR432" t="str">
            <v xml:space="preserve"> </v>
          </cell>
          <cell r="AS432" t="str">
            <v xml:space="preserve"> </v>
          </cell>
          <cell r="AT432">
            <v>0</v>
          </cell>
        </row>
        <row r="433">
          <cell r="A433" t="str">
            <v>Dutta, Siddhartha</v>
          </cell>
          <cell r="B433" t="str">
            <v>Senior Program Officer II</v>
          </cell>
          <cell r="C433" t="str">
            <v>PSN</v>
          </cell>
          <cell r="D433" t="str">
            <v>7073</v>
          </cell>
          <cell r="E433" t="str">
            <v>Y</v>
          </cell>
          <cell r="F433" t="str">
            <v>Program Officer</v>
          </cell>
          <cell r="G433" t="str">
            <v>A</v>
          </cell>
          <cell r="H433" t="str">
            <v>INR</v>
          </cell>
          <cell r="I433">
            <v>3048334.77</v>
          </cell>
          <cell r="J433">
            <v>1</v>
          </cell>
          <cell r="L433" t="str">
            <v>LUCKNOW</v>
          </cell>
          <cell r="M433" t="str">
            <v>AMEE</v>
          </cell>
          <cell r="AP433">
            <v>81.06</v>
          </cell>
          <cell r="AQ433">
            <v>144.63810140636565</v>
          </cell>
          <cell r="AR433" t="str">
            <v xml:space="preserve"> </v>
          </cell>
          <cell r="AS433" t="str">
            <v xml:space="preserve"> </v>
          </cell>
          <cell r="AT433">
            <v>0</v>
          </cell>
        </row>
        <row r="434">
          <cell r="A434" t="str">
            <v>Eaton, Niles Nathaniel</v>
          </cell>
          <cell r="B434" t="str">
            <v>Senior Clinical Research Monitoring &amp; Development Officer II</v>
          </cell>
          <cell r="C434" t="str">
            <v>CCLN</v>
          </cell>
          <cell r="D434" t="str">
            <v>7415</v>
          </cell>
          <cell r="E434" t="str">
            <v>Y</v>
          </cell>
          <cell r="F434" t="str">
            <v>Senior Clinical Research Manager</v>
          </cell>
          <cell r="G434" t="str">
            <v>A</v>
          </cell>
          <cell r="H434" t="str">
            <v>USD</v>
          </cell>
          <cell r="I434">
            <v>167431.67999999999</v>
          </cell>
          <cell r="J434">
            <v>1</v>
          </cell>
          <cell r="L434" t="str">
            <v>SEATTLE</v>
          </cell>
          <cell r="M434" t="str">
            <v>US</v>
          </cell>
          <cell r="AP434">
            <v>1</v>
          </cell>
          <cell r="AQ434">
            <v>643.96799999999996</v>
          </cell>
          <cell r="AR434" t="str">
            <v xml:space="preserve"> </v>
          </cell>
          <cell r="AS434" t="str">
            <v xml:space="preserve"> </v>
          </cell>
          <cell r="AT434">
            <v>0</v>
          </cell>
        </row>
        <row r="435">
          <cell r="A435" t="str">
            <v>Ebeling, Elan Ruth</v>
          </cell>
          <cell r="B435" t="str">
            <v>Senior Program Officer I</v>
          </cell>
          <cell r="C435" t="str">
            <v>HSID</v>
          </cell>
          <cell r="D435" t="str">
            <v>7199</v>
          </cell>
          <cell r="E435" t="str">
            <v>Y</v>
          </cell>
          <cell r="F435" t="str">
            <v>Program Officer</v>
          </cell>
          <cell r="G435" t="str">
            <v>A</v>
          </cell>
          <cell r="H435" t="str">
            <v>USD</v>
          </cell>
          <cell r="I435">
            <v>115900</v>
          </cell>
          <cell r="J435">
            <v>1</v>
          </cell>
          <cell r="L435" t="str">
            <v>SEATTLE</v>
          </cell>
          <cell r="M435" t="str">
            <v>US</v>
          </cell>
          <cell r="AP435">
            <v>1</v>
          </cell>
          <cell r="AQ435">
            <v>445.76923076923077</v>
          </cell>
          <cell r="AR435" t="str">
            <v xml:space="preserve"> </v>
          </cell>
          <cell r="AS435" t="str">
            <v xml:space="preserve"> </v>
          </cell>
          <cell r="AT435">
            <v>0</v>
          </cell>
        </row>
        <row r="436">
          <cell r="A436" t="str">
            <v>Ebwasa, Faustin Nyambokela</v>
          </cell>
          <cell r="B436" t="str">
            <v>Senior Accounting Coordinator</v>
          </cell>
          <cell r="C436" t="str">
            <v>DRC</v>
          </cell>
          <cell r="D436" t="str">
            <v>7932</v>
          </cell>
          <cell r="E436" t="str">
            <v>Y</v>
          </cell>
          <cell r="F436" t="str">
            <v>Finance Associate</v>
          </cell>
          <cell r="G436" t="str">
            <v>A</v>
          </cell>
          <cell r="H436" t="str">
            <v>USD</v>
          </cell>
          <cell r="I436">
            <v>23794.05</v>
          </cell>
          <cell r="J436">
            <v>1</v>
          </cell>
          <cell r="L436" t="str">
            <v>KINSHASA</v>
          </cell>
          <cell r="M436" t="str">
            <v>AFRICA</v>
          </cell>
          <cell r="AP436">
            <v>1</v>
          </cell>
          <cell r="AQ436">
            <v>91.515576923076921</v>
          </cell>
          <cell r="AR436" t="str">
            <v xml:space="preserve"> </v>
          </cell>
          <cell r="AS436" t="str">
            <v xml:space="preserve"> </v>
          </cell>
          <cell r="AT436">
            <v>0</v>
          </cell>
        </row>
        <row r="437">
          <cell r="A437" t="str">
            <v>Eisenbrey, Isaac James</v>
          </cell>
          <cell r="B437" t="str">
            <v>Accounting Coordinator II</v>
          </cell>
          <cell r="C437" t="str">
            <v>GLACCT</v>
          </cell>
          <cell r="D437" t="str">
            <v>7829</v>
          </cell>
          <cell r="E437" t="str">
            <v>Y</v>
          </cell>
          <cell r="F437" t="str">
            <v>Accounting Associate</v>
          </cell>
          <cell r="G437" t="str">
            <v>A</v>
          </cell>
          <cell r="H437" t="str">
            <v>USD</v>
          </cell>
          <cell r="I437">
            <v>59488</v>
          </cell>
          <cell r="J437">
            <v>1</v>
          </cell>
          <cell r="L437" t="str">
            <v>SEATTLE</v>
          </cell>
          <cell r="M437" t="str">
            <v>US</v>
          </cell>
          <cell r="AP437">
            <v>1</v>
          </cell>
          <cell r="AQ437">
            <v>228.8</v>
          </cell>
          <cell r="AR437" t="str">
            <v xml:space="preserve"> </v>
          </cell>
          <cell r="AS437" t="str">
            <v xml:space="preserve"> </v>
          </cell>
          <cell r="AT437">
            <v>0</v>
          </cell>
        </row>
        <row r="438">
          <cell r="A438" t="str">
            <v>Ekbladh, Leah Levin</v>
          </cell>
          <cell r="B438" t="str">
            <v>Director Project Management</v>
          </cell>
          <cell r="C438" t="str">
            <v>CODE</v>
          </cell>
          <cell r="D438" t="str">
            <v>7427</v>
          </cell>
          <cell r="E438" t="str">
            <v>Y</v>
          </cell>
          <cell r="F438" t="str">
            <v>Director of Strategy</v>
          </cell>
          <cell r="G438" t="str">
            <v>A</v>
          </cell>
          <cell r="H438" t="str">
            <v>USD</v>
          </cell>
          <cell r="I438">
            <v>196040</v>
          </cell>
          <cell r="J438">
            <v>1</v>
          </cell>
          <cell r="L438" t="str">
            <v>HOME-MA-SEA</v>
          </cell>
          <cell r="M438" t="str">
            <v>US</v>
          </cell>
          <cell r="AP438">
            <v>1</v>
          </cell>
          <cell r="AQ438">
            <v>754</v>
          </cell>
          <cell r="AR438" t="str">
            <v xml:space="preserve"> </v>
          </cell>
          <cell r="AS438" t="str">
            <v xml:space="preserve"> </v>
          </cell>
          <cell r="AT438">
            <v>0</v>
          </cell>
        </row>
        <row r="439">
          <cell r="A439" t="str">
            <v>Elabd, Kristi</v>
          </cell>
          <cell r="B439" t="str">
            <v>Senior Functional Coordinator</v>
          </cell>
          <cell r="C439" t="str">
            <v>CIFM</v>
          </cell>
          <cell r="D439" t="str">
            <v>10277</v>
          </cell>
          <cell r="E439" t="str">
            <v>Y</v>
          </cell>
          <cell r="F439" t="str">
            <v>Senior Program Assistant</v>
          </cell>
          <cell r="G439" t="str">
            <v>A</v>
          </cell>
          <cell r="H439" t="str">
            <v>USD</v>
          </cell>
          <cell r="I439">
            <v>65000</v>
          </cell>
          <cell r="J439">
            <v>1</v>
          </cell>
          <cell r="L439" t="str">
            <v>SEATTLE</v>
          </cell>
          <cell r="M439" t="str">
            <v>US</v>
          </cell>
          <cell r="AP439">
            <v>1</v>
          </cell>
          <cell r="AQ439">
            <v>250</v>
          </cell>
          <cell r="AR439" t="str">
            <v xml:space="preserve"> </v>
          </cell>
          <cell r="AS439" t="str">
            <v xml:space="preserve"> </v>
          </cell>
          <cell r="AT439">
            <v>0</v>
          </cell>
        </row>
        <row r="440">
          <cell r="A440" t="str">
            <v>Emad, Emily Jean Stromme</v>
          </cell>
          <cell r="B440" t="str">
            <v>Senior Program Officer I</v>
          </cell>
          <cell r="C440" t="str">
            <v>PINVMGT</v>
          </cell>
          <cell r="D440" t="str">
            <v>5553</v>
          </cell>
          <cell r="E440" t="str">
            <v>Y</v>
          </cell>
          <cell r="F440" t="str">
            <v>Senior Program Officer</v>
          </cell>
          <cell r="G440" t="str">
            <v>A</v>
          </cell>
          <cell r="H440" t="str">
            <v>USD</v>
          </cell>
          <cell r="I440">
            <v>129812.64</v>
          </cell>
          <cell r="J440">
            <v>1</v>
          </cell>
          <cell r="L440" t="str">
            <v>SEATTLE</v>
          </cell>
          <cell r="M440" t="str">
            <v>US</v>
          </cell>
          <cell r="AP440">
            <v>1</v>
          </cell>
          <cell r="AQ440">
            <v>499.27938461538463</v>
          </cell>
          <cell r="AR440" t="str">
            <v xml:space="preserve"> </v>
          </cell>
          <cell r="AS440" t="str">
            <v xml:space="preserve"> </v>
          </cell>
          <cell r="AT440">
            <v>0</v>
          </cell>
        </row>
        <row r="441">
          <cell r="A441" t="str">
            <v>Emmanuel, Mary Bukombe</v>
          </cell>
          <cell r="B441" t="str">
            <v>Senior Functional Coordinator</v>
          </cell>
          <cell r="C441" t="str">
            <v>TAN</v>
          </cell>
          <cell r="D441" t="str">
            <v>6958</v>
          </cell>
          <cell r="E441" t="str">
            <v>Y</v>
          </cell>
          <cell r="F441" t="str">
            <v>Senior Program Assistant, Infectious Disease Detection and Surveillance</v>
          </cell>
          <cell r="G441" t="str">
            <v>A</v>
          </cell>
          <cell r="H441" t="str">
            <v>TZS</v>
          </cell>
          <cell r="I441">
            <v>28422728.100000001</v>
          </cell>
          <cell r="J441">
            <v>1</v>
          </cell>
          <cell r="L441" t="str">
            <v>DAR ES SALAAM</v>
          </cell>
          <cell r="M441" t="str">
            <v>AFRICA</v>
          </cell>
          <cell r="AP441">
            <v>2500</v>
          </cell>
          <cell r="AQ441">
            <v>43.727274000000001</v>
          </cell>
          <cell r="AR441" t="str">
            <v xml:space="preserve"> </v>
          </cell>
          <cell r="AS441" t="str">
            <v xml:space="preserve"> </v>
          </cell>
          <cell r="AT441">
            <v>0</v>
          </cell>
        </row>
        <row r="442">
          <cell r="A442" t="str">
            <v>Emmanuel-Fabula, Mira Michelle</v>
          </cell>
          <cell r="B442" t="str">
            <v>Manager Program</v>
          </cell>
          <cell r="C442" t="str">
            <v>MD</v>
          </cell>
          <cell r="D442" t="str">
            <v>7023</v>
          </cell>
          <cell r="E442" t="str">
            <v>Y</v>
          </cell>
          <cell r="F442" t="str">
            <v>Deputy Director - TIMCI</v>
          </cell>
          <cell r="G442" t="str">
            <v>A</v>
          </cell>
          <cell r="H442" t="str">
            <v>CHF</v>
          </cell>
          <cell r="I442">
            <v>146702.9</v>
          </cell>
          <cell r="J442">
            <v>1</v>
          </cell>
          <cell r="L442" t="str">
            <v>SWITZFATH</v>
          </cell>
          <cell r="M442" t="str">
            <v>AMEE</v>
          </cell>
          <cell r="AP442">
            <v>0.92169999999999996</v>
          </cell>
          <cell r="AQ442">
            <v>612.17524474007053</v>
          </cell>
          <cell r="AR442" t="str">
            <v xml:space="preserve"> </v>
          </cell>
          <cell r="AS442" t="str">
            <v xml:space="preserve"> </v>
          </cell>
          <cell r="AT442">
            <v>0</v>
          </cell>
        </row>
        <row r="443">
          <cell r="A443" t="str">
            <v>Endale, Kibrom Tesfaye</v>
          </cell>
          <cell r="B443" t="str">
            <v>Coordinator I Functional Support /Technician I</v>
          </cell>
          <cell r="C443" t="str">
            <v>MNTD</v>
          </cell>
          <cell r="D443" t="str">
            <v>4009</v>
          </cell>
          <cell r="E443" t="str">
            <v>Y</v>
          </cell>
          <cell r="F443" t="str">
            <v>Driver/ Logistician</v>
          </cell>
          <cell r="G443" t="str">
            <v>A</v>
          </cell>
          <cell r="H443" t="str">
            <v>USD</v>
          </cell>
          <cell r="I443">
            <v>4419.07</v>
          </cell>
          <cell r="J443">
            <v>1</v>
          </cell>
          <cell r="L443" t="str">
            <v>ADDIS</v>
          </cell>
          <cell r="M443" t="str">
            <v>AFRICA</v>
          </cell>
          <cell r="AP443">
            <v>1</v>
          </cell>
          <cell r="AQ443">
            <v>16.996423076923076</v>
          </cell>
          <cell r="AR443" t="str">
            <v xml:space="preserve"> </v>
          </cell>
          <cell r="AS443" t="str">
            <v xml:space="preserve"> </v>
          </cell>
          <cell r="AT443">
            <v>0</v>
          </cell>
        </row>
        <row r="444">
          <cell r="A444" t="str">
            <v>Endalew, Amare</v>
          </cell>
          <cell r="B444" t="str">
            <v>Senior Program Officer I</v>
          </cell>
          <cell r="C444" t="str">
            <v>MNTD</v>
          </cell>
          <cell r="D444" t="str">
            <v>8230</v>
          </cell>
          <cell r="E444" t="str">
            <v>Y</v>
          </cell>
          <cell r="F444" t="str">
            <v>Senior Program Officer I</v>
          </cell>
          <cell r="G444" t="str">
            <v>A</v>
          </cell>
          <cell r="H444" t="str">
            <v>USD</v>
          </cell>
          <cell r="I444">
            <v>19200</v>
          </cell>
          <cell r="J444">
            <v>1</v>
          </cell>
          <cell r="L444" t="str">
            <v>ADDIS</v>
          </cell>
          <cell r="M444" t="str">
            <v>AFRICA</v>
          </cell>
          <cell r="AP444">
            <v>1</v>
          </cell>
          <cell r="AQ444">
            <v>73.84615384615384</v>
          </cell>
          <cell r="AR444" t="str">
            <v xml:space="preserve"> </v>
          </cell>
          <cell r="AS444" t="str">
            <v xml:space="preserve"> </v>
          </cell>
          <cell r="AT444">
            <v>0</v>
          </cell>
        </row>
        <row r="445">
          <cell r="A445" t="str">
            <v>Endeshaw, Demlie Belete</v>
          </cell>
          <cell r="B445" t="str">
            <v>Senior Program Officer II</v>
          </cell>
          <cell r="C445" t="str">
            <v>ET</v>
          </cell>
          <cell r="D445" t="str">
            <v>8212</v>
          </cell>
          <cell r="E445" t="str">
            <v>Y</v>
          </cell>
          <cell r="F445" t="str">
            <v>Regional Technical Officer</v>
          </cell>
          <cell r="G445" t="str">
            <v>A</v>
          </cell>
          <cell r="H445" t="str">
            <v>USD</v>
          </cell>
          <cell r="I445">
            <v>19812.830000000002</v>
          </cell>
          <cell r="J445">
            <v>1</v>
          </cell>
          <cell r="L445" t="str">
            <v>REMOTE-ET</v>
          </cell>
          <cell r="M445" t="str">
            <v>AFRICA</v>
          </cell>
          <cell r="AP445">
            <v>1</v>
          </cell>
          <cell r="AQ445">
            <v>76.203192307692319</v>
          </cell>
          <cell r="AR445" t="str">
            <v xml:space="preserve"> </v>
          </cell>
          <cell r="AS445" t="str">
            <v xml:space="preserve"> </v>
          </cell>
          <cell r="AT445">
            <v>0</v>
          </cell>
        </row>
        <row r="446">
          <cell r="A446" t="str">
            <v>Engmann, Cyril Mark</v>
          </cell>
          <cell r="B446" t="str">
            <v>Program Advisor II</v>
          </cell>
          <cell r="C446" t="str">
            <v>EXAGEN</v>
          </cell>
          <cell r="D446" t="str">
            <v>5185</v>
          </cell>
          <cell r="E446" t="str">
            <v>Y</v>
          </cell>
          <cell r="F446" t="str">
            <v>Senior Director, Integrated Program Quality and Impact &amp; Institutional Officer</v>
          </cell>
          <cell r="G446" t="str">
            <v>A</v>
          </cell>
          <cell r="H446" t="str">
            <v>USD</v>
          </cell>
          <cell r="I446">
            <v>328892.71999999997</v>
          </cell>
          <cell r="J446">
            <v>1</v>
          </cell>
          <cell r="L446" t="str">
            <v>SEATTLE</v>
          </cell>
          <cell r="M446" t="str">
            <v>US</v>
          </cell>
          <cell r="AP446">
            <v>1</v>
          </cell>
          <cell r="AQ446">
            <v>1264.972</v>
          </cell>
          <cell r="AR446" t="str">
            <v xml:space="preserve"> </v>
          </cell>
          <cell r="AS446" t="str">
            <v>X</v>
          </cell>
          <cell r="AT446">
            <v>0</v>
          </cell>
        </row>
        <row r="447">
          <cell r="A447" t="str">
            <v>Erku, Desale Demelash</v>
          </cell>
          <cell r="B447" t="str">
            <v>Senior Program Officer II</v>
          </cell>
          <cell r="C447" t="str">
            <v>ET</v>
          </cell>
          <cell r="D447" t="str">
            <v>7834</v>
          </cell>
          <cell r="E447" t="str">
            <v>Y</v>
          </cell>
          <cell r="F447" t="str">
            <v>Regional Technical Officer</v>
          </cell>
          <cell r="G447" t="str">
            <v>A</v>
          </cell>
          <cell r="H447" t="str">
            <v>USD</v>
          </cell>
          <cell r="I447">
            <v>18774</v>
          </cell>
          <cell r="J447">
            <v>1</v>
          </cell>
          <cell r="L447" t="str">
            <v>REMOTE-ET</v>
          </cell>
          <cell r="M447" t="str">
            <v>AFRICA</v>
          </cell>
          <cell r="AP447">
            <v>1</v>
          </cell>
          <cell r="AQ447">
            <v>72.207692307692312</v>
          </cell>
          <cell r="AR447" t="str">
            <v xml:space="preserve"> </v>
          </cell>
          <cell r="AS447" t="str">
            <v xml:space="preserve"> </v>
          </cell>
          <cell r="AT447">
            <v>0</v>
          </cell>
        </row>
        <row r="448">
          <cell r="A448" t="str">
            <v>Escalona, Zoe Olivia</v>
          </cell>
          <cell r="B448" t="str">
            <v>Functional Specialist I</v>
          </cell>
          <cell r="C448" t="str">
            <v>HSID</v>
          </cell>
          <cell r="D448" t="str">
            <v>7431</v>
          </cell>
          <cell r="E448" t="str">
            <v>Y</v>
          </cell>
          <cell r="F448" t="str">
            <v>Sr. Program Assistant</v>
          </cell>
          <cell r="G448" t="str">
            <v>A</v>
          </cell>
          <cell r="H448" t="str">
            <v>USD</v>
          </cell>
          <cell r="I448">
            <v>58936.800000000003</v>
          </cell>
          <cell r="J448">
            <v>1</v>
          </cell>
          <cell r="L448" t="str">
            <v>SEATTLE</v>
          </cell>
          <cell r="M448" t="str">
            <v>US</v>
          </cell>
          <cell r="AP448">
            <v>1</v>
          </cell>
          <cell r="AQ448">
            <v>226.68</v>
          </cell>
          <cell r="AR448" t="str">
            <v xml:space="preserve"> </v>
          </cell>
          <cell r="AS448" t="str">
            <v xml:space="preserve"> </v>
          </cell>
          <cell r="AT448">
            <v>0</v>
          </cell>
        </row>
        <row r="449">
          <cell r="A449" t="str">
            <v>Eshmuratov, Ernazar</v>
          </cell>
          <cell r="B449" t="str">
            <v>Senior Accountant II</v>
          </cell>
          <cell r="C449" t="str">
            <v>GLACCT</v>
          </cell>
          <cell r="D449" t="str">
            <v>5420</v>
          </cell>
          <cell r="E449" t="str">
            <v>Y</v>
          </cell>
          <cell r="F449" t="str">
            <v>Senior Accountant</v>
          </cell>
          <cell r="G449" t="str">
            <v>A</v>
          </cell>
          <cell r="H449" t="str">
            <v>USD</v>
          </cell>
          <cell r="I449">
            <v>108977.44</v>
          </cell>
          <cell r="J449">
            <v>1</v>
          </cell>
          <cell r="L449" t="str">
            <v>SEATTLE</v>
          </cell>
          <cell r="M449" t="str">
            <v>US</v>
          </cell>
          <cell r="AP449">
            <v>1</v>
          </cell>
          <cell r="AQ449">
            <v>419.14400000000001</v>
          </cell>
          <cell r="AR449" t="str">
            <v xml:space="preserve"> </v>
          </cell>
          <cell r="AS449" t="str">
            <v xml:space="preserve"> </v>
          </cell>
          <cell r="AT449">
            <v>0</v>
          </cell>
        </row>
        <row r="450">
          <cell r="A450" t="str">
            <v>Essemba, Deborah Bongonda</v>
          </cell>
          <cell r="B450" t="str">
            <v>Partnerships Associate II</v>
          </cell>
          <cell r="C450" t="str">
            <v>DRC</v>
          </cell>
          <cell r="D450" t="str">
            <v>6542</v>
          </cell>
          <cell r="E450" t="str">
            <v>Y</v>
          </cell>
          <cell r="F450" t="str">
            <v>Advocacy Associate, Advocacy and Public Policy</v>
          </cell>
          <cell r="G450" t="str">
            <v>A</v>
          </cell>
          <cell r="H450" t="str">
            <v>USD</v>
          </cell>
          <cell r="I450">
            <v>23250.19</v>
          </cell>
          <cell r="J450">
            <v>1</v>
          </cell>
          <cell r="L450" t="str">
            <v>KINSHASA</v>
          </cell>
          <cell r="M450" t="str">
            <v>AFRICA</v>
          </cell>
          <cell r="AP450">
            <v>1</v>
          </cell>
          <cell r="AQ450">
            <v>89.42380769230769</v>
          </cell>
          <cell r="AR450" t="str">
            <v xml:space="preserve"> </v>
          </cell>
          <cell r="AS450" t="str">
            <v xml:space="preserve"> </v>
          </cell>
          <cell r="AT450">
            <v>0</v>
          </cell>
        </row>
        <row r="451">
          <cell r="A451" t="str">
            <v>Estrada, Marcus</v>
          </cell>
          <cell r="B451" t="str">
            <v>Senior Research &amp; Development Officer I</v>
          </cell>
          <cell r="C451" t="str">
            <v>MDHT</v>
          </cell>
          <cell r="D451" t="str">
            <v>4055</v>
          </cell>
          <cell r="E451" t="str">
            <v>Y</v>
          </cell>
          <cell r="F451" t="str">
            <v>Sr. Research Associate</v>
          </cell>
          <cell r="G451" t="str">
            <v>A</v>
          </cell>
          <cell r="H451" t="str">
            <v>USD</v>
          </cell>
          <cell r="I451">
            <v>111218.64</v>
          </cell>
          <cell r="J451">
            <v>1</v>
          </cell>
          <cell r="L451" t="str">
            <v>SEATTLE</v>
          </cell>
          <cell r="M451" t="str">
            <v>US</v>
          </cell>
          <cell r="AP451">
            <v>1</v>
          </cell>
          <cell r="AQ451">
            <v>427.76400000000001</v>
          </cell>
          <cell r="AR451" t="str">
            <v xml:space="preserve"> </v>
          </cell>
          <cell r="AS451" t="str">
            <v xml:space="preserve"> </v>
          </cell>
          <cell r="AT451">
            <v>0</v>
          </cell>
        </row>
        <row r="452">
          <cell r="A452" t="str">
            <v>Evayo, Phyllis Vihenda</v>
          </cell>
          <cell r="B452" t="str">
            <v>Senior Administrative Assistant</v>
          </cell>
          <cell r="C452" t="str">
            <v>PSK</v>
          </cell>
          <cell r="D452" t="str">
            <v>4575</v>
          </cell>
          <cell r="E452" t="str">
            <v>Y</v>
          </cell>
          <cell r="F452" t="str">
            <v>Administrative Assistant</v>
          </cell>
          <cell r="G452" t="str">
            <v>A</v>
          </cell>
          <cell r="H452" t="str">
            <v>USD</v>
          </cell>
          <cell r="I452">
            <v>16623.22</v>
          </cell>
          <cell r="J452">
            <v>1</v>
          </cell>
          <cell r="L452" t="str">
            <v>MIGORI2</v>
          </cell>
          <cell r="M452" t="str">
            <v>AFRICA</v>
          </cell>
          <cell r="AP452">
            <v>1</v>
          </cell>
          <cell r="AQ452">
            <v>63.935461538461546</v>
          </cell>
          <cell r="AR452" t="str">
            <v xml:space="preserve"> </v>
          </cell>
          <cell r="AS452" t="str">
            <v xml:space="preserve"> </v>
          </cell>
          <cell r="AT452">
            <v>0</v>
          </cell>
        </row>
        <row r="453">
          <cell r="A453" t="str">
            <v>Ezeadum, Chiedu Stanley</v>
          </cell>
          <cell r="B453" t="str">
            <v>Manager Data Science</v>
          </cell>
          <cell r="C453" t="str">
            <v>RH</v>
          </cell>
          <cell r="D453" t="str">
            <v>7577</v>
          </cell>
          <cell r="E453" t="str">
            <v>Y</v>
          </cell>
          <cell r="F453" t="str">
            <v>Regional Control Tower Manager</v>
          </cell>
          <cell r="G453" t="str">
            <v>A</v>
          </cell>
          <cell r="H453" t="str">
            <v>USD</v>
          </cell>
          <cell r="I453">
            <v>153316.79999999999</v>
          </cell>
          <cell r="J453">
            <v>1</v>
          </cell>
          <cell r="L453" t="str">
            <v>WASHINGTON DC</v>
          </cell>
          <cell r="M453" t="str">
            <v>US</v>
          </cell>
          <cell r="AP453">
            <v>1</v>
          </cell>
          <cell r="AQ453">
            <v>589.67999999999995</v>
          </cell>
          <cell r="AR453" t="str">
            <v xml:space="preserve"> </v>
          </cell>
          <cell r="AS453" t="str">
            <v xml:space="preserve"> </v>
          </cell>
          <cell r="AT453">
            <v>0</v>
          </cell>
        </row>
        <row r="454">
          <cell r="A454" t="str">
            <v>Ezung, Shanpanthung</v>
          </cell>
          <cell r="B454" t="str">
            <v>Program Associate II</v>
          </cell>
          <cell r="C454" t="str">
            <v>PSN</v>
          </cell>
          <cell r="D454" t="str">
            <v>8120</v>
          </cell>
          <cell r="E454" t="str">
            <v>Y</v>
          </cell>
          <cell r="F454" t="str">
            <v>Program Officer -Food Fortification</v>
          </cell>
          <cell r="G454" t="str">
            <v>A</v>
          </cell>
          <cell r="H454" t="str">
            <v>INR</v>
          </cell>
          <cell r="I454">
            <v>905762.49</v>
          </cell>
          <cell r="J454">
            <v>1</v>
          </cell>
          <cell r="L454" t="str">
            <v>NEW DELHI</v>
          </cell>
          <cell r="M454" t="str">
            <v>AMEE</v>
          </cell>
          <cell r="AP454">
            <v>81.06</v>
          </cell>
          <cell r="AQ454">
            <v>42.976830552866822</v>
          </cell>
          <cell r="AR454" t="str">
            <v xml:space="preserve"> </v>
          </cell>
          <cell r="AS454" t="str">
            <v xml:space="preserve"> </v>
          </cell>
          <cell r="AT454">
            <v>0</v>
          </cell>
        </row>
        <row r="455">
          <cell r="A455" t="str">
            <v>Fall, Fatou</v>
          </cell>
          <cell r="B455" t="str">
            <v>Senior Manager Digital Systems</v>
          </cell>
          <cell r="C455" t="str">
            <v>CODE</v>
          </cell>
          <cell r="D455" t="str">
            <v>7988</v>
          </cell>
          <cell r="E455" t="str">
            <v>Y</v>
          </cell>
          <cell r="F455" t="str">
            <v>Regional Director of Digital Health</v>
          </cell>
          <cell r="G455" t="str">
            <v>A</v>
          </cell>
          <cell r="H455" t="str">
            <v>XOF</v>
          </cell>
          <cell r="I455">
            <v>90368142</v>
          </cell>
          <cell r="J455">
            <v>1</v>
          </cell>
          <cell r="L455" t="str">
            <v>SenegalDakar</v>
          </cell>
          <cell r="M455" t="str">
            <v>AFRICA</v>
          </cell>
          <cell r="AP455">
            <v>600</v>
          </cell>
          <cell r="AQ455">
            <v>579.28296153846156</v>
          </cell>
          <cell r="AR455" t="str">
            <v xml:space="preserve"> </v>
          </cell>
          <cell r="AS455" t="str">
            <v xml:space="preserve"> </v>
          </cell>
          <cell r="AT455">
            <v>0</v>
          </cell>
        </row>
        <row r="456">
          <cell r="A456" t="str">
            <v>Fall, Oumar</v>
          </cell>
          <cell r="B456" t="str">
            <v>Program Associate II</v>
          </cell>
          <cell r="C456" t="str">
            <v>MNTD</v>
          </cell>
          <cell r="D456" t="str">
            <v>7853</v>
          </cell>
          <cell r="E456" t="str">
            <v>Y</v>
          </cell>
          <cell r="F456" t="str">
            <v>Focal Point MACEPA</v>
          </cell>
          <cell r="G456" t="str">
            <v>A</v>
          </cell>
          <cell r="H456" t="str">
            <v>XOF</v>
          </cell>
          <cell r="I456">
            <v>19924422</v>
          </cell>
          <cell r="J456">
            <v>1</v>
          </cell>
          <cell r="L456" t="str">
            <v>SenegalDakar</v>
          </cell>
          <cell r="M456" t="str">
            <v>AFRICA</v>
          </cell>
          <cell r="AP456">
            <v>600</v>
          </cell>
          <cell r="AQ456">
            <v>127.72065384615385</v>
          </cell>
          <cell r="AR456" t="str">
            <v xml:space="preserve"> </v>
          </cell>
          <cell r="AS456" t="str">
            <v xml:space="preserve"> </v>
          </cell>
          <cell r="AT456">
            <v>0</v>
          </cell>
        </row>
        <row r="457">
          <cell r="A457" t="str">
            <v>Fall, Seydina Issa Laye</v>
          </cell>
          <cell r="B457" t="str">
            <v>Program Associate II</v>
          </cell>
          <cell r="C457" t="str">
            <v>MNTD</v>
          </cell>
          <cell r="D457" t="str">
            <v>7835</v>
          </cell>
          <cell r="E457" t="str">
            <v>Y</v>
          </cell>
          <cell r="F457" t="str">
            <v>Geographical Information System Associate MACEPA</v>
          </cell>
          <cell r="G457" t="str">
            <v>A</v>
          </cell>
          <cell r="H457" t="str">
            <v>XOF</v>
          </cell>
          <cell r="I457">
            <v>14731809</v>
          </cell>
          <cell r="J457">
            <v>1</v>
          </cell>
          <cell r="L457" t="str">
            <v>SenegalDakar</v>
          </cell>
          <cell r="M457" t="str">
            <v>AFRICA</v>
          </cell>
          <cell r="AP457">
            <v>600</v>
          </cell>
          <cell r="AQ457">
            <v>94.434673076923076</v>
          </cell>
          <cell r="AR457" t="str">
            <v xml:space="preserve"> </v>
          </cell>
          <cell r="AS457" t="str">
            <v xml:space="preserve"> </v>
          </cell>
          <cell r="AT457">
            <v>0</v>
          </cell>
        </row>
        <row r="458">
          <cell r="A458" t="str">
            <v>Fallt, Kelly Crawford</v>
          </cell>
          <cell r="B458" t="str">
            <v>Senior Program Project Manager I</v>
          </cell>
          <cell r="C458" t="str">
            <v>CODE</v>
          </cell>
          <cell r="D458" t="str">
            <v>5066</v>
          </cell>
          <cell r="E458" t="str">
            <v>Y</v>
          </cell>
          <cell r="F458" t="str">
            <v>Senior Program Project Manager I</v>
          </cell>
          <cell r="G458" t="str">
            <v>A</v>
          </cell>
          <cell r="H458" t="str">
            <v>USD</v>
          </cell>
          <cell r="I458">
            <v>123103.34</v>
          </cell>
          <cell r="J458">
            <v>1</v>
          </cell>
          <cell r="L458" t="str">
            <v>SEATTLE</v>
          </cell>
          <cell r="M458" t="str">
            <v>US</v>
          </cell>
          <cell r="AP458">
            <v>1</v>
          </cell>
          <cell r="AQ458">
            <v>473.47438461538462</v>
          </cell>
          <cell r="AR458" t="str">
            <v xml:space="preserve"> </v>
          </cell>
          <cell r="AS458" t="str">
            <v xml:space="preserve"> </v>
          </cell>
          <cell r="AT458">
            <v>0</v>
          </cell>
        </row>
        <row r="459">
          <cell r="A459" t="str">
            <v>Farley, Jessica Mages</v>
          </cell>
          <cell r="B459" t="str">
            <v>Senior Program Officer I</v>
          </cell>
          <cell r="C459" t="str">
            <v>HIV</v>
          </cell>
          <cell r="D459" t="str">
            <v>4792</v>
          </cell>
          <cell r="E459" t="str">
            <v>Y</v>
          </cell>
          <cell r="F459" t="str">
            <v>Program Officer, HIV, TB, and Viral Hepatitis</v>
          </cell>
          <cell r="G459" t="str">
            <v>A</v>
          </cell>
          <cell r="H459" t="str">
            <v>USD</v>
          </cell>
          <cell r="I459">
            <v>108997.98</v>
          </cell>
          <cell r="J459">
            <v>1</v>
          </cell>
          <cell r="L459" t="str">
            <v>SEATTLE</v>
          </cell>
          <cell r="M459" t="str">
            <v>US</v>
          </cell>
          <cell r="AP459">
            <v>1</v>
          </cell>
          <cell r="AQ459">
            <v>419.22299999999996</v>
          </cell>
          <cell r="AR459" t="str">
            <v xml:space="preserve"> </v>
          </cell>
          <cell r="AS459" t="str">
            <v xml:space="preserve"> </v>
          </cell>
          <cell r="AT459">
            <v>0</v>
          </cell>
        </row>
        <row r="460">
          <cell r="A460" t="str">
            <v>Faye, Mouhamadou Mansour</v>
          </cell>
          <cell r="B460" t="str">
            <v>Senior Program Officer I</v>
          </cell>
          <cell r="C460" t="str">
            <v>MD</v>
          </cell>
          <cell r="D460" t="str">
            <v>7421</v>
          </cell>
          <cell r="E460" t="str">
            <v>Y</v>
          </cell>
          <cell r="F460" t="str">
            <v>Senior Program Officer I</v>
          </cell>
          <cell r="G460" t="str">
            <v>A</v>
          </cell>
          <cell r="H460" t="str">
            <v>XOF</v>
          </cell>
          <cell r="I460">
            <v>29446390</v>
          </cell>
          <cell r="J460">
            <v>1</v>
          </cell>
          <cell r="L460" t="str">
            <v>SenegalDakar</v>
          </cell>
          <cell r="M460" t="str">
            <v>AFRICA</v>
          </cell>
          <cell r="AP460">
            <v>600</v>
          </cell>
          <cell r="AQ460">
            <v>188.75891025641025</v>
          </cell>
          <cell r="AR460" t="str">
            <v xml:space="preserve"> </v>
          </cell>
          <cell r="AS460" t="str">
            <v xml:space="preserve"> </v>
          </cell>
          <cell r="AT460">
            <v>0</v>
          </cell>
        </row>
        <row r="461">
          <cell r="A461" t="str">
            <v>FAZILI, Henry</v>
          </cell>
          <cell r="B461" t="str">
            <v>Senior Program Officer II</v>
          </cell>
          <cell r="C461" t="str">
            <v>MNTD</v>
          </cell>
          <cell r="D461" t="str">
            <v>10264</v>
          </cell>
          <cell r="E461" t="str">
            <v>Y</v>
          </cell>
          <cell r="F461" t="str">
            <v>Program Officer - Malaria</v>
          </cell>
          <cell r="G461" t="str">
            <v>A</v>
          </cell>
          <cell r="H461" t="str">
            <v>USD</v>
          </cell>
          <cell r="I461">
            <v>54000</v>
          </cell>
          <cell r="J461">
            <v>1</v>
          </cell>
          <cell r="L461" t="str">
            <v>KINSHASA</v>
          </cell>
          <cell r="M461" t="str">
            <v>AFRICA</v>
          </cell>
          <cell r="AP461">
            <v>1</v>
          </cell>
          <cell r="AQ461">
            <v>207.69230769230768</v>
          </cell>
          <cell r="AR461" t="str">
            <v xml:space="preserve"> </v>
          </cell>
          <cell r="AS461" t="str">
            <v xml:space="preserve"> </v>
          </cell>
          <cell r="AT461">
            <v>0</v>
          </cell>
        </row>
        <row r="462">
          <cell r="A462" t="str">
            <v>Felten, Claire Anne</v>
          </cell>
          <cell r="B462" t="str">
            <v>Senior Advocacy and Public Policy Officer I</v>
          </cell>
          <cell r="C462" t="str">
            <v>APP</v>
          </cell>
          <cell r="D462" t="str">
            <v>6836</v>
          </cell>
          <cell r="E462" t="str">
            <v>Y</v>
          </cell>
          <cell r="F462" t="str">
            <v>Advocacy &amp; Policy Officer</v>
          </cell>
          <cell r="G462" t="str">
            <v>A</v>
          </cell>
          <cell r="H462" t="str">
            <v>USD</v>
          </cell>
          <cell r="I462">
            <v>91611.520000000004</v>
          </cell>
          <cell r="J462">
            <v>1</v>
          </cell>
          <cell r="L462" t="str">
            <v>WASHINGTON DC</v>
          </cell>
          <cell r="M462" t="str">
            <v>US</v>
          </cell>
          <cell r="AP462">
            <v>1</v>
          </cell>
          <cell r="AQ462">
            <v>352.35200000000003</v>
          </cell>
          <cell r="AR462" t="str">
            <v xml:space="preserve"> </v>
          </cell>
          <cell r="AS462" t="str">
            <v xml:space="preserve"> </v>
          </cell>
          <cell r="AT462">
            <v>0</v>
          </cell>
        </row>
        <row r="463">
          <cell r="A463" t="str">
            <v>Feng, Dongyang</v>
          </cell>
          <cell r="B463" t="str">
            <v>Program Associate II</v>
          </cell>
          <cell r="C463" t="str">
            <v>CHN</v>
          </cell>
          <cell r="D463" t="str">
            <v>7735</v>
          </cell>
          <cell r="E463" t="str">
            <v>Y</v>
          </cell>
          <cell r="F463" t="str">
            <v>Program Associate</v>
          </cell>
          <cell r="G463" t="str">
            <v>A</v>
          </cell>
          <cell r="H463" t="str">
            <v>CNY</v>
          </cell>
          <cell r="I463">
            <v>392857.2</v>
          </cell>
          <cell r="J463">
            <v>1</v>
          </cell>
          <cell r="L463" t="str">
            <v>REMOTE-CN</v>
          </cell>
          <cell r="M463" t="str">
            <v>AMEE</v>
          </cell>
          <cell r="AP463">
            <v>6.923</v>
          </cell>
          <cell r="AQ463">
            <v>218.25642507138969</v>
          </cell>
          <cell r="AR463" t="str">
            <v xml:space="preserve"> </v>
          </cell>
          <cell r="AS463" t="str">
            <v xml:space="preserve"> </v>
          </cell>
          <cell r="AT463">
            <v>0</v>
          </cell>
        </row>
        <row r="464">
          <cell r="A464" t="str">
            <v>Fentaw, Adey Haile</v>
          </cell>
          <cell r="B464" t="str">
            <v>Advocacy and Public Policy Associate II</v>
          </cell>
          <cell r="C464" t="str">
            <v>APP</v>
          </cell>
          <cell r="D464" t="str">
            <v>10079</v>
          </cell>
          <cell r="E464" t="str">
            <v>Y</v>
          </cell>
          <cell r="F464" t="str">
            <v>US Policy &amp; Advocacy Associate</v>
          </cell>
          <cell r="G464" t="str">
            <v>A</v>
          </cell>
          <cell r="H464" t="str">
            <v>USD</v>
          </cell>
          <cell r="I464">
            <v>73000</v>
          </cell>
          <cell r="J464">
            <v>1</v>
          </cell>
          <cell r="L464" t="str">
            <v>WASHINGTON DC</v>
          </cell>
          <cell r="M464" t="str">
            <v>US</v>
          </cell>
          <cell r="AP464">
            <v>1</v>
          </cell>
          <cell r="AQ464">
            <v>280.76923076923077</v>
          </cell>
          <cell r="AR464" t="str">
            <v xml:space="preserve"> </v>
          </cell>
          <cell r="AS464" t="str">
            <v xml:space="preserve"> </v>
          </cell>
          <cell r="AT464">
            <v>0</v>
          </cell>
        </row>
        <row r="465">
          <cell r="A465" t="str">
            <v>Fernandez, Carlos Jesus</v>
          </cell>
          <cell r="B465" t="str">
            <v>Communications Associate II</v>
          </cell>
          <cell r="C465" t="str">
            <v>EXAGEN</v>
          </cell>
          <cell r="D465" t="str">
            <v>6643</v>
          </cell>
          <cell r="E465" t="str">
            <v>Y</v>
          </cell>
          <cell r="F465" t="str">
            <v>Senior Communications Associate</v>
          </cell>
          <cell r="G465" t="str">
            <v>A</v>
          </cell>
          <cell r="H465" t="str">
            <v>USD</v>
          </cell>
          <cell r="I465">
            <v>86479.12</v>
          </cell>
          <cell r="J465">
            <v>1</v>
          </cell>
          <cell r="L465" t="str">
            <v>SEATTLE</v>
          </cell>
          <cell r="M465" t="str">
            <v>US</v>
          </cell>
          <cell r="AP465">
            <v>1</v>
          </cell>
          <cell r="AQ465">
            <v>332.61199999999997</v>
          </cell>
          <cell r="AR465" t="str">
            <v xml:space="preserve"> </v>
          </cell>
          <cell r="AS465" t="str">
            <v xml:space="preserve"> </v>
          </cell>
          <cell r="AT465">
            <v>0</v>
          </cell>
        </row>
        <row r="466">
          <cell r="A466" t="str">
            <v>Ferrari, Mara</v>
          </cell>
          <cell r="B466" t="str">
            <v>Senior Functional Coordinator</v>
          </cell>
          <cell r="C466" t="str">
            <v>AMEEMGT</v>
          </cell>
          <cell r="D466" t="str">
            <v>7801</v>
          </cell>
          <cell r="E466" t="str">
            <v>Y</v>
          </cell>
          <cell r="F466" t="str">
            <v>Research Assistant</v>
          </cell>
          <cell r="G466" t="str">
            <v>A</v>
          </cell>
          <cell r="H466" t="str">
            <v>GBP</v>
          </cell>
          <cell r="I466">
            <v>42988.73</v>
          </cell>
          <cell r="J466">
            <v>1</v>
          </cell>
          <cell r="L466" t="str">
            <v>LONDON</v>
          </cell>
          <cell r="M466" t="str">
            <v>AMEE</v>
          </cell>
          <cell r="AP466">
            <v>0.72499999999999998</v>
          </cell>
          <cell r="AQ466">
            <v>228.05692307692308</v>
          </cell>
          <cell r="AR466" t="str">
            <v xml:space="preserve"> </v>
          </cell>
          <cell r="AS466" t="str">
            <v xml:space="preserve"> </v>
          </cell>
          <cell r="AT466">
            <v>0</v>
          </cell>
        </row>
        <row r="467">
          <cell r="A467" t="str">
            <v>Ferriss, Ellen Leah</v>
          </cell>
          <cell r="B467" t="str">
            <v>Senior Data Mgmt &amp; Stats Officer I</v>
          </cell>
          <cell r="C467" t="str">
            <v>MNTD</v>
          </cell>
          <cell r="D467" t="str">
            <v>7814</v>
          </cell>
          <cell r="E467" t="str">
            <v>Y</v>
          </cell>
          <cell r="F467" t="str">
            <v>Impact Evaluation and Data Associate</v>
          </cell>
          <cell r="G467" t="str">
            <v>A</v>
          </cell>
          <cell r="H467" t="str">
            <v>USD</v>
          </cell>
          <cell r="I467">
            <v>97992.960000000006</v>
          </cell>
          <cell r="J467">
            <v>1</v>
          </cell>
          <cell r="L467" t="str">
            <v>SEATTLE</v>
          </cell>
          <cell r="M467" t="str">
            <v>US</v>
          </cell>
          <cell r="AP467">
            <v>1</v>
          </cell>
          <cell r="AQ467">
            <v>376.89600000000002</v>
          </cell>
          <cell r="AR467" t="str">
            <v xml:space="preserve"> </v>
          </cell>
          <cell r="AS467" t="str">
            <v xml:space="preserve"> </v>
          </cell>
          <cell r="AT467">
            <v>0</v>
          </cell>
        </row>
        <row r="468">
          <cell r="A468" t="str">
            <v>Feser, Jodi A</v>
          </cell>
          <cell r="B468" t="str">
            <v>Senior Manager Clinical Research &amp; Development</v>
          </cell>
          <cell r="C468" t="str">
            <v>CCLN</v>
          </cell>
          <cell r="D468" t="str">
            <v>1598</v>
          </cell>
          <cell r="E468" t="str">
            <v>Y</v>
          </cell>
          <cell r="F468" t="str">
            <v>Associate Director, Clinical Operations</v>
          </cell>
          <cell r="G468" t="str">
            <v>A</v>
          </cell>
          <cell r="H468" t="str">
            <v>USD</v>
          </cell>
          <cell r="I468">
            <v>204089.60000000001</v>
          </cell>
          <cell r="J468">
            <v>1</v>
          </cell>
          <cell r="L468" t="str">
            <v>HOME-WA-SEA</v>
          </cell>
          <cell r="M468" t="str">
            <v>US</v>
          </cell>
          <cell r="AP468">
            <v>1</v>
          </cell>
          <cell r="AQ468">
            <v>784.96</v>
          </cell>
          <cell r="AR468" t="str">
            <v xml:space="preserve"> </v>
          </cell>
          <cell r="AS468" t="str">
            <v>X</v>
          </cell>
          <cell r="AT468">
            <v>0</v>
          </cell>
        </row>
        <row r="469">
          <cell r="A469" t="str">
            <v>Fielding, Tessa Louise</v>
          </cell>
          <cell r="B469" t="str">
            <v>Senior Research &amp; Development Officer I</v>
          </cell>
          <cell r="C469" t="str">
            <v>MDHT</v>
          </cell>
          <cell r="D469" t="str">
            <v>7289</v>
          </cell>
          <cell r="E469" t="str">
            <v>Y</v>
          </cell>
          <cell r="F469" t="str">
            <v>Project Engineer II</v>
          </cell>
          <cell r="G469" t="str">
            <v>A</v>
          </cell>
          <cell r="H469" t="str">
            <v>USD</v>
          </cell>
          <cell r="I469">
            <v>79564</v>
          </cell>
          <cell r="J469">
            <v>1</v>
          </cell>
          <cell r="L469" t="str">
            <v>SEATTLE</v>
          </cell>
          <cell r="M469" t="str">
            <v>US</v>
          </cell>
          <cell r="AP469">
            <v>1</v>
          </cell>
          <cell r="AQ469">
            <v>306.01538461538462</v>
          </cell>
          <cell r="AR469" t="str">
            <v xml:space="preserve"> </v>
          </cell>
          <cell r="AS469" t="str">
            <v xml:space="preserve"> </v>
          </cell>
          <cell r="AT469">
            <v>0</v>
          </cell>
        </row>
        <row r="470">
          <cell r="A470" t="str">
            <v>Fili, Jacquelyn Bove</v>
          </cell>
          <cell r="B470" t="str">
            <v>Manager Partnerships</v>
          </cell>
          <cell r="C470" t="str">
            <v>EXAGEN</v>
          </cell>
          <cell r="D470" t="str">
            <v>7587</v>
          </cell>
          <cell r="E470" t="str">
            <v>Y</v>
          </cell>
          <cell r="F470" t="str">
            <v>Business Development Manager</v>
          </cell>
          <cell r="G470" t="str">
            <v>A</v>
          </cell>
          <cell r="H470" t="str">
            <v>USD</v>
          </cell>
          <cell r="I470">
            <v>116521.5</v>
          </cell>
          <cell r="J470">
            <v>1</v>
          </cell>
          <cell r="L470" t="str">
            <v>HOME-PA-SEA</v>
          </cell>
          <cell r="M470" t="str">
            <v>US</v>
          </cell>
          <cell r="AP470">
            <v>1</v>
          </cell>
          <cell r="AQ470">
            <v>448.15961538461539</v>
          </cell>
          <cell r="AR470" t="str">
            <v xml:space="preserve"> </v>
          </cell>
          <cell r="AS470" t="str">
            <v xml:space="preserve"> </v>
          </cell>
          <cell r="AT470">
            <v>0</v>
          </cell>
        </row>
        <row r="471">
          <cell r="A471" t="str">
            <v>Fimbi Ndedi, Sandrine</v>
          </cell>
          <cell r="B471" t="str">
            <v>Advanced Finance and Awards/ Advanced PADM</v>
          </cell>
          <cell r="C471" t="str">
            <v>HIV</v>
          </cell>
          <cell r="D471" t="str">
            <v>4817</v>
          </cell>
          <cell r="E471" t="str">
            <v>Y</v>
          </cell>
          <cell r="F471" t="str">
            <v>Senior Project Administrator</v>
          </cell>
          <cell r="G471" t="str">
            <v>A</v>
          </cell>
          <cell r="H471" t="str">
            <v>USD</v>
          </cell>
          <cell r="I471">
            <v>132219.35999999999</v>
          </cell>
          <cell r="J471">
            <v>1</v>
          </cell>
          <cell r="L471" t="str">
            <v>WASHINGTON DC</v>
          </cell>
          <cell r="M471" t="str">
            <v>US</v>
          </cell>
          <cell r="AP471">
            <v>1</v>
          </cell>
          <cell r="AQ471">
            <v>508.53599999999994</v>
          </cell>
          <cell r="AR471" t="str">
            <v xml:space="preserve"> </v>
          </cell>
          <cell r="AS471" t="str">
            <v xml:space="preserve"> </v>
          </cell>
          <cell r="AT471">
            <v>0</v>
          </cell>
        </row>
        <row r="472">
          <cell r="A472" t="str">
            <v>Fincham, Elizabeth Anne</v>
          </cell>
          <cell r="B472" t="str">
            <v>Senior Finance and Awards Officer/ Senior PADM I</v>
          </cell>
          <cell r="C472" t="str">
            <v>CIFM</v>
          </cell>
          <cell r="D472" t="str">
            <v>8165</v>
          </cell>
          <cell r="E472" t="str">
            <v>Y</v>
          </cell>
          <cell r="F472" t="str">
            <v>Project Administrator</v>
          </cell>
          <cell r="G472" t="str">
            <v>A</v>
          </cell>
          <cell r="H472" t="str">
            <v>USD</v>
          </cell>
          <cell r="I472">
            <v>114400</v>
          </cell>
          <cell r="J472">
            <v>1</v>
          </cell>
          <cell r="L472" t="str">
            <v>WASHINGTON DC</v>
          </cell>
          <cell r="M472" t="str">
            <v>US</v>
          </cell>
          <cell r="AP472">
            <v>1</v>
          </cell>
          <cell r="AQ472">
            <v>440</v>
          </cell>
          <cell r="AR472" t="str">
            <v xml:space="preserve"> </v>
          </cell>
          <cell r="AS472" t="str">
            <v xml:space="preserve"> </v>
          </cell>
          <cell r="AT472">
            <v>0</v>
          </cell>
        </row>
        <row r="473">
          <cell r="A473" t="str">
            <v>Fleming, Jessica Ann</v>
          </cell>
          <cell r="B473" t="str">
            <v>Advanced Research &amp; Development Officer</v>
          </cell>
          <cell r="C473" t="str">
            <v>CPAI</v>
          </cell>
          <cell r="D473" t="str">
            <v>1727</v>
          </cell>
          <cell r="E473" t="str">
            <v>Y</v>
          </cell>
          <cell r="F473" t="str">
            <v>Maternal Immunization Delivery Lead</v>
          </cell>
          <cell r="G473" t="str">
            <v>A</v>
          </cell>
          <cell r="H473" t="str">
            <v>USD</v>
          </cell>
          <cell r="I473">
            <v>210881.84</v>
          </cell>
          <cell r="J473">
            <v>1</v>
          </cell>
          <cell r="L473" t="str">
            <v>HOME-WA-SEA</v>
          </cell>
          <cell r="M473" t="str">
            <v>US</v>
          </cell>
          <cell r="AP473">
            <v>1</v>
          </cell>
          <cell r="AQ473">
            <v>811.08399999999995</v>
          </cell>
          <cell r="AR473" t="str">
            <v xml:space="preserve"> </v>
          </cell>
          <cell r="AS473" t="str">
            <v>X</v>
          </cell>
          <cell r="AT473">
            <v>0</v>
          </cell>
        </row>
        <row r="474">
          <cell r="A474" t="str">
            <v>Flores Paredes, Jose L</v>
          </cell>
          <cell r="B474" t="str">
            <v>Senior Accountant II</v>
          </cell>
          <cell r="C474" t="str">
            <v>GLACCT</v>
          </cell>
          <cell r="D474" t="str">
            <v>2267</v>
          </cell>
          <cell r="E474" t="str">
            <v>Y</v>
          </cell>
          <cell r="F474" t="str">
            <v>Senior Accountant, Lead</v>
          </cell>
          <cell r="G474" t="str">
            <v>A</v>
          </cell>
          <cell r="H474" t="str">
            <v>USD</v>
          </cell>
          <cell r="I474">
            <v>105155.44</v>
          </cell>
          <cell r="J474">
            <v>1</v>
          </cell>
          <cell r="L474" t="str">
            <v>SEATTLE</v>
          </cell>
          <cell r="M474" t="str">
            <v>US</v>
          </cell>
          <cell r="AP474">
            <v>1</v>
          </cell>
          <cell r="AQ474">
            <v>404.44400000000002</v>
          </cell>
          <cell r="AR474" t="str">
            <v xml:space="preserve"> </v>
          </cell>
          <cell r="AS474" t="str">
            <v xml:space="preserve"> </v>
          </cell>
          <cell r="AT474">
            <v>0</v>
          </cell>
        </row>
        <row r="475">
          <cell r="A475" t="str">
            <v>Flores, Andrea M</v>
          </cell>
          <cell r="B475" t="str">
            <v>TL II Services &amp; Support</v>
          </cell>
          <cell r="C475" t="str">
            <v>IT</v>
          </cell>
          <cell r="D475" t="str">
            <v>1457</v>
          </cell>
          <cell r="E475" t="str">
            <v>Y</v>
          </cell>
          <cell r="F475" t="str">
            <v>US Help Desk Manager</v>
          </cell>
          <cell r="G475" t="str">
            <v>A</v>
          </cell>
          <cell r="H475" t="str">
            <v>USD</v>
          </cell>
          <cell r="I475">
            <v>111233.2</v>
          </cell>
          <cell r="J475">
            <v>1</v>
          </cell>
          <cell r="L475" t="str">
            <v>WASHINGTON DC</v>
          </cell>
          <cell r="M475" t="str">
            <v>US</v>
          </cell>
          <cell r="AP475">
            <v>1</v>
          </cell>
          <cell r="AQ475">
            <v>427.82</v>
          </cell>
          <cell r="AR475" t="str">
            <v xml:space="preserve"> </v>
          </cell>
          <cell r="AS475" t="str">
            <v xml:space="preserve"> </v>
          </cell>
          <cell r="AT475">
            <v>0</v>
          </cell>
        </row>
        <row r="476">
          <cell r="A476" t="str">
            <v>Foster, Jennifer L</v>
          </cell>
          <cell r="B476" t="str">
            <v>Senior Program Officer II</v>
          </cell>
          <cell r="C476" t="str">
            <v>MDHT</v>
          </cell>
          <cell r="D476" t="str">
            <v>3627</v>
          </cell>
          <cell r="E476" t="str">
            <v>Y</v>
          </cell>
          <cell r="F476" t="str">
            <v>Senior Technical Officer</v>
          </cell>
          <cell r="G476" t="str">
            <v>A</v>
          </cell>
          <cell r="H476" t="str">
            <v>USD</v>
          </cell>
          <cell r="I476">
            <v>161150.07999999999</v>
          </cell>
          <cell r="J476">
            <v>1</v>
          </cell>
          <cell r="L476" t="str">
            <v>SEATTLE</v>
          </cell>
          <cell r="M476" t="str">
            <v>US</v>
          </cell>
          <cell r="AP476">
            <v>1</v>
          </cell>
          <cell r="AQ476">
            <v>619.80799999999999</v>
          </cell>
          <cell r="AR476" t="str">
            <v xml:space="preserve"> </v>
          </cell>
          <cell r="AS476" t="str">
            <v xml:space="preserve"> </v>
          </cell>
          <cell r="AT476">
            <v>0</v>
          </cell>
        </row>
        <row r="477">
          <cell r="A477" t="str">
            <v>Fourie, Carl Denzil Andrew</v>
          </cell>
          <cell r="B477" t="str">
            <v>Director Digital Systems</v>
          </cell>
          <cell r="C477" t="str">
            <v>CODE</v>
          </cell>
          <cell r="D477" t="str">
            <v>6835</v>
          </cell>
          <cell r="E477" t="str">
            <v>Y</v>
          </cell>
          <cell r="F477" t="str">
            <v>Deputy Director of Digital Services</v>
          </cell>
          <cell r="G477" t="str">
            <v>A</v>
          </cell>
          <cell r="H477" t="str">
            <v>ZAR</v>
          </cell>
          <cell r="I477">
            <v>3397273.99</v>
          </cell>
          <cell r="J477">
            <v>1</v>
          </cell>
          <cell r="L477" t="str">
            <v>REMOTE-ZA</v>
          </cell>
          <cell r="M477" t="str">
            <v>AFRICA</v>
          </cell>
          <cell r="AP477">
            <v>18.2</v>
          </cell>
          <cell r="AQ477">
            <v>717.93617709213868</v>
          </cell>
          <cell r="AR477" t="str">
            <v xml:space="preserve"> </v>
          </cell>
          <cell r="AS477" t="str">
            <v xml:space="preserve"> </v>
          </cell>
          <cell r="AT477">
            <v>0</v>
          </cell>
        </row>
        <row r="478">
          <cell r="A478" t="str">
            <v>Frivold, Collrane Juliana</v>
          </cell>
          <cell r="B478" t="str">
            <v>Senior Program Officer I</v>
          </cell>
          <cell r="C478" t="str">
            <v>MDHT</v>
          </cell>
          <cell r="D478" t="str">
            <v>6422</v>
          </cell>
          <cell r="E478" t="str">
            <v>Y</v>
          </cell>
          <cell r="F478" t="str">
            <v>Technical Officer</v>
          </cell>
          <cell r="G478" t="str">
            <v>A</v>
          </cell>
          <cell r="H478" t="str">
            <v>USD</v>
          </cell>
          <cell r="I478">
            <v>74043.839999999997</v>
          </cell>
          <cell r="J478">
            <v>0.6</v>
          </cell>
          <cell r="L478" t="str">
            <v>SEATTLE</v>
          </cell>
          <cell r="M478" t="str">
            <v>US</v>
          </cell>
          <cell r="AP478">
            <v>1</v>
          </cell>
          <cell r="AQ478">
            <v>474.64</v>
          </cell>
          <cell r="AR478" t="str">
            <v xml:space="preserve"> </v>
          </cell>
          <cell r="AS478" t="str">
            <v xml:space="preserve"> </v>
          </cell>
          <cell r="AT478">
            <v>0</v>
          </cell>
        </row>
        <row r="479">
          <cell r="A479" t="str">
            <v>Furtwangler, Thomas Gavin</v>
          </cell>
          <cell r="B479" t="str">
            <v>Senior Communications Officer II</v>
          </cell>
          <cell r="C479" t="str">
            <v>EXAGEN</v>
          </cell>
          <cell r="D479" t="str">
            <v>4835</v>
          </cell>
          <cell r="E479" t="str">
            <v>Y</v>
          </cell>
          <cell r="F479" t="str">
            <v>Senior Technology and Operations Manager</v>
          </cell>
          <cell r="G479" t="str">
            <v>A</v>
          </cell>
          <cell r="H479" t="str">
            <v>USD</v>
          </cell>
          <cell r="I479">
            <v>166886.72</v>
          </cell>
          <cell r="J479">
            <v>1</v>
          </cell>
          <cell r="L479" t="str">
            <v>SEATTLE</v>
          </cell>
          <cell r="M479" t="str">
            <v>US</v>
          </cell>
          <cell r="AP479">
            <v>1</v>
          </cell>
          <cell r="AQ479">
            <v>641.87199999999996</v>
          </cell>
          <cell r="AR479" t="str">
            <v xml:space="preserve"> </v>
          </cell>
          <cell r="AS479" t="str">
            <v xml:space="preserve"> </v>
          </cell>
          <cell r="AT479">
            <v>0</v>
          </cell>
        </row>
        <row r="480">
          <cell r="A480" t="str">
            <v>Gaborets, Tetiana</v>
          </cell>
          <cell r="B480" t="str">
            <v>Senior Program Officer II</v>
          </cell>
          <cell r="C480" t="str">
            <v>PSU</v>
          </cell>
          <cell r="D480" t="str">
            <v>6545</v>
          </cell>
          <cell r="E480" t="str">
            <v>Y</v>
          </cell>
          <cell r="F480" t="str">
            <v>Senior Program Officer</v>
          </cell>
          <cell r="G480" t="str">
            <v>A</v>
          </cell>
          <cell r="H480" t="str">
            <v>USD</v>
          </cell>
          <cell r="I480">
            <v>79951.72</v>
          </cell>
          <cell r="J480">
            <v>1</v>
          </cell>
          <cell r="L480" t="str">
            <v>KYIV</v>
          </cell>
          <cell r="M480" t="str">
            <v>AMEE</v>
          </cell>
          <cell r="AP480">
            <v>1</v>
          </cell>
          <cell r="AQ480">
            <v>307.50661538461537</v>
          </cell>
          <cell r="AR480" t="str">
            <v xml:space="preserve"> </v>
          </cell>
          <cell r="AS480" t="str">
            <v xml:space="preserve"> </v>
          </cell>
          <cell r="AT480">
            <v>0</v>
          </cell>
        </row>
        <row r="481">
          <cell r="A481" t="str">
            <v>Gacheru, Faith Njeri</v>
          </cell>
          <cell r="B481" t="str">
            <v>Accountant</v>
          </cell>
          <cell r="C481" t="str">
            <v>PSK</v>
          </cell>
          <cell r="D481" t="str">
            <v>5411</v>
          </cell>
          <cell r="E481" t="str">
            <v>Y</v>
          </cell>
          <cell r="F481" t="str">
            <v>Finance Officer</v>
          </cell>
          <cell r="G481" t="str">
            <v>A</v>
          </cell>
          <cell r="H481" t="str">
            <v>USD</v>
          </cell>
          <cell r="I481">
            <v>22826.59</v>
          </cell>
          <cell r="J481">
            <v>1</v>
          </cell>
          <cell r="L481" t="str">
            <v>NAIROBI</v>
          </cell>
          <cell r="M481" t="str">
            <v>AFRICA</v>
          </cell>
          <cell r="AP481">
            <v>1</v>
          </cell>
          <cell r="AQ481">
            <v>87.794576923076917</v>
          </cell>
          <cell r="AR481" t="str">
            <v xml:space="preserve"> </v>
          </cell>
          <cell r="AS481" t="str">
            <v xml:space="preserve"> </v>
          </cell>
          <cell r="AT481">
            <v>0</v>
          </cell>
        </row>
        <row r="482">
          <cell r="A482" t="str">
            <v>Gachoka, Faith Mwithaga</v>
          </cell>
          <cell r="B482" t="str">
            <v>Senior Accountant I</v>
          </cell>
          <cell r="C482" t="str">
            <v>GLACCT</v>
          </cell>
          <cell r="D482" t="str">
            <v>7416</v>
          </cell>
          <cell r="E482" t="str">
            <v>Y</v>
          </cell>
          <cell r="F482" t="str">
            <v>Accounting Officer, Revenue and Reporting</v>
          </cell>
          <cell r="G482" t="str">
            <v>A</v>
          </cell>
          <cell r="H482" t="str">
            <v>USD</v>
          </cell>
          <cell r="I482">
            <v>31552.14</v>
          </cell>
          <cell r="J482">
            <v>1</v>
          </cell>
          <cell r="L482" t="str">
            <v>REMOTE-KE</v>
          </cell>
          <cell r="M482" t="str">
            <v>AFRICA</v>
          </cell>
          <cell r="AP482">
            <v>1</v>
          </cell>
          <cell r="AQ482">
            <v>121.35438461538462</v>
          </cell>
          <cell r="AR482" t="str">
            <v xml:space="preserve"> </v>
          </cell>
          <cell r="AS482" t="str">
            <v xml:space="preserve"> </v>
          </cell>
          <cell r="AT482">
            <v>0</v>
          </cell>
        </row>
        <row r="483">
          <cell r="A483" t="str">
            <v>Gaius-Obaseki, Andrea</v>
          </cell>
          <cell r="B483" t="str">
            <v>Senior Program Project Manager II</v>
          </cell>
          <cell r="C483" t="str">
            <v>DX</v>
          </cell>
          <cell r="D483" t="str">
            <v>10102</v>
          </cell>
          <cell r="E483" t="str">
            <v>Y</v>
          </cell>
          <cell r="F483" t="str">
            <v>Sr. Project Manager, Diagnostics</v>
          </cell>
          <cell r="G483" t="str">
            <v>A</v>
          </cell>
          <cell r="H483" t="str">
            <v>USD</v>
          </cell>
          <cell r="I483">
            <v>118000</v>
          </cell>
          <cell r="J483">
            <v>1</v>
          </cell>
          <cell r="L483" t="str">
            <v>SEATTLE</v>
          </cell>
          <cell r="M483" t="str">
            <v>US</v>
          </cell>
          <cell r="AP483">
            <v>1</v>
          </cell>
          <cell r="AQ483">
            <v>453.84615384615387</v>
          </cell>
          <cell r="AR483" t="str">
            <v xml:space="preserve"> </v>
          </cell>
          <cell r="AS483" t="str">
            <v xml:space="preserve"> </v>
          </cell>
          <cell r="AT483">
            <v>0</v>
          </cell>
        </row>
        <row r="484">
          <cell r="A484" t="str">
            <v>Gamaliel, John Gregory</v>
          </cell>
          <cell r="B484" t="str">
            <v>Senior Manager Program</v>
          </cell>
          <cell r="C484" t="str">
            <v>TAN</v>
          </cell>
          <cell r="D484" t="str">
            <v>7652</v>
          </cell>
          <cell r="E484" t="str">
            <v>Y</v>
          </cell>
          <cell r="F484" t="str">
            <v>Technical Director of Programs, Tanzania</v>
          </cell>
          <cell r="G484" t="str">
            <v>A</v>
          </cell>
          <cell r="H484" t="str">
            <v>TZS</v>
          </cell>
          <cell r="I484">
            <v>211029540</v>
          </cell>
          <cell r="J484">
            <v>1</v>
          </cell>
          <cell r="L484" t="str">
            <v>DAR ES SALAAM</v>
          </cell>
          <cell r="M484" t="str">
            <v>AFRICA</v>
          </cell>
          <cell r="AP484">
            <v>2500</v>
          </cell>
          <cell r="AQ484">
            <v>324.66083076923081</v>
          </cell>
          <cell r="AR484" t="str">
            <v xml:space="preserve"> </v>
          </cell>
          <cell r="AS484" t="str">
            <v xml:space="preserve"> </v>
          </cell>
          <cell r="AT484">
            <v>0</v>
          </cell>
        </row>
        <row r="485">
          <cell r="A485" t="str">
            <v>Gamazina, Yekaterina Olegivna</v>
          </cell>
          <cell r="B485" t="str">
            <v>Global HUB Leader</v>
          </cell>
          <cell r="C485" t="str">
            <v>PSU</v>
          </cell>
          <cell r="D485" t="str">
            <v>U103</v>
          </cell>
          <cell r="E485" t="str">
            <v>Y</v>
          </cell>
          <cell r="F485" t="str">
            <v>Director Eastern Europe &amp; Central Asia</v>
          </cell>
          <cell r="G485" t="str">
            <v>A</v>
          </cell>
          <cell r="H485" t="str">
            <v>USD</v>
          </cell>
          <cell r="I485">
            <v>225907.95</v>
          </cell>
          <cell r="J485">
            <v>1</v>
          </cell>
          <cell r="L485" t="str">
            <v>KYIV</v>
          </cell>
          <cell r="M485" t="str">
            <v>AMEE</v>
          </cell>
          <cell r="AP485">
            <v>1</v>
          </cell>
          <cell r="AQ485">
            <v>868.87673076923079</v>
          </cell>
          <cell r="AR485" t="str">
            <v xml:space="preserve"> </v>
          </cell>
          <cell r="AS485" t="str">
            <v>X</v>
          </cell>
          <cell r="AT485">
            <v>0</v>
          </cell>
        </row>
        <row r="486">
          <cell r="A486" t="str">
            <v>Gambura, Biftu Bitew</v>
          </cell>
          <cell r="B486" t="str">
            <v>Senior Program Officer II</v>
          </cell>
          <cell r="C486" t="str">
            <v>ET</v>
          </cell>
          <cell r="D486" t="str">
            <v>10005</v>
          </cell>
          <cell r="E486" t="str">
            <v>Y</v>
          </cell>
          <cell r="F486" t="str">
            <v>Regional COVID-19 Vaccine Delivery Support (CDS) TA</v>
          </cell>
          <cell r="G486" t="str">
            <v>A</v>
          </cell>
          <cell r="H486" t="str">
            <v>USD</v>
          </cell>
          <cell r="I486">
            <v>16020.48</v>
          </cell>
          <cell r="J486">
            <v>1</v>
          </cell>
          <cell r="L486" t="str">
            <v>REMOTE-ET</v>
          </cell>
          <cell r="M486" t="str">
            <v>AFRICA</v>
          </cell>
          <cell r="AP486">
            <v>1</v>
          </cell>
          <cell r="AQ486">
            <v>61.617230769230765</v>
          </cell>
          <cell r="AR486" t="str">
            <v xml:space="preserve"> </v>
          </cell>
          <cell r="AS486" t="str">
            <v xml:space="preserve"> </v>
          </cell>
          <cell r="AT486">
            <v>0</v>
          </cell>
        </row>
        <row r="487">
          <cell r="A487" t="str">
            <v>Gangaware, Nilesh Pandurang</v>
          </cell>
          <cell r="B487" t="str">
            <v>Senior Program Officer I</v>
          </cell>
          <cell r="C487" t="str">
            <v>PSN</v>
          </cell>
          <cell r="D487" t="str">
            <v>7717</v>
          </cell>
          <cell r="E487" t="str">
            <v>Y</v>
          </cell>
          <cell r="F487" t="str">
            <v>Regional Program Manager-Food Fortification</v>
          </cell>
          <cell r="G487" t="str">
            <v>A</v>
          </cell>
          <cell r="H487" t="str">
            <v>INR</v>
          </cell>
          <cell r="I487">
            <v>1712338.12</v>
          </cell>
          <cell r="J487">
            <v>1</v>
          </cell>
          <cell r="L487" t="str">
            <v>MUMBAI</v>
          </cell>
          <cell r="M487" t="str">
            <v>AMEE</v>
          </cell>
          <cell r="AP487">
            <v>81.06</v>
          </cell>
          <cell r="AQ487">
            <v>81.247419765036355</v>
          </cell>
          <cell r="AR487" t="str">
            <v xml:space="preserve"> </v>
          </cell>
          <cell r="AS487" t="str">
            <v xml:space="preserve"> </v>
          </cell>
          <cell r="AT487">
            <v>0</v>
          </cell>
        </row>
        <row r="488">
          <cell r="A488" t="str">
            <v>Gao, Guang</v>
          </cell>
          <cell r="B488" t="str">
            <v>Advanced Clinical Research Monitoring &amp; Development Officer</v>
          </cell>
          <cell r="C488" t="str">
            <v>EMQ</v>
          </cell>
          <cell r="D488" t="str">
            <v>6551</v>
          </cell>
          <cell r="E488" t="str">
            <v>Y</v>
          </cell>
          <cell r="F488" t="str">
            <v>Senior Technical Officer</v>
          </cell>
          <cell r="G488" t="str">
            <v>A</v>
          </cell>
          <cell r="H488" t="str">
            <v>USD</v>
          </cell>
          <cell r="I488">
            <v>158580.24</v>
          </cell>
          <cell r="J488">
            <v>1</v>
          </cell>
          <cell r="L488" t="str">
            <v>SHANGHAIREP</v>
          </cell>
          <cell r="M488" t="str">
            <v>AMEE</v>
          </cell>
          <cell r="AP488">
            <v>1</v>
          </cell>
          <cell r="AQ488">
            <v>609.92399999999998</v>
          </cell>
          <cell r="AR488" t="str">
            <v xml:space="preserve"> </v>
          </cell>
          <cell r="AS488" t="str">
            <v xml:space="preserve"> </v>
          </cell>
          <cell r="AT488">
            <v>0</v>
          </cell>
        </row>
        <row r="489">
          <cell r="A489" t="str">
            <v>Garan, Magnolia Rose</v>
          </cell>
          <cell r="B489" t="str">
            <v>Manager Finance and Awards</v>
          </cell>
          <cell r="C489" t="str">
            <v>CODE</v>
          </cell>
          <cell r="D489" t="str">
            <v>6368</v>
          </cell>
          <cell r="E489" t="str">
            <v>Y</v>
          </cell>
          <cell r="F489" t="str">
            <v>Manager, Finance and Awards</v>
          </cell>
          <cell r="G489" t="str">
            <v>A</v>
          </cell>
          <cell r="H489" t="str">
            <v>USD</v>
          </cell>
          <cell r="I489">
            <v>130873</v>
          </cell>
          <cell r="J489">
            <v>1</v>
          </cell>
          <cell r="L489" t="str">
            <v>WASHINGTON DC</v>
          </cell>
          <cell r="M489" t="str">
            <v>US</v>
          </cell>
          <cell r="AP489">
            <v>1</v>
          </cell>
          <cell r="AQ489">
            <v>503.35769230769233</v>
          </cell>
          <cell r="AR489" t="str">
            <v xml:space="preserve"> </v>
          </cell>
          <cell r="AS489" t="str">
            <v xml:space="preserve"> </v>
          </cell>
          <cell r="AT489">
            <v>0</v>
          </cell>
        </row>
        <row r="490">
          <cell r="A490" t="str">
            <v>Garg, Ankur</v>
          </cell>
          <cell r="B490" t="str">
            <v>Program Associate II</v>
          </cell>
          <cell r="C490" t="str">
            <v>PSN</v>
          </cell>
          <cell r="D490" t="str">
            <v>10136</v>
          </cell>
          <cell r="E490" t="str">
            <v>Y</v>
          </cell>
          <cell r="F490" t="str">
            <v>Program Associate</v>
          </cell>
          <cell r="G490" t="str">
            <v>A</v>
          </cell>
          <cell r="H490" t="str">
            <v>INR</v>
          </cell>
          <cell r="I490">
            <v>1400383</v>
          </cell>
          <cell r="J490">
            <v>1</v>
          </cell>
          <cell r="L490" t="str">
            <v>NEW DELHI</v>
          </cell>
          <cell r="M490" t="str">
            <v>AMEE</v>
          </cell>
          <cell r="AP490">
            <v>81.06</v>
          </cell>
          <cell r="AQ490">
            <v>66.445700241037017</v>
          </cell>
          <cell r="AR490" t="str">
            <v xml:space="preserve"> </v>
          </cell>
          <cell r="AS490" t="str">
            <v xml:space="preserve"> </v>
          </cell>
          <cell r="AT490">
            <v>0</v>
          </cell>
        </row>
        <row r="491">
          <cell r="A491" t="str">
            <v>Garrett, Ellen Marie</v>
          </cell>
          <cell r="B491" t="str">
            <v>Director Finance and Awards</v>
          </cell>
          <cell r="C491" t="str">
            <v>CODE</v>
          </cell>
          <cell r="D491" t="str">
            <v>7540</v>
          </cell>
          <cell r="E491" t="str">
            <v>Y</v>
          </cell>
          <cell r="F491" t="str">
            <v>Director of Finance and Administration, CoDE</v>
          </cell>
          <cell r="G491" t="str">
            <v>A</v>
          </cell>
          <cell r="H491" t="str">
            <v>USD</v>
          </cell>
          <cell r="I491">
            <v>208572</v>
          </cell>
          <cell r="J491">
            <v>1</v>
          </cell>
          <cell r="L491" t="str">
            <v>WASHINGTON DC</v>
          </cell>
          <cell r="M491" t="str">
            <v>US</v>
          </cell>
          <cell r="AP491">
            <v>1</v>
          </cell>
          <cell r="AQ491">
            <v>802.2</v>
          </cell>
          <cell r="AR491" t="str">
            <v xml:space="preserve"> </v>
          </cell>
          <cell r="AS491" t="str">
            <v>X</v>
          </cell>
          <cell r="AT491">
            <v>0</v>
          </cell>
        </row>
        <row r="492">
          <cell r="A492" t="str">
            <v>Gast, Christopher M</v>
          </cell>
          <cell r="B492" t="str">
            <v>Senior Director Data Mgmt &amp; Stats</v>
          </cell>
          <cell r="C492" t="str">
            <v>CCLN</v>
          </cell>
          <cell r="D492" t="str">
            <v>6503</v>
          </cell>
          <cell r="E492" t="str">
            <v>Y</v>
          </cell>
          <cell r="F492" t="str">
            <v>Director of Statistics, CVIA</v>
          </cell>
          <cell r="G492" t="str">
            <v>A</v>
          </cell>
          <cell r="H492" t="str">
            <v>USD</v>
          </cell>
          <cell r="I492">
            <v>284322.48</v>
          </cell>
          <cell r="J492">
            <v>1</v>
          </cell>
          <cell r="L492" t="str">
            <v>HOME-WA-SEA</v>
          </cell>
          <cell r="M492" t="str">
            <v>US</v>
          </cell>
          <cell r="AP492">
            <v>1</v>
          </cell>
          <cell r="AQ492">
            <v>1093.548</v>
          </cell>
          <cell r="AR492" t="str">
            <v xml:space="preserve"> </v>
          </cell>
          <cell r="AS492" t="str">
            <v>X</v>
          </cell>
          <cell r="AT492">
            <v>0</v>
          </cell>
        </row>
        <row r="493">
          <cell r="A493" t="str">
            <v>Gathoni, Eunice Pauline</v>
          </cell>
          <cell r="B493" t="str">
            <v>Senior Functional Coordinator</v>
          </cell>
          <cell r="C493" t="str">
            <v>MD</v>
          </cell>
          <cell r="D493" t="str">
            <v>7052</v>
          </cell>
          <cell r="E493" t="str">
            <v>Y</v>
          </cell>
          <cell r="F493" t="str">
            <v>Market Dynamics Project Coordinator, Market Dynamics</v>
          </cell>
          <cell r="G493" t="str">
            <v>A</v>
          </cell>
          <cell r="H493" t="str">
            <v>USD</v>
          </cell>
          <cell r="I493">
            <v>13410</v>
          </cell>
          <cell r="J493">
            <v>1</v>
          </cell>
          <cell r="L493" t="str">
            <v>NAIROBI</v>
          </cell>
          <cell r="M493" t="str">
            <v>AFRICA</v>
          </cell>
          <cell r="AP493">
            <v>1</v>
          </cell>
          <cell r="AQ493">
            <v>51.57692307692308</v>
          </cell>
          <cell r="AR493" t="str">
            <v xml:space="preserve"> </v>
          </cell>
          <cell r="AS493" t="str">
            <v xml:space="preserve"> </v>
          </cell>
          <cell r="AT493">
            <v>0</v>
          </cell>
        </row>
        <row r="494">
          <cell r="A494" t="str">
            <v>Gathuya, Samuel Wambugu</v>
          </cell>
          <cell r="B494" t="str">
            <v>Director Program</v>
          </cell>
          <cell r="C494" t="str">
            <v>CODE</v>
          </cell>
          <cell r="D494" t="str">
            <v>7392</v>
          </cell>
          <cell r="E494" t="str">
            <v>Y</v>
          </cell>
          <cell r="F494" t="str">
            <v>Project Director</v>
          </cell>
          <cell r="G494" t="str">
            <v>A</v>
          </cell>
          <cell r="H494" t="str">
            <v>USD</v>
          </cell>
          <cell r="I494">
            <v>194221.04</v>
          </cell>
          <cell r="J494">
            <v>1</v>
          </cell>
          <cell r="L494" t="str">
            <v>HOME-NC-SEA</v>
          </cell>
          <cell r="M494" t="str">
            <v>US</v>
          </cell>
          <cell r="AP494">
            <v>1</v>
          </cell>
          <cell r="AQ494">
            <v>747.00400000000002</v>
          </cell>
          <cell r="AR494" t="str">
            <v xml:space="preserve"> </v>
          </cell>
          <cell r="AS494" t="str">
            <v xml:space="preserve"> </v>
          </cell>
          <cell r="AT494">
            <v>0</v>
          </cell>
        </row>
        <row r="495">
          <cell r="A495" t="str">
            <v>Gautam, Navdeep</v>
          </cell>
          <cell r="B495" t="str">
            <v>Senior Program Officer II</v>
          </cell>
          <cell r="C495" t="str">
            <v>PSN</v>
          </cell>
          <cell r="D495" t="str">
            <v>8144</v>
          </cell>
          <cell r="E495" t="str">
            <v>Y</v>
          </cell>
          <cell r="F495" t="str">
            <v>State Technical Officer – Urban Health</v>
          </cell>
          <cell r="G495" t="str">
            <v>A</v>
          </cell>
          <cell r="H495" t="str">
            <v>INR</v>
          </cell>
          <cell r="I495">
            <v>2305315</v>
          </cell>
          <cell r="J495">
            <v>1</v>
          </cell>
          <cell r="L495" t="str">
            <v>NEW DELHI</v>
          </cell>
          <cell r="M495" t="str">
            <v>AMEE</v>
          </cell>
          <cell r="AP495">
            <v>81.06</v>
          </cell>
          <cell r="AQ495">
            <v>109.38312551006851</v>
          </cell>
          <cell r="AR495" t="str">
            <v xml:space="preserve"> </v>
          </cell>
          <cell r="AS495" t="str">
            <v xml:space="preserve"> </v>
          </cell>
          <cell r="AT495">
            <v>0</v>
          </cell>
        </row>
        <row r="496">
          <cell r="A496" t="str">
            <v>Gawande, Sonal Shamsunder</v>
          </cell>
          <cell r="B496" t="str">
            <v>Senior Program Officer I</v>
          </cell>
          <cell r="C496" t="str">
            <v>PSN</v>
          </cell>
          <cell r="D496" t="str">
            <v>10205</v>
          </cell>
          <cell r="E496" t="str">
            <v>Y</v>
          </cell>
          <cell r="F496" t="str">
            <v>Program Officer</v>
          </cell>
          <cell r="G496" t="str">
            <v>A</v>
          </cell>
          <cell r="H496" t="str">
            <v>INR</v>
          </cell>
          <cell r="I496">
            <v>2256660</v>
          </cell>
          <cell r="J496">
            <v>1</v>
          </cell>
          <cell r="L496" t="str">
            <v>MUMBAI</v>
          </cell>
          <cell r="M496" t="str">
            <v>AMEE</v>
          </cell>
          <cell r="AP496">
            <v>81.06</v>
          </cell>
          <cell r="AQ496">
            <v>107.07453168593065</v>
          </cell>
          <cell r="AR496" t="str">
            <v xml:space="preserve"> </v>
          </cell>
          <cell r="AS496" t="str">
            <v xml:space="preserve"> </v>
          </cell>
          <cell r="AT496">
            <v>0</v>
          </cell>
        </row>
        <row r="497">
          <cell r="A497" t="str">
            <v>Gaydar, Vladimir Vladimirovich</v>
          </cell>
          <cell r="B497" t="str">
            <v>Administrative Specialist I</v>
          </cell>
          <cell r="C497" t="str">
            <v>PSU</v>
          </cell>
          <cell r="D497" t="str">
            <v>3158</v>
          </cell>
          <cell r="E497" t="str">
            <v>Y</v>
          </cell>
          <cell r="F497" t="str">
            <v>Administrative Specialist</v>
          </cell>
          <cell r="G497" t="str">
            <v>A</v>
          </cell>
          <cell r="H497" t="str">
            <v>USD</v>
          </cell>
          <cell r="I497">
            <v>43739.519999999997</v>
          </cell>
          <cell r="J497">
            <v>1</v>
          </cell>
          <cell r="L497" t="str">
            <v>KYIV</v>
          </cell>
          <cell r="M497" t="str">
            <v>AMEE</v>
          </cell>
          <cell r="AP497">
            <v>1</v>
          </cell>
          <cell r="AQ497">
            <v>168.22892307692305</v>
          </cell>
          <cell r="AR497" t="str">
            <v xml:space="preserve"> </v>
          </cell>
          <cell r="AS497" t="str">
            <v xml:space="preserve"> </v>
          </cell>
          <cell r="AT497">
            <v>0</v>
          </cell>
        </row>
        <row r="498">
          <cell r="A498" t="str">
            <v>Gebeyehou, Helen Solomon</v>
          </cell>
          <cell r="B498" t="str">
            <v>Coordinator II Functional Support /Technician II</v>
          </cell>
          <cell r="C498" t="str">
            <v>ET</v>
          </cell>
          <cell r="D498" t="str">
            <v>8137</v>
          </cell>
          <cell r="E498" t="str">
            <v>Y</v>
          </cell>
          <cell r="F498" t="str">
            <v>Program Assistant</v>
          </cell>
          <cell r="G498" t="str">
            <v>A</v>
          </cell>
          <cell r="H498" t="str">
            <v>USD</v>
          </cell>
          <cell r="I498">
            <v>9240.56</v>
          </cell>
          <cell r="J498">
            <v>1</v>
          </cell>
          <cell r="L498" t="str">
            <v>ADDIS</v>
          </cell>
          <cell r="M498" t="str">
            <v>AFRICA</v>
          </cell>
          <cell r="AP498">
            <v>1</v>
          </cell>
          <cell r="AQ498">
            <v>35.540615384615386</v>
          </cell>
          <cell r="AR498" t="str">
            <v xml:space="preserve"> </v>
          </cell>
          <cell r="AS498" t="str">
            <v xml:space="preserve"> </v>
          </cell>
          <cell r="AT498">
            <v>0</v>
          </cell>
        </row>
        <row r="499">
          <cell r="A499" t="str">
            <v>Gebeyehu, Anneleye Fantahun</v>
          </cell>
          <cell r="B499" t="str">
            <v>Senior Functional Coordinator</v>
          </cell>
          <cell r="C499" t="str">
            <v>DX</v>
          </cell>
          <cell r="D499" t="str">
            <v>7797</v>
          </cell>
          <cell r="E499" t="str">
            <v>Y</v>
          </cell>
          <cell r="F499" t="str">
            <v>Study Coordinator, Partnership for Vivax Elimination</v>
          </cell>
          <cell r="G499" t="str">
            <v>A</v>
          </cell>
          <cell r="H499" t="str">
            <v>USD</v>
          </cell>
          <cell r="I499">
            <v>8539.0400000000009</v>
          </cell>
          <cell r="J499">
            <v>1</v>
          </cell>
          <cell r="L499" t="str">
            <v>ADDIS</v>
          </cell>
          <cell r="M499" t="str">
            <v>AFRICA</v>
          </cell>
          <cell r="AP499">
            <v>1</v>
          </cell>
          <cell r="AQ499">
            <v>32.842461538461542</v>
          </cell>
          <cell r="AR499" t="str">
            <v xml:space="preserve"> </v>
          </cell>
          <cell r="AS499" t="str">
            <v xml:space="preserve"> </v>
          </cell>
          <cell r="AT499">
            <v>0</v>
          </cell>
        </row>
        <row r="500">
          <cell r="A500" t="str">
            <v>Gebreegziabher, Lidiya Worku</v>
          </cell>
          <cell r="B500" t="str">
            <v>Coordinator II Functional Support /Technician II</v>
          </cell>
          <cell r="C500" t="str">
            <v>ET</v>
          </cell>
          <cell r="D500" t="str">
            <v>7838</v>
          </cell>
          <cell r="E500" t="str">
            <v>Y</v>
          </cell>
          <cell r="F500" t="str">
            <v>Program Assistant, Surveillance for Malaria Elimination</v>
          </cell>
          <cell r="G500" t="str">
            <v>A</v>
          </cell>
          <cell r="H500" t="str">
            <v>USD</v>
          </cell>
          <cell r="I500">
            <v>8761.2000000000007</v>
          </cell>
          <cell r="J500">
            <v>1</v>
          </cell>
          <cell r="L500" t="str">
            <v>ADDIS</v>
          </cell>
          <cell r="M500" t="str">
            <v>AFRICA</v>
          </cell>
          <cell r="AP500">
            <v>1</v>
          </cell>
          <cell r="AQ500">
            <v>33.696923076923078</v>
          </cell>
          <cell r="AR500" t="str">
            <v xml:space="preserve"> </v>
          </cell>
          <cell r="AS500" t="str">
            <v xml:space="preserve"> </v>
          </cell>
          <cell r="AT500">
            <v>0</v>
          </cell>
        </row>
        <row r="501">
          <cell r="A501" t="str">
            <v>Gebreeigzabher, Abel T</v>
          </cell>
          <cell r="B501" t="str">
            <v>Accounting Coordinator II</v>
          </cell>
          <cell r="C501" t="str">
            <v>GLACCT</v>
          </cell>
          <cell r="D501" t="str">
            <v>6977</v>
          </cell>
          <cell r="E501" t="str">
            <v>Y</v>
          </cell>
          <cell r="F501" t="str">
            <v>Accounting Associate</v>
          </cell>
          <cell r="G501" t="str">
            <v>A</v>
          </cell>
          <cell r="H501" t="str">
            <v>USD</v>
          </cell>
          <cell r="I501">
            <v>65376.480000000003</v>
          </cell>
          <cell r="J501">
            <v>1</v>
          </cell>
          <cell r="L501" t="str">
            <v>SEATTLE</v>
          </cell>
          <cell r="M501" t="str">
            <v>US</v>
          </cell>
          <cell r="AP501">
            <v>1</v>
          </cell>
          <cell r="AQ501">
            <v>251.44800000000001</v>
          </cell>
          <cell r="AR501" t="str">
            <v xml:space="preserve"> </v>
          </cell>
          <cell r="AS501" t="str">
            <v xml:space="preserve"> </v>
          </cell>
          <cell r="AT501">
            <v>0</v>
          </cell>
        </row>
        <row r="502">
          <cell r="A502" t="str">
            <v>Gebreselassie, Ruth Kahsay</v>
          </cell>
          <cell r="B502" t="str">
            <v>Program Project Manager</v>
          </cell>
          <cell r="C502" t="str">
            <v>CIFM</v>
          </cell>
          <cell r="D502" t="str">
            <v>5208</v>
          </cell>
          <cell r="E502" t="str">
            <v>Y</v>
          </cell>
          <cell r="F502" t="str">
            <v>Project Coordinator</v>
          </cell>
          <cell r="G502" t="str">
            <v>A</v>
          </cell>
          <cell r="H502" t="str">
            <v>USD</v>
          </cell>
          <cell r="I502">
            <v>82201.600000000006</v>
          </cell>
          <cell r="J502">
            <v>1</v>
          </cell>
          <cell r="L502" t="str">
            <v>SEATTLE</v>
          </cell>
          <cell r="M502" t="str">
            <v>US</v>
          </cell>
          <cell r="AP502">
            <v>1</v>
          </cell>
          <cell r="AQ502">
            <v>316.16000000000003</v>
          </cell>
          <cell r="AR502" t="str">
            <v xml:space="preserve"> </v>
          </cell>
          <cell r="AS502" t="str">
            <v xml:space="preserve"> </v>
          </cell>
          <cell r="AT502">
            <v>0</v>
          </cell>
        </row>
        <row r="503">
          <cell r="A503" t="str">
            <v>George, Daniel Geda</v>
          </cell>
          <cell r="B503" t="str">
            <v>Senior Manager Strategy &amp; Operations</v>
          </cell>
          <cell r="C503" t="str">
            <v>ET</v>
          </cell>
          <cell r="D503" t="str">
            <v>5964</v>
          </cell>
          <cell r="E503" t="str">
            <v>Y</v>
          </cell>
          <cell r="F503" t="str">
            <v>SADM</v>
          </cell>
          <cell r="G503" t="str">
            <v>A</v>
          </cell>
          <cell r="H503" t="str">
            <v>USD</v>
          </cell>
          <cell r="I503">
            <v>38294.79</v>
          </cell>
          <cell r="J503">
            <v>1</v>
          </cell>
          <cell r="L503" t="str">
            <v>ADDIS</v>
          </cell>
          <cell r="M503" t="str">
            <v>AFRICA</v>
          </cell>
          <cell r="AP503">
            <v>1</v>
          </cell>
          <cell r="AQ503">
            <v>147.28765384615386</v>
          </cell>
          <cell r="AR503" t="str">
            <v xml:space="preserve"> </v>
          </cell>
          <cell r="AS503" t="str">
            <v xml:space="preserve"> </v>
          </cell>
          <cell r="AT503">
            <v>0</v>
          </cell>
        </row>
        <row r="504">
          <cell r="A504" t="str">
            <v>George, Roshini Miriam</v>
          </cell>
          <cell r="B504" t="str">
            <v>Senior Program Officer II</v>
          </cell>
          <cell r="C504" t="str">
            <v>NCD</v>
          </cell>
          <cell r="D504" t="str">
            <v>6337</v>
          </cell>
          <cell r="E504" t="str">
            <v>Y</v>
          </cell>
          <cell r="F504" t="str">
            <v>Senior Program Officer</v>
          </cell>
          <cell r="G504" t="str">
            <v>A</v>
          </cell>
          <cell r="H504" t="str">
            <v>USD</v>
          </cell>
          <cell r="I504">
            <v>170854.32</v>
          </cell>
          <cell r="J504">
            <v>1</v>
          </cell>
          <cell r="L504" t="str">
            <v>HOME-GA-SEA</v>
          </cell>
          <cell r="M504" t="str">
            <v>US</v>
          </cell>
          <cell r="AP504">
            <v>1</v>
          </cell>
          <cell r="AQ504">
            <v>657.13200000000006</v>
          </cell>
          <cell r="AR504" t="str">
            <v xml:space="preserve"> </v>
          </cell>
          <cell r="AS504" t="str">
            <v xml:space="preserve"> </v>
          </cell>
          <cell r="AT504">
            <v>0</v>
          </cell>
        </row>
        <row r="505">
          <cell r="A505" t="str">
            <v>Germanovych, Myroslava</v>
          </cell>
          <cell r="B505" t="str">
            <v>Senior Program Officer I</v>
          </cell>
          <cell r="C505" t="str">
            <v>PSU</v>
          </cell>
          <cell r="D505" t="str">
            <v>10180</v>
          </cell>
          <cell r="E505" t="str">
            <v>Y</v>
          </cell>
          <cell r="F505" t="str">
            <v>Monitoring and Evaluation and Learning Officer</v>
          </cell>
          <cell r="G505" t="str">
            <v>A</v>
          </cell>
          <cell r="H505" t="str">
            <v>USD</v>
          </cell>
          <cell r="I505">
            <v>42000</v>
          </cell>
          <cell r="J505">
            <v>1</v>
          </cell>
          <cell r="L505" t="str">
            <v>KYIV</v>
          </cell>
          <cell r="M505" t="str">
            <v>AMEE</v>
          </cell>
          <cell r="AP505">
            <v>1</v>
          </cell>
          <cell r="AQ505">
            <v>161.53846153846155</v>
          </cell>
          <cell r="AR505" t="str">
            <v xml:space="preserve"> </v>
          </cell>
          <cell r="AS505" t="str">
            <v xml:space="preserve"> </v>
          </cell>
          <cell r="AT505">
            <v>0</v>
          </cell>
        </row>
        <row r="506">
          <cell r="A506" t="str">
            <v>Gerth-Guyette, Emily</v>
          </cell>
          <cell r="B506" t="str">
            <v>Advanced Research &amp; Development Officer</v>
          </cell>
          <cell r="C506" t="str">
            <v>DX</v>
          </cell>
          <cell r="D506" t="str">
            <v>5184</v>
          </cell>
          <cell r="E506" t="str">
            <v>Y</v>
          </cell>
          <cell r="F506" t="str">
            <v>Research &amp; Development Officer</v>
          </cell>
          <cell r="G506" t="str">
            <v>A</v>
          </cell>
          <cell r="H506" t="str">
            <v>USD</v>
          </cell>
          <cell r="I506">
            <v>127708.88</v>
          </cell>
          <cell r="J506">
            <v>1</v>
          </cell>
          <cell r="L506" t="str">
            <v>SEATTLE</v>
          </cell>
          <cell r="M506" t="str">
            <v>US</v>
          </cell>
          <cell r="AP506">
            <v>1</v>
          </cell>
          <cell r="AQ506">
            <v>491.18800000000005</v>
          </cell>
          <cell r="AR506" t="str">
            <v xml:space="preserve"> </v>
          </cell>
          <cell r="AS506" t="str">
            <v xml:space="preserve"> </v>
          </cell>
          <cell r="AT506">
            <v>0</v>
          </cell>
        </row>
        <row r="507">
          <cell r="A507" t="str">
            <v>Getachew, Nina E</v>
          </cell>
          <cell r="B507" t="str">
            <v>Senior Finance and Awards Officer II/ Senior PADM II</v>
          </cell>
          <cell r="C507" t="str">
            <v>CODE</v>
          </cell>
          <cell r="D507" t="str">
            <v>7677</v>
          </cell>
          <cell r="E507" t="str">
            <v>Y</v>
          </cell>
          <cell r="F507" t="str">
            <v>Project Administration Officer, Digital Square</v>
          </cell>
          <cell r="G507" t="str">
            <v>A</v>
          </cell>
          <cell r="H507" t="str">
            <v>USD</v>
          </cell>
          <cell r="I507">
            <v>131531.4</v>
          </cell>
          <cell r="J507">
            <v>1</v>
          </cell>
          <cell r="L507" t="str">
            <v>WASHINGTON DC</v>
          </cell>
          <cell r="M507" t="str">
            <v>US</v>
          </cell>
          <cell r="AP507">
            <v>1</v>
          </cell>
          <cell r="AQ507">
            <v>505.89</v>
          </cell>
          <cell r="AR507" t="str">
            <v xml:space="preserve"> </v>
          </cell>
          <cell r="AS507" t="str">
            <v xml:space="preserve"> </v>
          </cell>
          <cell r="AT507">
            <v>0</v>
          </cell>
        </row>
        <row r="508">
          <cell r="A508" t="str">
            <v>Ghazaoui, Karim</v>
          </cell>
          <cell r="B508" t="str">
            <v>Senior Director FP&amp;A</v>
          </cell>
          <cell r="C508" t="str">
            <v>FPA</v>
          </cell>
          <cell r="D508" t="str">
            <v>7016</v>
          </cell>
          <cell r="E508" t="str">
            <v>Y</v>
          </cell>
          <cell r="F508" t="str">
            <v>Global Head, Financial Planning and Analysis</v>
          </cell>
          <cell r="G508" t="str">
            <v>A</v>
          </cell>
          <cell r="H508" t="str">
            <v>USD</v>
          </cell>
          <cell r="I508">
            <v>232199.76</v>
          </cell>
          <cell r="J508">
            <v>1</v>
          </cell>
          <cell r="L508" t="str">
            <v>HOME-OR-SEA</v>
          </cell>
          <cell r="M508" t="str">
            <v>US</v>
          </cell>
          <cell r="AP508">
            <v>1</v>
          </cell>
          <cell r="AQ508">
            <v>893.07600000000002</v>
          </cell>
          <cell r="AR508" t="str">
            <v xml:space="preserve"> </v>
          </cell>
          <cell r="AS508" t="str">
            <v>X</v>
          </cell>
          <cell r="AT508">
            <v>0</v>
          </cell>
        </row>
        <row r="509">
          <cell r="A509" t="str">
            <v>Ghimire, Ramji</v>
          </cell>
          <cell r="B509" t="str">
            <v>Administrative Assistant II</v>
          </cell>
          <cell r="C509" t="str">
            <v>PSN</v>
          </cell>
          <cell r="D509" t="str">
            <v>1746</v>
          </cell>
          <cell r="E509" t="str">
            <v>Y</v>
          </cell>
          <cell r="F509" t="str">
            <v>Office Assistant</v>
          </cell>
          <cell r="G509" t="str">
            <v>A</v>
          </cell>
          <cell r="H509" t="str">
            <v>INR</v>
          </cell>
          <cell r="I509">
            <v>828543.8</v>
          </cell>
          <cell r="J509">
            <v>1</v>
          </cell>
          <cell r="L509" t="str">
            <v>NEW DELHI</v>
          </cell>
          <cell r="M509" t="str">
            <v>AMEE</v>
          </cell>
          <cell r="AP509">
            <v>81.06</v>
          </cell>
          <cell r="AQ509">
            <v>39.31294008237014</v>
          </cell>
          <cell r="AR509" t="str">
            <v xml:space="preserve"> </v>
          </cell>
          <cell r="AS509" t="str">
            <v xml:space="preserve"> </v>
          </cell>
          <cell r="AT509">
            <v>0</v>
          </cell>
        </row>
        <row r="510">
          <cell r="A510" t="str">
            <v>Gibbons, Marley Prescott</v>
          </cell>
          <cell r="B510" t="str">
            <v>Executive Assistant II/ Coordinator II</v>
          </cell>
          <cell r="C510" t="str">
            <v>MNTD</v>
          </cell>
          <cell r="D510" t="str">
            <v>8174</v>
          </cell>
          <cell r="E510" t="str">
            <v>Y</v>
          </cell>
          <cell r="F510" t="str">
            <v>Program Associate</v>
          </cell>
          <cell r="G510" t="str">
            <v>A</v>
          </cell>
          <cell r="H510" t="str">
            <v>USD</v>
          </cell>
          <cell r="I510">
            <v>96096</v>
          </cell>
          <cell r="J510">
            <v>1</v>
          </cell>
          <cell r="L510" t="str">
            <v>HOME-NY-SEA</v>
          </cell>
          <cell r="M510" t="str">
            <v>US</v>
          </cell>
          <cell r="AP510">
            <v>1</v>
          </cell>
          <cell r="AQ510">
            <v>369.6</v>
          </cell>
          <cell r="AR510" t="str">
            <v xml:space="preserve"> </v>
          </cell>
          <cell r="AS510" t="str">
            <v xml:space="preserve"> </v>
          </cell>
          <cell r="AT510">
            <v>0</v>
          </cell>
        </row>
        <row r="511">
          <cell r="A511" t="str">
            <v>Gidey, Anwar Brhan</v>
          </cell>
          <cell r="B511" t="str">
            <v>Senior Program Officer II</v>
          </cell>
          <cell r="C511" t="str">
            <v>ET</v>
          </cell>
          <cell r="D511" t="str">
            <v>10021</v>
          </cell>
          <cell r="E511" t="str">
            <v>Y</v>
          </cell>
          <cell r="F511" t="str">
            <v>Regional COVID-19 Vaccine Delivery Support (CDS) TA</v>
          </cell>
          <cell r="G511" t="str">
            <v>A</v>
          </cell>
          <cell r="H511" t="str">
            <v>USD</v>
          </cell>
          <cell r="I511">
            <v>16020.48</v>
          </cell>
          <cell r="J511">
            <v>1</v>
          </cell>
          <cell r="L511" t="str">
            <v>REMOTE-ET</v>
          </cell>
          <cell r="M511" t="str">
            <v>AFRICA</v>
          </cell>
          <cell r="AP511">
            <v>1</v>
          </cell>
          <cell r="AQ511">
            <v>61.617230769230765</v>
          </cell>
          <cell r="AR511" t="str">
            <v xml:space="preserve"> </v>
          </cell>
          <cell r="AS511" t="str">
            <v xml:space="preserve"> </v>
          </cell>
          <cell r="AT511">
            <v>0</v>
          </cell>
        </row>
        <row r="512">
          <cell r="A512" t="str">
            <v>Gilbert, Nikolaj Jested</v>
          </cell>
          <cell r="B512" t="str">
            <v>Chief Executive Officer</v>
          </cell>
          <cell r="C512" t="str">
            <v>PRES</v>
          </cell>
          <cell r="D512" t="str">
            <v>7062</v>
          </cell>
          <cell r="E512" t="str">
            <v>Y</v>
          </cell>
          <cell r="F512" t="str">
            <v>President &amp; Chief Executive Officer</v>
          </cell>
          <cell r="G512" t="str">
            <v>A</v>
          </cell>
          <cell r="H512" t="str">
            <v>USD</v>
          </cell>
          <cell r="I512">
            <v>517363.6</v>
          </cell>
          <cell r="J512">
            <v>1</v>
          </cell>
          <cell r="L512" t="str">
            <v>SEATTLE</v>
          </cell>
          <cell r="M512" t="str">
            <v>US</v>
          </cell>
          <cell r="AP512">
            <v>1</v>
          </cell>
          <cell r="AQ512">
            <v>1989.86</v>
          </cell>
          <cell r="AR512" t="str">
            <v xml:space="preserve"> </v>
          </cell>
          <cell r="AS512" t="str">
            <v>X</v>
          </cell>
          <cell r="AT512">
            <v>0</v>
          </cell>
        </row>
        <row r="513">
          <cell r="A513" t="str">
            <v>Gilleland, Teri Lynn</v>
          </cell>
          <cell r="B513" t="str">
            <v>Senior Creative Officer I</v>
          </cell>
          <cell r="C513" t="str">
            <v>EXAGEN</v>
          </cell>
          <cell r="D513" t="str">
            <v>1277</v>
          </cell>
          <cell r="E513" t="str">
            <v>Y</v>
          </cell>
          <cell r="F513" t="str">
            <v>Senior Editor/Proofreader</v>
          </cell>
          <cell r="G513" t="str">
            <v>A</v>
          </cell>
          <cell r="H513" t="str">
            <v>USD</v>
          </cell>
          <cell r="I513">
            <v>46946.02</v>
          </cell>
          <cell r="J513">
            <v>0.6</v>
          </cell>
          <cell r="L513" t="str">
            <v>HOME-MT-SEA</v>
          </cell>
          <cell r="M513" t="str">
            <v>US</v>
          </cell>
          <cell r="AP513">
            <v>1</v>
          </cell>
          <cell r="AQ513">
            <v>300.93602564102559</v>
          </cell>
          <cell r="AR513" t="str">
            <v xml:space="preserve"> </v>
          </cell>
          <cell r="AS513" t="str">
            <v xml:space="preserve"> </v>
          </cell>
          <cell r="AT513">
            <v>0</v>
          </cell>
        </row>
        <row r="514">
          <cell r="A514" t="str">
            <v>Gingras, Teresa Anne</v>
          </cell>
          <cell r="B514" t="str">
            <v>TL II Supply Chain</v>
          </cell>
          <cell r="C514" t="str">
            <v>GLACCT</v>
          </cell>
          <cell r="D514" t="str">
            <v>1591</v>
          </cell>
          <cell r="E514" t="str">
            <v>Y</v>
          </cell>
          <cell r="F514" t="str">
            <v>Procurement Officer</v>
          </cell>
          <cell r="G514" t="str">
            <v>A</v>
          </cell>
          <cell r="H514" t="str">
            <v>USD</v>
          </cell>
          <cell r="I514">
            <v>130873.60000000001</v>
          </cell>
          <cell r="J514">
            <v>1</v>
          </cell>
          <cell r="L514" t="str">
            <v>HOME-WA-SEA</v>
          </cell>
          <cell r="M514" t="str">
            <v>US</v>
          </cell>
          <cell r="AP514">
            <v>1</v>
          </cell>
          <cell r="AQ514">
            <v>503.36</v>
          </cell>
          <cell r="AR514" t="str">
            <v xml:space="preserve"> </v>
          </cell>
          <cell r="AS514" t="str">
            <v xml:space="preserve"> </v>
          </cell>
          <cell r="AT514">
            <v>0</v>
          </cell>
        </row>
        <row r="515">
          <cell r="A515" t="str">
            <v>Giri, Linesh Kumar</v>
          </cell>
          <cell r="B515" t="str">
            <v>Operations Systems &amp; Analytics Analyst II</v>
          </cell>
          <cell r="C515" t="str">
            <v>HR</v>
          </cell>
          <cell r="D515" t="str">
            <v>7227</v>
          </cell>
          <cell r="E515" t="str">
            <v>Y</v>
          </cell>
          <cell r="F515" t="str">
            <v>HR Systems Analyst</v>
          </cell>
          <cell r="G515" t="str">
            <v>A</v>
          </cell>
          <cell r="H515" t="str">
            <v>INR</v>
          </cell>
          <cell r="I515">
            <v>1262214.8</v>
          </cell>
          <cell r="J515">
            <v>1</v>
          </cell>
          <cell r="L515" t="str">
            <v>NEW DELHI</v>
          </cell>
          <cell r="M515" t="str">
            <v>AMEE</v>
          </cell>
          <cell r="AP515">
            <v>81.06</v>
          </cell>
          <cell r="AQ515">
            <v>59.889863159293213</v>
          </cell>
          <cell r="AR515" t="str">
            <v xml:space="preserve"> </v>
          </cell>
          <cell r="AS515" t="str">
            <v xml:space="preserve"> </v>
          </cell>
          <cell r="AT515">
            <v>0</v>
          </cell>
        </row>
        <row r="516">
          <cell r="A516" t="str">
            <v>Gitahi, Cecilia W.</v>
          </cell>
          <cell r="B516" t="str">
            <v>Senior Director Learning &amp; Development</v>
          </cell>
          <cell r="C516" t="str">
            <v>HR</v>
          </cell>
          <cell r="D516" t="str">
            <v>10097</v>
          </cell>
          <cell r="E516" t="str">
            <v>Y</v>
          </cell>
          <cell r="F516" t="str">
            <v>Learning and Organizational Development Director</v>
          </cell>
          <cell r="G516" t="str">
            <v>A</v>
          </cell>
          <cell r="H516" t="str">
            <v>USD</v>
          </cell>
          <cell r="I516">
            <v>129428.57</v>
          </cell>
          <cell r="J516">
            <v>1</v>
          </cell>
          <cell r="L516" t="str">
            <v>NAIROBI</v>
          </cell>
          <cell r="M516" t="str">
            <v>AFRICA</v>
          </cell>
          <cell r="AP516">
            <v>1</v>
          </cell>
          <cell r="AQ516">
            <v>497.80219230769234</v>
          </cell>
          <cell r="AR516" t="str">
            <v xml:space="preserve"> </v>
          </cell>
          <cell r="AS516" t="str">
            <v xml:space="preserve"> </v>
          </cell>
          <cell r="AT516">
            <v>0</v>
          </cell>
        </row>
        <row r="517">
          <cell r="A517" t="str">
            <v>Githinji, Virginia Wangari</v>
          </cell>
          <cell r="B517" t="str">
            <v>TL I Accounting</v>
          </cell>
          <cell r="C517" t="str">
            <v>PSK</v>
          </cell>
          <cell r="D517" t="str">
            <v>6197</v>
          </cell>
          <cell r="E517" t="str">
            <v>Y</v>
          </cell>
          <cell r="F517" t="str">
            <v>Senior Accountant</v>
          </cell>
          <cell r="G517" t="str">
            <v>A</v>
          </cell>
          <cell r="H517" t="str">
            <v>USD</v>
          </cell>
          <cell r="I517">
            <v>21103.37</v>
          </cell>
          <cell r="J517">
            <v>1</v>
          </cell>
          <cell r="L517" t="str">
            <v>KISUMU</v>
          </cell>
          <cell r="M517" t="str">
            <v>AFRICA</v>
          </cell>
          <cell r="AP517">
            <v>1</v>
          </cell>
          <cell r="AQ517">
            <v>81.166807692307685</v>
          </cell>
          <cell r="AR517" t="str">
            <v xml:space="preserve"> </v>
          </cell>
          <cell r="AS517" t="str">
            <v xml:space="preserve"> </v>
          </cell>
          <cell r="AT517">
            <v>0</v>
          </cell>
        </row>
        <row r="518">
          <cell r="A518" t="str">
            <v>Gituma, Margaret Kinya</v>
          </cell>
          <cell r="B518" t="str">
            <v>Senior Learning &amp; Development Officer I</v>
          </cell>
          <cell r="C518" t="str">
            <v>HR</v>
          </cell>
          <cell r="D518" t="str">
            <v>5892</v>
          </cell>
          <cell r="E518" t="str">
            <v>Y</v>
          </cell>
          <cell r="F518" t="str">
            <v>Learning &amp; Development Specialist Africa</v>
          </cell>
          <cell r="G518" t="str">
            <v>A</v>
          </cell>
          <cell r="H518" t="str">
            <v>USD</v>
          </cell>
          <cell r="I518">
            <v>26005.65</v>
          </cell>
          <cell r="J518">
            <v>1</v>
          </cell>
          <cell r="L518" t="str">
            <v>NAIROBI</v>
          </cell>
          <cell r="M518" t="str">
            <v>AFRICA</v>
          </cell>
          <cell r="AP518">
            <v>1</v>
          </cell>
          <cell r="AQ518">
            <v>100.02173076923077</v>
          </cell>
          <cell r="AR518" t="str">
            <v xml:space="preserve"> </v>
          </cell>
          <cell r="AS518" t="str">
            <v xml:space="preserve"> </v>
          </cell>
          <cell r="AT518">
            <v>0</v>
          </cell>
        </row>
        <row r="519">
          <cell r="A519" t="str">
            <v>Givens, Kendra Briana</v>
          </cell>
          <cell r="B519" t="str">
            <v>TL II Program</v>
          </cell>
          <cell r="C519" t="str">
            <v>DX</v>
          </cell>
          <cell r="D519" t="str">
            <v>6565</v>
          </cell>
          <cell r="E519" t="str">
            <v>Y</v>
          </cell>
          <cell r="F519" t="str">
            <v>Project and Operations Manager</v>
          </cell>
          <cell r="G519" t="str">
            <v>A</v>
          </cell>
          <cell r="H519" t="str">
            <v>USD</v>
          </cell>
          <cell r="I519">
            <v>97243.43</v>
          </cell>
          <cell r="J519">
            <v>1</v>
          </cell>
          <cell r="L519" t="str">
            <v>WASHINGTON DC</v>
          </cell>
          <cell r="M519" t="str">
            <v>US</v>
          </cell>
          <cell r="AP519">
            <v>1</v>
          </cell>
          <cell r="AQ519">
            <v>374.01319230769229</v>
          </cell>
          <cell r="AR519" t="str">
            <v xml:space="preserve"> </v>
          </cell>
          <cell r="AS519" t="str">
            <v xml:space="preserve"> </v>
          </cell>
          <cell r="AT519">
            <v>0</v>
          </cell>
        </row>
        <row r="520">
          <cell r="A520" t="str">
            <v>Gogue, Christelle Yedutien</v>
          </cell>
          <cell r="B520" t="str">
            <v>Director Program</v>
          </cell>
          <cell r="C520" t="str">
            <v>MNTD</v>
          </cell>
          <cell r="D520" t="str">
            <v>5967</v>
          </cell>
          <cell r="E520" t="str">
            <v>Y</v>
          </cell>
          <cell r="F520" t="str">
            <v>Deputy Director, MACEPA</v>
          </cell>
          <cell r="G520" t="str">
            <v>A</v>
          </cell>
          <cell r="H520" t="str">
            <v>USD</v>
          </cell>
          <cell r="I520">
            <v>176800</v>
          </cell>
          <cell r="J520">
            <v>1</v>
          </cell>
          <cell r="L520" t="str">
            <v>WASHINGTON DC</v>
          </cell>
          <cell r="M520" t="str">
            <v>US</v>
          </cell>
          <cell r="AP520">
            <v>1</v>
          </cell>
          <cell r="AQ520">
            <v>680</v>
          </cell>
          <cell r="AR520" t="str">
            <v xml:space="preserve"> </v>
          </cell>
          <cell r="AS520" t="str">
            <v xml:space="preserve"> </v>
          </cell>
          <cell r="AT520">
            <v>0</v>
          </cell>
        </row>
        <row r="521">
          <cell r="A521" t="str">
            <v>Goheer, Nabeel Ahmad</v>
          </cell>
          <cell r="B521" t="str">
            <v>Chief</v>
          </cell>
          <cell r="C521" t="str">
            <v>AMEEMGT</v>
          </cell>
          <cell r="D521" t="str">
            <v>7565</v>
          </cell>
          <cell r="E521" t="str">
            <v>Y</v>
          </cell>
          <cell r="F521" t="str">
            <v>Chief of Asia, Middle East and Europe</v>
          </cell>
          <cell r="G521" t="str">
            <v>A</v>
          </cell>
          <cell r="H521" t="str">
            <v>GBP</v>
          </cell>
          <cell r="I521">
            <v>256780.4</v>
          </cell>
          <cell r="J521">
            <v>1</v>
          </cell>
          <cell r="L521" t="str">
            <v>LONDON</v>
          </cell>
          <cell r="M521" t="str">
            <v>AMEE</v>
          </cell>
          <cell r="AP521">
            <v>0.72499999999999998</v>
          </cell>
          <cell r="AQ521">
            <v>1362.2302387267905</v>
          </cell>
          <cell r="AR521" t="str">
            <v xml:space="preserve"> </v>
          </cell>
          <cell r="AS521" t="str">
            <v>X</v>
          </cell>
          <cell r="AT521">
            <v>0</v>
          </cell>
        </row>
        <row r="522">
          <cell r="A522" t="str">
            <v>Golden, Allison</v>
          </cell>
          <cell r="B522" t="str">
            <v>Senior Research &amp; Development Officer II</v>
          </cell>
          <cell r="C522" t="str">
            <v>DX</v>
          </cell>
          <cell r="D522" t="str">
            <v>4012</v>
          </cell>
          <cell r="E522" t="str">
            <v>Y</v>
          </cell>
          <cell r="F522" t="str">
            <v>Senior Scientific Program Officer</v>
          </cell>
          <cell r="G522" t="str">
            <v>A</v>
          </cell>
          <cell r="H522" t="str">
            <v>USD</v>
          </cell>
          <cell r="I522">
            <v>172601.07</v>
          </cell>
          <cell r="J522">
            <v>1</v>
          </cell>
          <cell r="L522" t="str">
            <v>SEATTLE</v>
          </cell>
          <cell r="M522" t="str">
            <v>US</v>
          </cell>
          <cell r="AP522">
            <v>1</v>
          </cell>
          <cell r="AQ522">
            <v>663.8502692307693</v>
          </cell>
          <cell r="AR522" t="str">
            <v xml:space="preserve"> </v>
          </cell>
          <cell r="AS522" t="str">
            <v xml:space="preserve"> </v>
          </cell>
          <cell r="AT522">
            <v>0</v>
          </cell>
        </row>
        <row r="523">
          <cell r="A523" t="str">
            <v>Gompana, Gracy Milan</v>
          </cell>
          <cell r="B523" t="str">
            <v>Senior Program Project Manager I</v>
          </cell>
          <cell r="C523" t="str">
            <v>CIFM</v>
          </cell>
          <cell r="D523" t="str">
            <v>4256</v>
          </cell>
          <cell r="E523" t="str">
            <v>Y</v>
          </cell>
          <cell r="F523" t="str">
            <v>Project Manager</v>
          </cell>
          <cell r="G523" t="str">
            <v>A</v>
          </cell>
          <cell r="H523" t="str">
            <v>INR</v>
          </cell>
          <cell r="I523">
            <v>3390521.84</v>
          </cell>
          <cell r="J523">
            <v>1</v>
          </cell>
          <cell r="L523" t="str">
            <v>NEW DELHI</v>
          </cell>
          <cell r="M523" t="str">
            <v>AMEE</v>
          </cell>
          <cell r="AP523">
            <v>81.06</v>
          </cell>
          <cell r="AQ523">
            <v>160.87427356753778</v>
          </cell>
          <cell r="AR523" t="str">
            <v xml:space="preserve"> </v>
          </cell>
          <cell r="AS523" t="str">
            <v xml:space="preserve"> </v>
          </cell>
          <cell r="AT523">
            <v>0</v>
          </cell>
        </row>
        <row r="524">
          <cell r="A524" t="str">
            <v>Gonda, Celeste Haydee</v>
          </cell>
          <cell r="B524" t="str">
            <v>Manager Finance and Awards</v>
          </cell>
          <cell r="C524" t="str">
            <v>CODE</v>
          </cell>
          <cell r="D524" t="str">
            <v>6609</v>
          </cell>
          <cell r="E524" t="str">
            <v>Y</v>
          </cell>
          <cell r="F524" t="str">
            <v>Senior Project Administrator</v>
          </cell>
          <cell r="G524" t="str">
            <v>A</v>
          </cell>
          <cell r="H524" t="str">
            <v>USD</v>
          </cell>
          <cell r="I524">
            <v>126547.2</v>
          </cell>
          <cell r="J524">
            <v>1</v>
          </cell>
          <cell r="L524" t="str">
            <v>HOME-WA-SEA</v>
          </cell>
          <cell r="M524" t="str">
            <v>US</v>
          </cell>
          <cell r="AP524">
            <v>1</v>
          </cell>
          <cell r="AQ524">
            <v>486.71999999999997</v>
          </cell>
          <cell r="AR524" t="str">
            <v xml:space="preserve"> </v>
          </cell>
          <cell r="AS524" t="str">
            <v xml:space="preserve"> </v>
          </cell>
          <cell r="AT524">
            <v>0</v>
          </cell>
        </row>
        <row r="525">
          <cell r="A525" t="str">
            <v>Good, Heidi Suzanne</v>
          </cell>
          <cell r="B525" t="str">
            <v>Senior Digital Systems Officer II</v>
          </cell>
          <cell r="C525" t="str">
            <v>CODE</v>
          </cell>
          <cell r="D525" t="str">
            <v>7539</v>
          </cell>
          <cell r="E525" t="str">
            <v>Y</v>
          </cell>
          <cell r="F525" t="str">
            <v>Project Lead, DRIVE Demand</v>
          </cell>
          <cell r="G525" t="str">
            <v>A</v>
          </cell>
          <cell r="H525" t="str">
            <v>USD</v>
          </cell>
          <cell r="I525">
            <v>157827.28</v>
          </cell>
          <cell r="J525">
            <v>1</v>
          </cell>
          <cell r="L525" t="str">
            <v>HOME-MD-SEA</v>
          </cell>
          <cell r="M525" t="str">
            <v>US</v>
          </cell>
          <cell r="AP525">
            <v>1</v>
          </cell>
          <cell r="AQ525">
            <v>607.02800000000002</v>
          </cell>
          <cell r="AR525" t="str">
            <v xml:space="preserve"> </v>
          </cell>
          <cell r="AS525" t="str">
            <v xml:space="preserve"> </v>
          </cell>
          <cell r="AT525">
            <v>0</v>
          </cell>
        </row>
        <row r="526">
          <cell r="A526" t="str">
            <v>Gopi, Manakkadan Nitin</v>
          </cell>
          <cell r="B526" t="str">
            <v>Senior Program Officer I</v>
          </cell>
          <cell r="C526" t="str">
            <v>PSN</v>
          </cell>
          <cell r="D526" t="str">
            <v>7344</v>
          </cell>
          <cell r="E526" t="str">
            <v>Y</v>
          </cell>
          <cell r="F526" t="str">
            <v>Regional NTD Nodal Officer</v>
          </cell>
          <cell r="G526" t="str">
            <v>A</v>
          </cell>
          <cell r="H526" t="str">
            <v>INR</v>
          </cell>
          <cell r="I526">
            <v>1399567.49</v>
          </cell>
          <cell r="J526">
            <v>1</v>
          </cell>
          <cell r="L526" t="str">
            <v>LUCKNOW</v>
          </cell>
          <cell r="M526" t="str">
            <v>AMEE</v>
          </cell>
          <cell r="AP526">
            <v>81.06</v>
          </cell>
          <cell r="AQ526">
            <v>66.407005731746665</v>
          </cell>
          <cell r="AR526" t="str">
            <v xml:space="preserve"> </v>
          </cell>
          <cell r="AS526" t="str">
            <v xml:space="preserve"> </v>
          </cell>
          <cell r="AT526">
            <v>0</v>
          </cell>
        </row>
        <row r="527">
          <cell r="A527" t="str">
            <v>Gossett, Theresa Marsh</v>
          </cell>
          <cell r="B527" t="str">
            <v>Senior Infrastructure Analyst/Engineer II</v>
          </cell>
          <cell r="C527" t="str">
            <v>IT</v>
          </cell>
          <cell r="D527" t="str">
            <v>5711</v>
          </cell>
          <cell r="E527" t="str">
            <v>Y</v>
          </cell>
          <cell r="F527" t="str">
            <v>Salesforce Administrator/Developer</v>
          </cell>
          <cell r="G527" t="str">
            <v>A</v>
          </cell>
          <cell r="H527" t="str">
            <v>USD</v>
          </cell>
          <cell r="I527">
            <v>96036.1</v>
          </cell>
          <cell r="J527">
            <v>0.8</v>
          </cell>
          <cell r="L527" t="str">
            <v>SEATTLE</v>
          </cell>
          <cell r="M527" t="str">
            <v>US</v>
          </cell>
          <cell r="AP527">
            <v>1</v>
          </cell>
          <cell r="AQ527">
            <v>461.71201923076927</v>
          </cell>
          <cell r="AR527" t="str">
            <v xml:space="preserve"> </v>
          </cell>
          <cell r="AS527" t="str">
            <v xml:space="preserve"> </v>
          </cell>
          <cell r="AT527">
            <v>0</v>
          </cell>
        </row>
        <row r="528">
          <cell r="A528" t="str">
            <v>Gouda, Kunal Kanti</v>
          </cell>
          <cell r="B528" t="str">
            <v>Accountant</v>
          </cell>
          <cell r="C528" t="str">
            <v>PSN</v>
          </cell>
          <cell r="D528" t="str">
            <v>6182</v>
          </cell>
          <cell r="E528" t="str">
            <v>Y</v>
          </cell>
          <cell r="F528" t="str">
            <v>Senior Finance and Accounting Associate</v>
          </cell>
          <cell r="G528" t="str">
            <v>A</v>
          </cell>
          <cell r="H528" t="str">
            <v>INR</v>
          </cell>
          <cell r="I528">
            <v>1285898.18</v>
          </cell>
          <cell r="J528">
            <v>1</v>
          </cell>
          <cell r="L528" t="str">
            <v>NEW DELHI</v>
          </cell>
          <cell r="M528" t="str">
            <v>AMEE</v>
          </cell>
          <cell r="AP528">
            <v>81.06</v>
          </cell>
          <cell r="AQ528">
            <v>61.013597714893045</v>
          </cell>
          <cell r="AR528" t="str">
            <v xml:space="preserve"> </v>
          </cell>
          <cell r="AS528" t="str">
            <v xml:space="preserve"> </v>
          </cell>
          <cell r="AT528">
            <v>0</v>
          </cell>
        </row>
        <row r="529">
          <cell r="A529" t="str">
            <v>Gozzano, Ann Mitchke</v>
          </cell>
          <cell r="B529" t="str">
            <v>Manager/Counsel</v>
          </cell>
          <cell r="C529" t="str">
            <v>LA</v>
          </cell>
          <cell r="D529" t="str">
            <v>3673</v>
          </cell>
          <cell r="E529" t="str">
            <v>Y</v>
          </cell>
          <cell r="F529" t="str">
            <v>Manager, Paralegal Assistants</v>
          </cell>
          <cell r="G529" t="str">
            <v>A</v>
          </cell>
          <cell r="H529" t="str">
            <v>USD</v>
          </cell>
          <cell r="I529">
            <v>173746.59</v>
          </cell>
          <cell r="J529">
            <v>1</v>
          </cell>
          <cell r="L529" t="str">
            <v>SEATTLE</v>
          </cell>
          <cell r="M529" t="str">
            <v>US</v>
          </cell>
          <cell r="AP529">
            <v>1</v>
          </cell>
          <cell r="AQ529">
            <v>668.25611538461533</v>
          </cell>
          <cell r="AR529" t="str">
            <v xml:space="preserve"> </v>
          </cell>
          <cell r="AS529" t="str">
            <v xml:space="preserve"> </v>
          </cell>
          <cell r="AT529">
            <v>0</v>
          </cell>
        </row>
        <row r="530">
          <cell r="A530" t="str">
            <v>Graham, Krystal Rose</v>
          </cell>
          <cell r="B530" t="str">
            <v>Manager Regulatory Affairs</v>
          </cell>
          <cell r="C530" t="str">
            <v>CREG</v>
          </cell>
          <cell r="D530" t="str">
            <v>7127</v>
          </cell>
          <cell r="E530" t="str">
            <v>Y</v>
          </cell>
          <cell r="F530" t="str">
            <v>Associate Director, Regulatory Management</v>
          </cell>
          <cell r="G530" t="str">
            <v>A</v>
          </cell>
          <cell r="H530" t="str">
            <v>USD</v>
          </cell>
          <cell r="I530">
            <v>150800</v>
          </cell>
          <cell r="J530">
            <v>1</v>
          </cell>
          <cell r="L530" t="str">
            <v>SEATTLE</v>
          </cell>
          <cell r="M530" t="str">
            <v>US</v>
          </cell>
          <cell r="AP530">
            <v>1</v>
          </cell>
          <cell r="AQ530">
            <v>580</v>
          </cell>
          <cell r="AR530" t="str">
            <v xml:space="preserve"> </v>
          </cell>
          <cell r="AS530" t="str">
            <v xml:space="preserve"> </v>
          </cell>
          <cell r="AT530">
            <v>0</v>
          </cell>
        </row>
        <row r="531">
          <cell r="A531" t="str">
            <v>Granger, Krista ReJeanne</v>
          </cell>
          <cell r="B531" t="str">
            <v>Senior Program Officer I</v>
          </cell>
          <cell r="C531" t="str">
            <v>HIV</v>
          </cell>
          <cell r="D531" t="str">
            <v>6201</v>
          </cell>
          <cell r="E531" t="str">
            <v>Y</v>
          </cell>
          <cell r="F531" t="str">
            <v>Program Officer, HIV, TB, and Viral Hepatitis</v>
          </cell>
          <cell r="G531" t="str">
            <v>A</v>
          </cell>
          <cell r="H531" t="str">
            <v>USD</v>
          </cell>
          <cell r="I531">
            <v>103833.60000000001</v>
          </cell>
          <cell r="J531">
            <v>1</v>
          </cell>
          <cell r="L531" t="str">
            <v>WASHINGTON DC</v>
          </cell>
          <cell r="M531" t="str">
            <v>US</v>
          </cell>
          <cell r="AP531">
            <v>1</v>
          </cell>
          <cell r="AQ531">
            <v>399.36</v>
          </cell>
          <cell r="AR531" t="str">
            <v xml:space="preserve"> </v>
          </cell>
          <cell r="AS531" t="str">
            <v xml:space="preserve"> </v>
          </cell>
          <cell r="AT531">
            <v>0</v>
          </cell>
        </row>
        <row r="532">
          <cell r="A532" t="str">
            <v>Gray, Sara Rachel</v>
          </cell>
          <cell r="B532" t="str">
            <v>Program Project Manager</v>
          </cell>
          <cell r="C532" t="str">
            <v>CODE</v>
          </cell>
          <cell r="D532" t="str">
            <v>7631</v>
          </cell>
          <cell r="E532" t="str">
            <v>Y</v>
          </cell>
          <cell r="F532" t="str">
            <v>Project Specialist</v>
          </cell>
          <cell r="G532" t="str">
            <v>A</v>
          </cell>
          <cell r="H532" t="str">
            <v>USD</v>
          </cell>
          <cell r="I532">
            <v>78000</v>
          </cell>
          <cell r="J532">
            <v>1</v>
          </cell>
          <cell r="L532" t="str">
            <v>WASHINGTON DC</v>
          </cell>
          <cell r="M532" t="str">
            <v>US</v>
          </cell>
          <cell r="AP532">
            <v>1</v>
          </cell>
          <cell r="AQ532">
            <v>300</v>
          </cell>
          <cell r="AR532" t="str">
            <v xml:space="preserve"> </v>
          </cell>
          <cell r="AS532" t="str">
            <v xml:space="preserve"> </v>
          </cell>
          <cell r="AT532">
            <v>0</v>
          </cell>
        </row>
        <row r="533">
          <cell r="A533" t="str">
            <v>Greeley, Megan Sherine</v>
          </cell>
          <cell r="B533" t="str">
            <v>Senior Functional Coordinator</v>
          </cell>
          <cell r="C533" t="str">
            <v>MDHT</v>
          </cell>
          <cell r="D533" t="str">
            <v>8188</v>
          </cell>
          <cell r="E533" t="str">
            <v>Y</v>
          </cell>
          <cell r="F533" t="str">
            <v>Senior Program Assistant</v>
          </cell>
          <cell r="G533" t="str">
            <v>A</v>
          </cell>
          <cell r="H533" t="str">
            <v>USD</v>
          </cell>
          <cell r="I533">
            <v>66352</v>
          </cell>
          <cell r="J533">
            <v>1</v>
          </cell>
          <cell r="L533" t="str">
            <v>SEATTLE</v>
          </cell>
          <cell r="M533" t="str">
            <v>US</v>
          </cell>
          <cell r="AP533">
            <v>1</v>
          </cell>
          <cell r="AQ533">
            <v>255.2</v>
          </cell>
          <cell r="AR533" t="str">
            <v xml:space="preserve"> </v>
          </cell>
          <cell r="AS533" t="str">
            <v xml:space="preserve"> </v>
          </cell>
          <cell r="AT533">
            <v>0</v>
          </cell>
        </row>
        <row r="534">
          <cell r="A534" t="str">
            <v>Green, Kimberly</v>
          </cell>
          <cell r="B534" t="str">
            <v>Global Head of Program</v>
          </cell>
          <cell r="C534" t="str">
            <v>PHCMGT</v>
          </cell>
          <cell r="D534" t="str">
            <v>5206</v>
          </cell>
          <cell r="E534" t="str">
            <v>Y</v>
          </cell>
          <cell r="F534" t="str">
            <v>Director, PHC</v>
          </cell>
          <cell r="G534" t="str">
            <v>A</v>
          </cell>
          <cell r="H534" t="str">
            <v>USD</v>
          </cell>
          <cell r="I534">
            <v>314578.99</v>
          </cell>
          <cell r="J534">
            <v>1</v>
          </cell>
          <cell r="L534" t="str">
            <v>HANOI</v>
          </cell>
          <cell r="M534" t="str">
            <v>AMEE</v>
          </cell>
          <cell r="AP534">
            <v>1</v>
          </cell>
          <cell r="AQ534">
            <v>1209.9191923076924</v>
          </cell>
          <cell r="AR534" t="str">
            <v xml:space="preserve"> </v>
          </cell>
          <cell r="AS534" t="str">
            <v>X</v>
          </cell>
          <cell r="AT534">
            <v>0</v>
          </cell>
        </row>
        <row r="535">
          <cell r="A535" t="str">
            <v>Green, Rebecca Kay</v>
          </cell>
          <cell r="B535" t="str">
            <v>Senior Research &amp; Development Officer I</v>
          </cell>
          <cell r="C535" t="str">
            <v>DX</v>
          </cell>
          <cell r="D535" t="str">
            <v>7551</v>
          </cell>
          <cell r="E535" t="str">
            <v>Y</v>
          </cell>
          <cell r="F535" t="str">
            <v>Program Officer</v>
          </cell>
          <cell r="G535" t="str">
            <v>A</v>
          </cell>
          <cell r="H535" t="str">
            <v>USD</v>
          </cell>
          <cell r="I535">
            <v>94757.52</v>
          </cell>
          <cell r="J535">
            <v>1</v>
          </cell>
          <cell r="L535" t="str">
            <v>HOME-WA-SEA</v>
          </cell>
          <cell r="M535" t="str">
            <v>US</v>
          </cell>
          <cell r="AP535">
            <v>1</v>
          </cell>
          <cell r="AQ535">
            <v>364.452</v>
          </cell>
          <cell r="AR535" t="str">
            <v xml:space="preserve"> </v>
          </cell>
          <cell r="AS535" t="str">
            <v xml:space="preserve"> </v>
          </cell>
          <cell r="AT535">
            <v>0</v>
          </cell>
        </row>
        <row r="536">
          <cell r="A536" t="str">
            <v>Greene, Abrayanti A</v>
          </cell>
          <cell r="B536" t="str">
            <v>Program Associate II</v>
          </cell>
          <cell r="C536" t="str">
            <v>MDHT</v>
          </cell>
          <cell r="D536" t="str">
            <v>3089</v>
          </cell>
          <cell r="E536" t="str">
            <v>Y</v>
          </cell>
          <cell r="F536" t="str">
            <v>Program Associate</v>
          </cell>
          <cell r="G536" t="str">
            <v>A</v>
          </cell>
          <cell r="H536" t="str">
            <v>USD</v>
          </cell>
          <cell r="I536">
            <v>71622.100000000006</v>
          </cell>
          <cell r="J536">
            <v>0.7</v>
          </cell>
          <cell r="L536" t="str">
            <v>HOME-WA-SEA</v>
          </cell>
          <cell r="M536" t="str">
            <v>US</v>
          </cell>
          <cell r="AP536">
            <v>1</v>
          </cell>
          <cell r="AQ536">
            <v>393.52802197802202</v>
          </cell>
          <cell r="AR536" t="str">
            <v xml:space="preserve"> </v>
          </cell>
          <cell r="AS536" t="str">
            <v xml:space="preserve"> </v>
          </cell>
          <cell r="AT536">
            <v>0</v>
          </cell>
        </row>
        <row r="537">
          <cell r="A537" t="str">
            <v>Gregory, Scott Alan</v>
          </cell>
          <cell r="B537" t="str">
            <v>Senior Research &amp; Development Officer I</v>
          </cell>
          <cell r="C537" t="str">
            <v>4113</v>
          </cell>
          <cell r="D537" t="str">
            <v>3644</v>
          </cell>
          <cell r="E537" t="str">
            <v>Y</v>
          </cell>
          <cell r="F537" t="str">
            <v>Program Officer- Laboratory Specialist</v>
          </cell>
          <cell r="G537" t="str">
            <v>A</v>
          </cell>
          <cell r="H537" t="str">
            <v>USD</v>
          </cell>
          <cell r="I537">
            <v>145341.04</v>
          </cell>
          <cell r="J537">
            <v>1</v>
          </cell>
          <cell r="L537" t="str">
            <v>WASHINGTON DC</v>
          </cell>
          <cell r="M537" t="str">
            <v>US</v>
          </cell>
          <cell r="AP537">
            <v>1</v>
          </cell>
          <cell r="AQ537">
            <v>559.00400000000002</v>
          </cell>
          <cell r="AR537" t="str">
            <v xml:space="preserve"> </v>
          </cell>
          <cell r="AS537" t="str">
            <v xml:space="preserve"> </v>
          </cell>
          <cell r="AT537">
            <v>0</v>
          </cell>
        </row>
        <row r="538">
          <cell r="A538" t="str">
            <v>Griffin, Elizabeth Rose</v>
          </cell>
          <cell r="B538" t="str">
            <v>Program Associate II</v>
          </cell>
          <cell r="C538" t="str">
            <v>MD</v>
          </cell>
          <cell r="D538" t="str">
            <v>6614</v>
          </cell>
          <cell r="E538" t="str">
            <v>Y</v>
          </cell>
          <cell r="F538" t="str">
            <v>Senior Market Dynamics Associate</v>
          </cell>
          <cell r="G538" t="str">
            <v>A</v>
          </cell>
          <cell r="H538" t="str">
            <v>USD</v>
          </cell>
          <cell r="I538">
            <v>87702.47</v>
          </cell>
          <cell r="J538">
            <v>1</v>
          </cell>
          <cell r="L538" t="str">
            <v>SEATTLE</v>
          </cell>
          <cell r="M538" t="str">
            <v>US</v>
          </cell>
          <cell r="AP538">
            <v>1</v>
          </cell>
          <cell r="AQ538">
            <v>337.31719230769232</v>
          </cell>
          <cell r="AR538" t="str">
            <v xml:space="preserve"> </v>
          </cell>
          <cell r="AS538" t="str">
            <v xml:space="preserve"> </v>
          </cell>
          <cell r="AT538">
            <v>0</v>
          </cell>
        </row>
        <row r="539">
          <cell r="A539" t="str">
            <v>Griffith, Mallory Lisabeth</v>
          </cell>
          <cell r="B539" t="str">
            <v>Manager Operations Systems &amp; Analytics</v>
          </cell>
          <cell r="C539" t="str">
            <v>HR</v>
          </cell>
          <cell r="D539" t="str">
            <v>5500</v>
          </cell>
          <cell r="E539" t="str">
            <v>Y</v>
          </cell>
          <cell r="F539" t="str">
            <v>HR Systems Manager</v>
          </cell>
          <cell r="G539" t="str">
            <v>A</v>
          </cell>
          <cell r="H539" t="str">
            <v>USD</v>
          </cell>
          <cell r="I539">
            <v>163798.04</v>
          </cell>
          <cell r="J539">
            <v>1</v>
          </cell>
          <cell r="L539" t="str">
            <v>SEATTLE</v>
          </cell>
          <cell r="M539" t="str">
            <v>US</v>
          </cell>
          <cell r="AP539">
            <v>1</v>
          </cell>
          <cell r="AQ539">
            <v>629.99246153846161</v>
          </cell>
          <cell r="AR539" t="str">
            <v xml:space="preserve"> </v>
          </cell>
          <cell r="AS539" t="str">
            <v xml:space="preserve"> </v>
          </cell>
          <cell r="AT539">
            <v>0</v>
          </cell>
        </row>
        <row r="540">
          <cell r="A540" t="str">
            <v>Grishaw Legesse, Tirsit</v>
          </cell>
          <cell r="B540" t="str">
            <v>Senior Country Director</v>
          </cell>
          <cell r="C540" t="str">
            <v>ET</v>
          </cell>
          <cell r="D540" t="str">
            <v>5305</v>
          </cell>
          <cell r="E540" t="str">
            <v>Y</v>
          </cell>
          <cell r="F540" t="str">
            <v>Country Director, Ethiopia</v>
          </cell>
          <cell r="G540" t="str">
            <v>A</v>
          </cell>
          <cell r="H540" t="str">
            <v>USD</v>
          </cell>
          <cell r="I540">
            <v>131544.4</v>
          </cell>
          <cell r="J540">
            <v>1</v>
          </cell>
          <cell r="L540" t="str">
            <v>ADDIS</v>
          </cell>
          <cell r="M540" t="str">
            <v>AFRICA</v>
          </cell>
          <cell r="AP540">
            <v>1</v>
          </cell>
          <cell r="AQ540">
            <v>505.94</v>
          </cell>
          <cell r="AR540" t="str">
            <v xml:space="preserve"> </v>
          </cell>
          <cell r="AS540" t="str">
            <v xml:space="preserve"> </v>
          </cell>
          <cell r="AT540">
            <v>0</v>
          </cell>
        </row>
        <row r="541">
          <cell r="A541" t="str">
            <v>Grunenberg, Nicole Ann</v>
          </cell>
          <cell r="B541" t="str">
            <v>Clinical Program Advisor II</v>
          </cell>
          <cell r="C541" t="str">
            <v>CCLN</v>
          </cell>
          <cell r="D541" t="str">
            <v>8163</v>
          </cell>
          <cell r="E541" t="str">
            <v>Y</v>
          </cell>
          <cell r="F541" t="str">
            <v>Senior Medical Officer</v>
          </cell>
          <cell r="G541" t="str">
            <v>A</v>
          </cell>
          <cell r="H541" t="str">
            <v>USD</v>
          </cell>
          <cell r="I541">
            <v>291200</v>
          </cell>
          <cell r="J541">
            <v>1</v>
          </cell>
          <cell r="L541" t="str">
            <v>SEATTLE</v>
          </cell>
          <cell r="M541" t="str">
            <v>US</v>
          </cell>
          <cell r="AP541">
            <v>1</v>
          </cell>
          <cell r="AQ541">
            <v>1120</v>
          </cell>
          <cell r="AR541" t="str">
            <v xml:space="preserve"> </v>
          </cell>
          <cell r="AS541" t="str">
            <v>X</v>
          </cell>
          <cell r="AT541">
            <v>0</v>
          </cell>
        </row>
        <row r="542">
          <cell r="A542" t="str">
            <v>Gudi, Nachiket</v>
          </cell>
          <cell r="B542" t="str">
            <v>Senior Program Officer I</v>
          </cell>
          <cell r="C542" t="str">
            <v>PSN</v>
          </cell>
          <cell r="D542" t="str">
            <v>10235</v>
          </cell>
          <cell r="E542" t="str">
            <v>Y</v>
          </cell>
          <cell r="F542" t="str">
            <v>Program Officer - Digital PHC</v>
          </cell>
          <cell r="G542" t="str">
            <v>A</v>
          </cell>
          <cell r="H542" t="str">
            <v>INR</v>
          </cell>
          <cell r="I542">
            <v>1356000</v>
          </cell>
          <cell r="J542">
            <v>1</v>
          </cell>
          <cell r="L542" t="str">
            <v>NEW DELHI</v>
          </cell>
          <cell r="M542" t="str">
            <v>AMEE</v>
          </cell>
          <cell r="AP542">
            <v>81.06</v>
          </cell>
          <cell r="AQ542">
            <v>64.339805272447762</v>
          </cell>
          <cell r="AR542" t="str">
            <v xml:space="preserve"> </v>
          </cell>
          <cell r="AS542" t="str">
            <v xml:space="preserve"> </v>
          </cell>
          <cell r="AT542">
            <v>0</v>
          </cell>
        </row>
        <row r="543">
          <cell r="A543" t="str">
            <v>Gueye, Djibril Sow</v>
          </cell>
          <cell r="B543" t="str">
            <v>Coordinator I Functional Support /Technician I</v>
          </cell>
          <cell r="C543" t="str">
            <v>SEN</v>
          </cell>
          <cell r="D543" t="str">
            <v>5012</v>
          </cell>
          <cell r="E543" t="str">
            <v>Y</v>
          </cell>
          <cell r="F543" t="str">
            <v>Driver</v>
          </cell>
          <cell r="G543" t="str">
            <v>A</v>
          </cell>
          <cell r="H543" t="str">
            <v>XOF</v>
          </cell>
          <cell r="I543">
            <v>6146607</v>
          </cell>
          <cell r="J543">
            <v>1</v>
          </cell>
          <cell r="L543" t="str">
            <v>SenegalDakar</v>
          </cell>
          <cell r="M543" t="str">
            <v>AFRICA</v>
          </cell>
          <cell r="AP543">
            <v>600</v>
          </cell>
          <cell r="AQ543">
            <v>39.401326923076923</v>
          </cell>
          <cell r="AR543" t="str">
            <v xml:space="preserve"> </v>
          </cell>
          <cell r="AS543" t="str">
            <v xml:space="preserve"> </v>
          </cell>
          <cell r="AT543">
            <v>0</v>
          </cell>
        </row>
        <row r="544">
          <cell r="A544" t="str">
            <v>Guo, Alice Shuang Yu</v>
          </cell>
          <cell r="B544" t="str">
            <v>Senior Program Officer I</v>
          </cell>
          <cell r="C544" t="str">
            <v>MD</v>
          </cell>
          <cell r="D544" t="str">
            <v>7337</v>
          </cell>
          <cell r="E544" t="str">
            <v>Y</v>
          </cell>
          <cell r="F544" t="str">
            <v>Market Dynamics Officer</v>
          </cell>
          <cell r="G544" t="str">
            <v>A</v>
          </cell>
          <cell r="H544" t="str">
            <v>CHF</v>
          </cell>
          <cell r="I544">
            <v>112158.76</v>
          </cell>
          <cell r="J544">
            <v>1</v>
          </cell>
          <cell r="L544" t="str">
            <v>SWITZFATH</v>
          </cell>
          <cell r="M544" t="str">
            <v>AMEE</v>
          </cell>
          <cell r="AP544">
            <v>0.92169999999999996</v>
          </cell>
          <cell r="AQ544">
            <v>468.02630590631026</v>
          </cell>
          <cell r="AR544" t="str">
            <v xml:space="preserve"> </v>
          </cell>
          <cell r="AS544" t="str">
            <v xml:space="preserve"> </v>
          </cell>
          <cell r="AT544">
            <v>0</v>
          </cell>
        </row>
        <row r="545">
          <cell r="A545" t="str">
            <v>Gupta, Kanishk</v>
          </cell>
          <cell r="B545" t="str">
            <v>Advanced Program Officer</v>
          </cell>
          <cell r="C545" t="str">
            <v>PSN</v>
          </cell>
          <cell r="D545" t="str">
            <v>6759</v>
          </cell>
          <cell r="E545" t="str">
            <v>Y</v>
          </cell>
          <cell r="F545" t="str">
            <v>Market Shaping Officer- HEPC3P</v>
          </cell>
          <cell r="G545" t="str">
            <v>A</v>
          </cell>
          <cell r="H545" t="str">
            <v>INR</v>
          </cell>
          <cell r="I545">
            <v>2731710</v>
          </cell>
          <cell r="J545">
            <v>1</v>
          </cell>
          <cell r="L545" t="str">
            <v>NEW DELHI</v>
          </cell>
          <cell r="M545" t="str">
            <v>AMEE</v>
          </cell>
          <cell r="AP545">
            <v>81.06</v>
          </cell>
          <cell r="AQ545">
            <v>129.6148152365769</v>
          </cell>
          <cell r="AR545" t="str">
            <v xml:space="preserve"> </v>
          </cell>
          <cell r="AS545" t="str">
            <v xml:space="preserve"> </v>
          </cell>
          <cell r="AT545">
            <v>0</v>
          </cell>
        </row>
        <row r="546">
          <cell r="A546" t="str">
            <v>Gupta, Shishir Kumar</v>
          </cell>
          <cell r="B546" t="str">
            <v>Senior Accountant II</v>
          </cell>
          <cell r="C546" t="str">
            <v>GLACCT</v>
          </cell>
          <cell r="D546" t="str">
            <v>7878</v>
          </cell>
          <cell r="E546" t="str">
            <v>Y</v>
          </cell>
          <cell r="F546" t="str">
            <v>Senior International Accountant</v>
          </cell>
          <cell r="G546" t="str">
            <v>A</v>
          </cell>
          <cell r="H546" t="str">
            <v>INR</v>
          </cell>
          <cell r="I546">
            <v>3196468.06</v>
          </cell>
          <cell r="J546">
            <v>1</v>
          </cell>
          <cell r="L546" t="str">
            <v>NEW DELHI</v>
          </cell>
          <cell r="M546" t="str">
            <v>AMEE</v>
          </cell>
          <cell r="AP546">
            <v>81.06</v>
          </cell>
          <cell r="AQ546">
            <v>151.66676441002866</v>
          </cell>
          <cell r="AR546" t="str">
            <v xml:space="preserve"> </v>
          </cell>
          <cell r="AS546" t="str">
            <v xml:space="preserve"> </v>
          </cell>
          <cell r="AT546">
            <v>0</v>
          </cell>
        </row>
        <row r="547">
          <cell r="A547" t="str">
            <v>Gupta, Suman</v>
          </cell>
          <cell r="B547" t="str">
            <v>Senior Finance and Awards Officer II/ Senior PADM II</v>
          </cell>
          <cell r="C547" t="str">
            <v>HIV</v>
          </cell>
          <cell r="D547" t="str">
            <v>6435</v>
          </cell>
          <cell r="E547" t="str">
            <v>Y</v>
          </cell>
          <cell r="F547" t="str">
            <v>Senior Project Administrator</v>
          </cell>
          <cell r="G547" t="str">
            <v>A</v>
          </cell>
          <cell r="H547" t="str">
            <v>INR</v>
          </cell>
          <cell r="I547">
            <v>2899756.92</v>
          </cell>
          <cell r="J547">
            <v>1</v>
          </cell>
          <cell r="L547" t="str">
            <v>MUMBAI</v>
          </cell>
          <cell r="M547" t="str">
            <v>AMEE</v>
          </cell>
          <cell r="AP547">
            <v>81.06</v>
          </cell>
          <cell r="AQ547">
            <v>137.58834481580595</v>
          </cell>
          <cell r="AR547" t="str">
            <v xml:space="preserve"> </v>
          </cell>
          <cell r="AS547" t="str">
            <v xml:space="preserve"> </v>
          </cell>
          <cell r="AT547">
            <v>0</v>
          </cell>
        </row>
        <row r="548">
          <cell r="A548" t="str">
            <v>Gupta, Tanu</v>
          </cell>
          <cell r="B548" t="str">
            <v>Senior Program Officer II</v>
          </cell>
          <cell r="C548" t="str">
            <v>PSN</v>
          </cell>
          <cell r="D548" t="str">
            <v>8194</v>
          </cell>
          <cell r="E548" t="str">
            <v>Y</v>
          </cell>
          <cell r="F548" t="str">
            <v>Senior Program Officer Digital Health</v>
          </cell>
          <cell r="G548" t="str">
            <v>A</v>
          </cell>
          <cell r="H548" t="str">
            <v>INR</v>
          </cell>
          <cell r="I548">
            <v>2340625</v>
          </cell>
          <cell r="J548">
            <v>1</v>
          </cell>
          <cell r="L548" t="str">
            <v>NEW DELHI</v>
          </cell>
          <cell r="M548" t="str">
            <v>AMEE</v>
          </cell>
          <cell r="AP548">
            <v>81.06</v>
          </cell>
          <cell r="AQ548">
            <v>111.0585226517869</v>
          </cell>
          <cell r="AR548" t="str">
            <v xml:space="preserve"> </v>
          </cell>
          <cell r="AS548" t="str">
            <v xml:space="preserve"> </v>
          </cell>
          <cell r="AT548">
            <v>0</v>
          </cell>
        </row>
        <row r="549">
          <cell r="A549" t="str">
            <v>Gupte, Sachin Ashok</v>
          </cell>
          <cell r="B549" t="str">
            <v>Senior Manager Program</v>
          </cell>
          <cell r="C549" t="str">
            <v>PSN</v>
          </cell>
          <cell r="D549" t="str">
            <v>3801</v>
          </cell>
          <cell r="E549" t="str">
            <v>Y</v>
          </cell>
          <cell r="F549" t="str">
            <v>Lead- State Operations</v>
          </cell>
          <cell r="G549" t="str">
            <v>A</v>
          </cell>
          <cell r="H549" t="str">
            <v>INR</v>
          </cell>
          <cell r="I549">
            <v>7140083.25</v>
          </cell>
          <cell r="J549">
            <v>1</v>
          </cell>
          <cell r="L549" t="str">
            <v>NEW DELHI</v>
          </cell>
          <cell r="M549" t="str">
            <v>AMEE</v>
          </cell>
          <cell r="AP549">
            <v>81.06</v>
          </cell>
          <cell r="AQ549">
            <v>338.78434065934061</v>
          </cell>
          <cell r="AR549" t="str">
            <v xml:space="preserve"> </v>
          </cell>
          <cell r="AS549" t="str">
            <v xml:space="preserve"> </v>
          </cell>
          <cell r="AT549">
            <v>0</v>
          </cell>
        </row>
        <row r="550">
          <cell r="A550" t="str">
            <v>Gustafson, Kiira Katharina</v>
          </cell>
          <cell r="B550" t="str">
            <v>Advanced Program Officer</v>
          </cell>
          <cell r="C550" t="str">
            <v>HIV</v>
          </cell>
          <cell r="D550" t="str">
            <v>8146</v>
          </cell>
          <cell r="E550" t="str">
            <v>Y</v>
          </cell>
          <cell r="F550" t="str">
            <v>Technical Director, Prevention of Hepatitis C Among Key Populations</v>
          </cell>
          <cell r="G550" t="str">
            <v>A</v>
          </cell>
          <cell r="H550" t="str">
            <v>USD</v>
          </cell>
          <cell r="I550">
            <v>174720</v>
          </cell>
          <cell r="J550">
            <v>1</v>
          </cell>
          <cell r="L550" t="str">
            <v>HOME-MN-SEA</v>
          </cell>
          <cell r="M550" t="str">
            <v>US</v>
          </cell>
          <cell r="AP550">
            <v>1</v>
          </cell>
          <cell r="AQ550">
            <v>672</v>
          </cell>
          <cell r="AR550" t="str">
            <v xml:space="preserve"> </v>
          </cell>
          <cell r="AS550" t="str">
            <v xml:space="preserve"> </v>
          </cell>
          <cell r="AT550">
            <v>0</v>
          </cell>
        </row>
        <row r="551">
          <cell r="A551" t="str">
            <v>Gute, Bizuayehu Gebremichael</v>
          </cell>
          <cell r="B551" t="str">
            <v>Senior Finance and Awards Officer II/ Senior PADM II</v>
          </cell>
          <cell r="C551" t="str">
            <v>MNTD</v>
          </cell>
          <cell r="D551" t="str">
            <v>8222</v>
          </cell>
          <cell r="E551" t="str">
            <v>Y</v>
          </cell>
          <cell r="F551" t="str">
            <v>Project Administrator, MACEPA</v>
          </cell>
          <cell r="G551" t="str">
            <v>A</v>
          </cell>
          <cell r="H551" t="str">
            <v>USD</v>
          </cell>
          <cell r="I551">
            <v>16270.8</v>
          </cell>
          <cell r="J551">
            <v>1</v>
          </cell>
          <cell r="L551" t="str">
            <v>ADDIS</v>
          </cell>
          <cell r="M551" t="str">
            <v>AFRICA</v>
          </cell>
          <cell r="AP551">
            <v>1</v>
          </cell>
          <cell r="AQ551">
            <v>62.58</v>
          </cell>
          <cell r="AR551" t="str">
            <v xml:space="preserve"> </v>
          </cell>
          <cell r="AS551" t="str">
            <v xml:space="preserve"> </v>
          </cell>
          <cell r="AT551">
            <v>0</v>
          </cell>
        </row>
        <row r="552">
          <cell r="A552" t="str">
            <v>Guteta, Gobena Negassa</v>
          </cell>
          <cell r="B552" t="str">
            <v>Senior Program Officer II</v>
          </cell>
          <cell r="C552" t="str">
            <v>ET</v>
          </cell>
          <cell r="D552" t="str">
            <v>8031</v>
          </cell>
          <cell r="E552" t="str">
            <v>Y</v>
          </cell>
          <cell r="F552" t="str">
            <v>Regional leadership, management and coordination (LMC) Technical Assistant</v>
          </cell>
          <cell r="G552" t="str">
            <v>A</v>
          </cell>
          <cell r="H552" t="str">
            <v>USD</v>
          </cell>
          <cell r="I552">
            <v>18348.46</v>
          </cell>
          <cell r="J552">
            <v>1</v>
          </cell>
          <cell r="L552" t="str">
            <v>REMOTE-ET</v>
          </cell>
          <cell r="M552" t="str">
            <v>AFRICA</v>
          </cell>
          <cell r="AP552">
            <v>1</v>
          </cell>
          <cell r="AQ552">
            <v>70.570999999999998</v>
          </cell>
          <cell r="AR552" t="str">
            <v xml:space="preserve"> </v>
          </cell>
          <cell r="AS552" t="str">
            <v xml:space="preserve"> </v>
          </cell>
          <cell r="AT552">
            <v>0</v>
          </cell>
        </row>
        <row r="553">
          <cell r="A553" t="str">
            <v>Guthorn, May Isabella</v>
          </cell>
          <cell r="B553" t="str">
            <v>Functional Specialist I</v>
          </cell>
          <cell r="C553" t="str">
            <v>CCLN</v>
          </cell>
          <cell r="D553" t="str">
            <v>8266</v>
          </cell>
          <cell r="E553" t="str">
            <v>Y</v>
          </cell>
          <cell r="F553" t="str">
            <v>Senior Clinical Trial Assistant</v>
          </cell>
          <cell r="G553" t="str">
            <v>A</v>
          </cell>
          <cell r="H553" t="str">
            <v>USD</v>
          </cell>
          <cell r="I553">
            <v>72800</v>
          </cell>
          <cell r="J553">
            <v>1</v>
          </cell>
          <cell r="L553" t="str">
            <v>WASHINGTON DC</v>
          </cell>
          <cell r="M553" t="str">
            <v>US</v>
          </cell>
          <cell r="AP553">
            <v>1</v>
          </cell>
          <cell r="AQ553">
            <v>280</v>
          </cell>
          <cell r="AR553" t="str">
            <v xml:space="preserve"> </v>
          </cell>
          <cell r="AS553" t="str">
            <v xml:space="preserve"> </v>
          </cell>
          <cell r="AT553">
            <v>0</v>
          </cell>
        </row>
        <row r="554">
          <cell r="A554" t="str">
            <v>Guzzi, Brittney Christine</v>
          </cell>
          <cell r="B554" t="str">
            <v>Program Project Manager</v>
          </cell>
          <cell r="C554" t="str">
            <v>MD</v>
          </cell>
          <cell r="D554" t="str">
            <v>8013</v>
          </cell>
          <cell r="E554" t="str">
            <v>Y</v>
          </cell>
          <cell r="F554" t="str">
            <v>Project Specialist</v>
          </cell>
          <cell r="G554" t="str">
            <v>A</v>
          </cell>
          <cell r="H554" t="str">
            <v>USD</v>
          </cell>
          <cell r="I554">
            <v>75712</v>
          </cell>
          <cell r="J554">
            <v>1</v>
          </cell>
          <cell r="L554" t="str">
            <v>SEATTLE</v>
          </cell>
          <cell r="M554" t="str">
            <v>US</v>
          </cell>
          <cell r="AP554">
            <v>1</v>
          </cell>
          <cell r="AQ554">
            <v>291.2</v>
          </cell>
          <cell r="AR554" t="str">
            <v xml:space="preserve"> </v>
          </cell>
          <cell r="AS554" t="str">
            <v xml:space="preserve"> </v>
          </cell>
          <cell r="AT554">
            <v>0</v>
          </cell>
        </row>
        <row r="555">
          <cell r="A555" t="str">
            <v>Gyimah-Boakye, Dominic</v>
          </cell>
          <cell r="B555" t="str">
            <v>Senior Finance and Awards Officer II/ Senior PADM II</v>
          </cell>
          <cell r="C555" t="str">
            <v>CIFM</v>
          </cell>
          <cell r="D555" t="str">
            <v>6845</v>
          </cell>
          <cell r="E555" t="str">
            <v>Y</v>
          </cell>
          <cell r="F555" t="str">
            <v>Senior Project Administrator</v>
          </cell>
          <cell r="G555" t="str">
            <v>A</v>
          </cell>
          <cell r="H555" t="str">
            <v>USD</v>
          </cell>
          <cell r="I555">
            <v>30826.91</v>
          </cell>
          <cell r="J555">
            <v>1</v>
          </cell>
          <cell r="L555" t="str">
            <v>ACCRA</v>
          </cell>
          <cell r="M555" t="str">
            <v>AFRICA</v>
          </cell>
          <cell r="AP555">
            <v>1</v>
          </cell>
          <cell r="AQ555">
            <v>118.56503846153846</v>
          </cell>
          <cell r="AR555" t="str">
            <v xml:space="preserve"> </v>
          </cell>
          <cell r="AS555" t="str">
            <v xml:space="preserve"> </v>
          </cell>
          <cell r="AT555">
            <v>0</v>
          </cell>
        </row>
        <row r="556">
          <cell r="A556" t="str">
            <v>Habib, Ameenah</v>
          </cell>
          <cell r="B556" t="str">
            <v>Advocacy and Public Policy Associate II</v>
          </cell>
          <cell r="C556" t="str">
            <v>APP</v>
          </cell>
          <cell r="D556" t="str">
            <v>10276</v>
          </cell>
          <cell r="E556" t="str">
            <v>Y</v>
          </cell>
          <cell r="F556" t="str">
            <v>Communications and Policy Associate</v>
          </cell>
          <cell r="G556" t="str">
            <v>A</v>
          </cell>
          <cell r="H556" t="str">
            <v>USD</v>
          </cell>
          <cell r="I556">
            <v>75000</v>
          </cell>
          <cell r="J556">
            <v>1</v>
          </cell>
          <cell r="L556" t="str">
            <v>WASHINGTON DC</v>
          </cell>
          <cell r="M556" t="str">
            <v>US</v>
          </cell>
          <cell r="AP556">
            <v>1</v>
          </cell>
          <cell r="AQ556">
            <v>288.46153846153845</v>
          </cell>
          <cell r="AR556" t="str">
            <v xml:space="preserve"> </v>
          </cell>
          <cell r="AS556" t="str">
            <v xml:space="preserve"> </v>
          </cell>
          <cell r="AT556">
            <v>0</v>
          </cell>
        </row>
        <row r="557">
          <cell r="A557" t="str">
            <v>Habimana, Denise Maxine</v>
          </cell>
          <cell r="B557" t="str">
            <v>Senior Program Officer II</v>
          </cell>
          <cell r="C557" t="str">
            <v>MDHT</v>
          </cell>
          <cell r="D557" t="str">
            <v>6203</v>
          </cell>
          <cell r="E557" t="str">
            <v>Y</v>
          </cell>
          <cell r="F557" t="str">
            <v>Program Officer, Vaccine Cold Chain Technologies</v>
          </cell>
          <cell r="G557" t="str">
            <v>A</v>
          </cell>
          <cell r="H557" t="str">
            <v>CHF</v>
          </cell>
          <cell r="I557">
            <v>164262.34</v>
          </cell>
          <cell r="J557">
            <v>1</v>
          </cell>
          <cell r="L557" t="str">
            <v>SWITZFATH</v>
          </cell>
          <cell r="M557" t="str">
            <v>AMEE</v>
          </cell>
          <cell r="AP557">
            <v>0.92169999999999996</v>
          </cell>
          <cell r="AQ557">
            <v>685.4488779095484</v>
          </cell>
          <cell r="AR557" t="str">
            <v xml:space="preserve"> </v>
          </cell>
          <cell r="AS557" t="str">
            <v xml:space="preserve"> </v>
          </cell>
          <cell r="AT557">
            <v>0</v>
          </cell>
        </row>
        <row r="558">
          <cell r="A558" t="str">
            <v>Habtezgi, Simret Gebreyohannes</v>
          </cell>
          <cell r="B558" t="str">
            <v>Senior Program Officer I</v>
          </cell>
          <cell r="C558" t="str">
            <v>MNTD</v>
          </cell>
          <cell r="D558" t="str">
            <v>7956</v>
          </cell>
          <cell r="E558" t="str">
            <v>Y</v>
          </cell>
          <cell r="F558" t="str">
            <v>Senior Program Officer</v>
          </cell>
          <cell r="G558" t="str">
            <v>A</v>
          </cell>
          <cell r="H558" t="str">
            <v>USD</v>
          </cell>
          <cell r="I558">
            <v>125000</v>
          </cell>
          <cell r="J558">
            <v>1</v>
          </cell>
          <cell r="L558" t="str">
            <v>WASHINGTON DC</v>
          </cell>
          <cell r="M558" t="str">
            <v>US</v>
          </cell>
          <cell r="AP558">
            <v>1</v>
          </cell>
          <cell r="AQ558">
            <v>480.76923076923077</v>
          </cell>
          <cell r="AR558" t="str">
            <v xml:space="preserve"> </v>
          </cell>
          <cell r="AS558" t="str">
            <v xml:space="preserve"> </v>
          </cell>
          <cell r="AT558">
            <v>0</v>
          </cell>
        </row>
        <row r="559">
          <cell r="A559" t="str">
            <v>Hahn, Dwight Jackson</v>
          </cell>
          <cell r="B559" t="str">
            <v>Recruiter I</v>
          </cell>
          <cell r="C559" t="str">
            <v>HR</v>
          </cell>
          <cell r="D559" t="str">
            <v>6027</v>
          </cell>
          <cell r="E559" t="str">
            <v>Y</v>
          </cell>
          <cell r="F559" t="str">
            <v>Recruiting Innovation &amp; Proposal Lead</v>
          </cell>
          <cell r="G559" t="str">
            <v>A</v>
          </cell>
          <cell r="H559" t="str">
            <v>USD</v>
          </cell>
          <cell r="I559">
            <v>89604.32</v>
          </cell>
          <cell r="J559">
            <v>1</v>
          </cell>
          <cell r="L559" t="str">
            <v>WASHINGTON DC</v>
          </cell>
          <cell r="M559" t="str">
            <v>US</v>
          </cell>
          <cell r="AP559">
            <v>1</v>
          </cell>
          <cell r="AQ559">
            <v>344.63200000000001</v>
          </cell>
          <cell r="AR559" t="str">
            <v xml:space="preserve"> </v>
          </cell>
          <cell r="AS559" t="str">
            <v xml:space="preserve"> </v>
          </cell>
          <cell r="AT559">
            <v>0</v>
          </cell>
        </row>
        <row r="560">
          <cell r="A560" t="str">
            <v>Haile, Ellen Musie</v>
          </cell>
          <cell r="B560" t="str">
            <v>Business Development &amp; Partnerships Officer</v>
          </cell>
          <cell r="C560" t="str">
            <v>EXAGEN</v>
          </cell>
          <cell r="D560" t="str">
            <v>8254</v>
          </cell>
          <cell r="E560" t="str">
            <v>Y</v>
          </cell>
          <cell r="F560" t="str">
            <v>Business Development Associate</v>
          </cell>
          <cell r="G560" t="str">
            <v>A</v>
          </cell>
          <cell r="H560" t="str">
            <v>USD</v>
          </cell>
          <cell r="I560">
            <v>71760</v>
          </cell>
          <cell r="J560">
            <v>1</v>
          </cell>
          <cell r="L560" t="str">
            <v>WASHINGTON DC</v>
          </cell>
          <cell r="M560" t="str">
            <v>US</v>
          </cell>
          <cell r="AP560">
            <v>1</v>
          </cell>
          <cell r="AQ560">
            <v>276</v>
          </cell>
          <cell r="AR560" t="str">
            <v xml:space="preserve"> </v>
          </cell>
          <cell r="AS560" t="str">
            <v xml:space="preserve"> </v>
          </cell>
          <cell r="AT560">
            <v>0</v>
          </cell>
        </row>
        <row r="561">
          <cell r="A561" t="str">
            <v>Haile, Veronica</v>
          </cell>
          <cell r="B561" t="str">
            <v>Grants &amp; Contracts Associate II</v>
          </cell>
          <cell r="C561" t="str">
            <v>GRC</v>
          </cell>
          <cell r="D561" t="str">
            <v>10252</v>
          </cell>
          <cell r="E561" t="str">
            <v>Y</v>
          </cell>
          <cell r="F561" t="str">
            <v>Grants &amp; Contracts Coordinator</v>
          </cell>
          <cell r="G561" t="str">
            <v>A</v>
          </cell>
          <cell r="H561" t="str">
            <v>USD</v>
          </cell>
          <cell r="I561">
            <v>73000</v>
          </cell>
          <cell r="J561">
            <v>1</v>
          </cell>
          <cell r="L561" t="str">
            <v>SEATTLE</v>
          </cell>
          <cell r="M561" t="str">
            <v>US</v>
          </cell>
          <cell r="AP561">
            <v>1</v>
          </cell>
          <cell r="AQ561">
            <v>280.76923076923077</v>
          </cell>
          <cell r="AR561" t="str">
            <v xml:space="preserve"> </v>
          </cell>
          <cell r="AS561" t="str">
            <v xml:space="preserve"> </v>
          </cell>
          <cell r="AT561">
            <v>0</v>
          </cell>
        </row>
        <row r="562">
          <cell r="A562" t="str">
            <v>Hailu, Miraf Mesfin</v>
          </cell>
          <cell r="B562" t="str">
            <v>Senior Clinical Project Manager I</v>
          </cell>
          <cell r="C562" t="str">
            <v>DX</v>
          </cell>
          <cell r="D562" t="str">
            <v>7545</v>
          </cell>
          <cell r="E562" t="str">
            <v>Y</v>
          </cell>
          <cell r="F562" t="str">
            <v>Senior Project Manager, PAVE</v>
          </cell>
          <cell r="G562" t="str">
            <v>A</v>
          </cell>
          <cell r="H562" t="str">
            <v>USD</v>
          </cell>
          <cell r="I562">
            <v>28098.42</v>
          </cell>
          <cell r="J562">
            <v>1</v>
          </cell>
          <cell r="L562" t="str">
            <v>ADDIS</v>
          </cell>
          <cell r="M562" t="str">
            <v>AFRICA</v>
          </cell>
          <cell r="AP562">
            <v>1</v>
          </cell>
          <cell r="AQ562">
            <v>108.07084615384615</v>
          </cell>
          <cell r="AR562" t="str">
            <v xml:space="preserve"> </v>
          </cell>
          <cell r="AS562" t="str">
            <v xml:space="preserve"> </v>
          </cell>
          <cell r="AT562">
            <v>0</v>
          </cell>
        </row>
        <row r="563">
          <cell r="A563" t="str">
            <v>Hailu, Tewodros Abera</v>
          </cell>
          <cell r="B563" t="str">
            <v>Senior Program Officer I</v>
          </cell>
          <cell r="C563" t="str">
            <v>ET</v>
          </cell>
          <cell r="D563" t="str">
            <v>8255</v>
          </cell>
          <cell r="E563" t="str">
            <v>Y</v>
          </cell>
          <cell r="F563" t="str">
            <v>Zonal Mass Vaccination Officer</v>
          </cell>
          <cell r="G563" t="str">
            <v>A</v>
          </cell>
          <cell r="H563" t="str">
            <v>USD</v>
          </cell>
          <cell r="I563">
            <v>11915.23</v>
          </cell>
          <cell r="J563">
            <v>1</v>
          </cell>
          <cell r="L563" t="str">
            <v>ADDIS</v>
          </cell>
          <cell r="M563" t="str">
            <v>AFRICA</v>
          </cell>
          <cell r="AP563">
            <v>1</v>
          </cell>
          <cell r="AQ563">
            <v>45.827807692307694</v>
          </cell>
          <cell r="AR563" t="str">
            <v xml:space="preserve"> </v>
          </cell>
          <cell r="AS563" t="str">
            <v xml:space="preserve"> </v>
          </cell>
          <cell r="AT563">
            <v>0</v>
          </cell>
        </row>
        <row r="564">
          <cell r="A564" t="str">
            <v>Hainsworth, Michael</v>
          </cell>
          <cell r="B564" t="str">
            <v>Senior Monitoring, Evaluation and Learning Officer II</v>
          </cell>
          <cell r="C564" t="str">
            <v>MNTD</v>
          </cell>
          <cell r="D564" t="str">
            <v>5018</v>
          </cell>
          <cell r="E564" t="str">
            <v>Y</v>
          </cell>
          <cell r="F564" t="str">
            <v>Senior M&amp;E Officer</v>
          </cell>
          <cell r="G564" t="str">
            <v>A</v>
          </cell>
          <cell r="H564" t="str">
            <v>USD</v>
          </cell>
          <cell r="I564">
            <v>153030.22</v>
          </cell>
          <cell r="J564">
            <v>1</v>
          </cell>
          <cell r="L564" t="str">
            <v>SEATTLE</v>
          </cell>
          <cell r="M564" t="str">
            <v>US</v>
          </cell>
          <cell r="AP564">
            <v>1</v>
          </cell>
          <cell r="AQ564">
            <v>588.57776923076926</v>
          </cell>
          <cell r="AR564" t="str">
            <v xml:space="preserve"> </v>
          </cell>
          <cell r="AS564" t="str">
            <v xml:space="preserve"> </v>
          </cell>
          <cell r="AT564">
            <v>0</v>
          </cell>
        </row>
        <row r="565">
          <cell r="A565" t="str">
            <v>Haji-Hasan Aw-Ali, Omar</v>
          </cell>
          <cell r="B565" t="str">
            <v>Senior Program Officer II</v>
          </cell>
          <cell r="C565" t="str">
            <v>ET</v>
          </cell>
          <cell r="D565" t="str">
            <v>6721</v>
          </cell>
          <cell r="E565" t="str">
            <v>Y</v>
          </cell>
          <cell r="F565" t="str">
            <v>Senior Program Officer</v>
          </cell>
          <cell r="G565" t="str">
            <v>A</v>
          </cell>
          <cell r="H565" t="str">
            <v>USD</v>
          </cell>
          <cell r="I565">
            <v>15360</v>
          </cell>
          <cell r="J565">
            <v>1</v>
          </cell>
          <cell r="L565" t="str">
            <v>REMOTE-ET</v>
          </cell>
          <cell r="M565" t="str">
            <v>AFRICA</v>
          </cell>
          <cell r="AP565">
            <v>1</v>
          </cell>
          <cell r="AQ565">
            <v>59.07692307692308</v>
          </cell>
          <cell r="AR565" t="str">
            <v xml:space="preserve"> </v>
          </cell>
          <cell r="AS565" t="str">
            <v xml:space="preserve"> </v>
          </cell>
          <cell r="AT565">
            <v>0</v>
          </cell>
        </row>
        <row r="566">
          <cell r="A566" t="str">
            <v>Hall, Carly Grace</v>
          </cell>
          <cell r="B566" t="str">
            <v>Senior Grants &amp; Contracts Officer I</v>
          </cell>
          <cell r="C566" t="str">
            <v>GRC</v>
          </cell>
          <cell r="D566" t="str">
            <v>8079</v>
          </cell>
          <cell r="E566" t="str">
            <v>Y</v>
          </cell>
          <cell r="F566" t="str">
            <v>Subaward Specialist</v>
          </cell>
          <cell r="G566" t="str">
            <v>A</v>
          </cell>
          <cell r="H566" t="str">
            <v>USD</v>
          </cell>
          <cell r="I566">
            <v>82992</v>
          </cell>
          <cell r="J566">
            <v>1</v>
          </cell>
          <cell r="L566" t="str">
            <v>HOME-CA-SEA</v>
          </cell>
          <cell r="M566" t="str">
            <v>US</v>
          </cell>
          <cell r="AP566">
            <v>1</v>
          </cell>
          <cell r="AQ566">
            <v>319.2</v>
          </cell>
          <cell r="AR566" t="str">
            <v xml:space="preserve"> </v>
          </cell>
          <cell r="AS566" t="str">
            <v xml:space="preserve"> </v>
          </cell>
          <cell r="AT566">
            <v>0</v>
          </cell>
        </row>
        <row r="567">
          <cell r="A567" t="str">
            <v>Hall, Sarah McCoy</v>
          </cell>
          <cell r="B567" t="str">
            <v>Director Facilities Management</v>
          </cell>
          <cell r="C567" t="str">
            <v>GFTS</v>
          </cell>
          <cell r="D567" t="str">
            <v>3404</v>
          </cell>
          <cell r="E567" t="str">
            <v>Y</v>
          </cell>
          <cell r="F567" t="str">
            <v>Director, Global Facilities, Travel, and Security</v>
          </cell>
          <cell r="G567" t="str">
            <v>A</v>
          </cell>
          <cell r="H567" t="str">
            <v>USD</v>
          </cell>
          <cell r="I567">
            <v>176595.12</v>
          </cell>
          <cell r="J567">
            <v>1</v>
          </cell>
          <cell r="L567" t="str">
            <v>HOME-MA-SEA</v>
          </cell>
          <cell r="M567" t="str">
            <v>US</v>
          </cell>
          <cell r="AP567">
            <v>1</v>
          </cell>
          <cell r="AQ567">
            <v>679.21199999999999</v>
          </cell>
          <cell r="AR567" t="str">
            <v xml:space="preserve"> </v>
          </cell>
          <cell r="AS567" t="str">
            <v xml:space="preserve"> </v>
          </cell>
          <cell r="AT567">
            <v>0</v>
          </cell>
        </row>
        <row r="568">
          <cell r="A568" t="str">
            <v>Halve, Veda</v>
          </cell>
          <cell r="B568" t="str">
            <v>Senior Program Officer I</v>
          </cell>
          <cell r="C568" t="str">
            <v>PSN</v>
          </cell>
          <cell r="D568" t="str">
            <v>10164</v>
          </cell>
          <cell r="E568" t="str">
            <v>Y</v>
          </cell>
          <cell r="F568" t="str">
            <v>Program Officer</v>
          </cell>
          <cell r="G568" t="str">
            <v>A</v>
          </cell>
          <cell r="H568" t="str">
            <v>INR</v>
          </cell>
          <cell r="I568">
            <v>1800313</v>
          </cell>
          <cell r="J568">
            <v>1</v>
          </cell>
          <cell r="L568" t="str">
            <v>NEW DELHI</v>
          </cell>
          <cell r="M568" t="str">
            <v>AMEE</v>
          </cell>
          <cell r="AP568">
            <v>81.06</v>
          </cell>
          <cell r="AQ568">
            <v>85.421672455351199</v>
          </cell>
          <cell r="AR568" t="str">
            <v xml:space="preserve"> </v>
          </cell>
          <cell r="AS568" t="str">
            <v xml:space="preserve"> </v>
          </cell>
          <cell r="AT568">
            <v>0</v>
          </cell>
        </row>
        <row r="569">
          <cell r="A569" t="str">
            <v>Halyna, Darahan</v>
          </cell>
          <cell r="B569" t="str">
            <v>Senior Program Officer I</v>
          </cell>
          <cell r="C569" t="str">
            <v>PSU</v>
          </cell>
          <cell r="D569" t="str">
            <v>10074</v>
          </cell>
          <cell r="E569" t="str">
            <v>Y</v>
          </cell>
          <cell r="F569" t="str">
            <v>Program Officer</v>
          </cell>
          <cell r="G569" t="str">
            <v>A</v>
          </cell>
          <cell r="H569" t="str">
            <v>USD</v>
          </cell>
          <cell r="I569">
            <v>60000</v>
          </cell>
          <cell r="J569">
            <v>1</v>
          </cell>
          <cell r="L569" t="str">
            <v>KYIV</v>
          </cell>
          <cell r="M569" t="str">
            <v>AMEE</v>
          </cell>
          <cell r="AP569">
            <v>1</v>
          </cell>
          <cell r="AQ569">
            <v>230.76923076923077</v>
          </cell>
          <cell r="AR569" t="str">
            <v xml:space="preserve"> </v>
          </cell>
          <cell r="AS569" t="str">
            <v xml:space="preserve"> </v>
          </cell>
          <cell r="AT569">
            <v>0</v>
          </cell>
        </row>
        <row r="570">
          <cell r="A570" t="str">
            <v>Hammack, Rachel Seeley</v>
          </cell>
          <cell r="B570" t="str">
            <v>TL II Communcations</v>
          </cell>
          <cell r="C570" t="str">
            <v>MDHT</v>
          </cell>
          <cell r="D570" t="str">
            <v>4269</v>
          </cell>
          <cell r="E570" t="str">
            <v>Y</v>
          </cell>
          <cell r="F570" t="str">
            <v>Communications Manager</v>
          </cell>
          <cell r="G570" t="str">
            <v>A</v>
          </cell>
          <cell r="H570" t="str">
            <v>USD</v>
          </cell>
          <cell r="I570">
            <v>110572.49</v>
          </cell>
          <cell r="J570">
            <v>0.9</v>
          </cell>
          <cell r="L570" t="str">
            <v>SEATTLE</v>
          </cell>
          <cell r="M570" t="str">
            <v>US</v>
          </cell>
          <cell r="AP570">
            <v>1</v>
          </cell>
          <cell r="AQ570">
            <v>472.53200854700856</v>
          </cell>
          <cell r="AR570" t="str">
            <v xml:space="preserve"> </v>
          </cell>
          <cell r="AS570" t="str">
            <v xml:space="preserve"> </v>
          </cell>
          <cell r="AT570">
            <v>0</v>
          </cell>
        </row>
        <row r="571">
          <cell r="A571" t="str">
            <v>Han, Qing</v>
          </cell>
          <cell r="B571" t="str">
            <v>Senior Program Project Manager I</v>
          </cell>
          <cell r="C571" t="str">
            <v>CIFM</v>
          </cell>
          <cell r="D571" t="str">
            <v>6994</v>
          </cell>
          <cell r="E571" t="str">
            <v>Y</v>
          </cell>
          <cell r="F571" t="str">
            <v>Project Manager</v>
          </cell>
          <cell r="G571" t="str">
            <v>A</v>
          </cell>
          <cell r="H571" t="str">
            <v>CNY</v>
          </cell>
          <cell r="I571">
            <v>470431.8</v>
          </cell>
          <cell r="J571">
            <v>1</v>
          </cell>
          <cell r="L571" t="str">
            <v>BEIJING</v>
          </cell>
          <cell r="M571" t="str">
            <v>AMEE</v>
          </cell>
          <cell r="AP571">
            <v>6.923</v>
          </cell>
          <cell r="AQ571">
            <v>261.35390393226589</v>
          </cell>
          <cell r="AR571" t="str">
            <v xml:space="preserve"> </v>
          </cell>
          <cell r="AS571" t="str">
            <v xml:space="preserve"> </v>
          </cell>
          <cell r="AT571">
            <v>0</v>
          </cell>
        </row>
        <row r="572">
          <cell r="A572" t="str">
            <v>Handa, Andile Gwizi</v>
          </cell>
          <cell r="B572" t="str">
            <v>Coordinator II Functional Support /Technician II</v>
          </cell>
          <cell r="C572" t="str">
            <v>RH</v>
          </cell>
          <cell r="D572" t="str">
            <v>10170</v>
          </cell>
          <cell r="E572" t="str">
            <v>Y</v>
          </cell>
          <cell r="F572" t="str">
            <v>Program Assistant - RHSC</v>
          </cell>
          <cell r="G572" t="str">
            <v>A</v>
          </cell>
          <cell r="H572" t="str">
            <v>ZMW</v>
          </cell>
          <cell r="I572">
            <v>230904</v>
          </cell>
          <cell r="J572">
            <v>1</v>
          </cell>
          <cell r="L572" t="str">
            <v>LUSAKA1</v>
          </cell>
          <cell r="M572" t="str">
            <v>AFRICA</v>
          </cell>
          <cell r="AP572">
            <v>19.5</v>
          </cell>
          <cell r="AQ572">
            <v>45.543195266272193</v>
          </cell>
          <cell r="AR572" t="str">
            <v xml:space="preserve"> </v>
          </cell>
          <cell r="AS572" t="str">
            <v xml:space="preserve"> </v>
          </cell>
          <cell r="AT572">
            <v>0</v>
          </cell>
        </row>
        <row r="573">
          <cell r="A573" t="str">
            <v>Hane, Abdoul Salam</v>
          </cell>
          <cell r="B573" t="str">
            <v>Program Associate II</v>
          </cell>
          <cell r="C573" t="str">
            <v>CODE</v>
          </cell>
          <cell r="D573" t="str">
            <v>7915</v>
          </cell>
          <cell r="E573" t="str">
            <v>Y</v>
          </cell>
          <cell r="F573" t="str">
            <v>Technical Program Officer, Digital Square</v>
          </cell>
          <cell r="G573" t="str">
            <v>A</v>
          </cell>
          <cell r="H573" t="str">
            <v>XOF</v>
          </cell>
          <cell r="I573">
            <v>18601452</v>
          </cell>
          <cell r="J573">
            <v>1</v>
          </cell>
          <cell r="L573" t="str">
            <v>SenegalDakar</v>
          </cell>
          <cell r="M573" t="str">
            <v>AFRICA</v>
          </cell>
          <cell r="AP573">
            <v>600</v>
          </cell>
          <cell r="AQ573">
            <v>119.24007692307691</v>
          </cell>
          <cell r="AR573" t="str">
            <v xml:space="preserve"> </v>
          </cell>
          <cell r="AS573" t="str">
            <v xml:space="preserve"> </v>
          </cell>
          <cell r="AT573">
            <v>0</v>
          </cell>
        </row>
        <row r="574">
          <cell r="A574" t="str">
            <v>Haner, Jenifer L</v>
          </cell>
          <cell r="B574" t="str">
            <v>Senior Manager Finance and Awards</v>
          </cell>
          <cell r="C574" t="str">
            <v>CIFM</v>
          </cell>
          <cell r="D574" t="str">
            <v>5458</v>
          </cell>
          <cell r="E574" t="str">
            <v>Y</v>
          </cell>
          <cell r="F574" t="str">
            <v>Project Administration Manager</v>
          </cell>
          <cell r="G574" t="str">
            <v>A</v>
          </cell>
          <cell r="H574" t="str">
            <v>USD</v>
          </cell>
          <cell r="I574">
            <v>158222.48000000001</v>
          </cell>
          <cell r="J574">
            <v>1</v>
          </cell>
          <cell r="L574" t="str">
            <v>SEATTLE</v>
          </cell>
          <cell r="M574" t="str">
            <v>US</v>
          </cell>
          <cell r="AP574">
            <v>1</v>
          </cell>
          <cell r="AQ574">
            <v>608.548</v>
          </cell>
          <cell r="AR574" t="str">
            <v xml:space="preserve"> </v>
          </cell>
          <cell r="AS574" t="str">
            <v xml:space="preserve"> </v>
          </cell>
          <cell r="AT574">
            <v>0</v>
          </cell>
        </row>
        <row r="575">
          <cell r="A575" t="str">
            <v>Haney, Emily Rose</v>
          </cell>
          <cell r="B575" t="str">
            <v>Senior Functional Coordinator</v>
          </cell>
          <cell r="C575" t="str">
            <v>GFTS</v>
          </cell>
          <cell r="D575" t="str">
            <v>6012</v>
          </cell>
          <cell r="E575" t="str">
            <v>Y</v>
          </cell>
          <cell r="F575" t="str">
            <v>Global Travel Specialist</v>
          </cell>
          <cell r="G575" t="str">
            <v>A</v>
          </cell>
          <cell r="H575" t="str">
            <v>USD</v>
          </cell>
          <cell r="I575">
            <v>83390.58</v>
          </cell>
          <cell r="J575">
            <v>1</v>
          </cell>
          <cell r="L575" t="str">
            <v>SEATTLE</v>
          </cell>
          <cell r="M575" t="str">
            <v>US</v>
          </cell>
          <cell r="AP575">
            <v>1</v>
          </cell>
          <cell r="AQ575">
            <v>320.733</v>
          </cell>
          <cell r="AR575" t="str">
            <v xml:space="preserve"> </v>
          </cell>
          <cell r="AS575" t="str">
            <v xml:space="preserve"> </v>
          </cell>
          <cell r="AT575">
            <v>0</v>
          </cell>
        </row>
        <row r="576">
          <cell r="A576" t="str">
            <v>Hares, Nino</v>
          </cell>
          <cell r="B576" t="str">
            <v>Advanced Digital Systems Officer</v>
          </cell>
          <cell r="C576" t="str">
            <v>CODE</v>
          </cell>
          <cell r="D576" t="str">
            <v>7937</v>
          </cell>
          <cell r="E576" t="str">
            <v>Y</v>
          </cell>
          <cell r="F576" t="str">
            <v>Technical Security Architect, Digital Square</v>
          </cell>
          <cell r="G576" t="str">
            <v>A</v>
          </cell>
          <cell r="H576" t="str">
            <v>GBP</v>
          </cell>
          <cell r="I576">
            <v>123275.88</v>
          </cell>
          <cell r="J576">
            <v>1</v>
          </cell>
          <cell r="L576" t="str">
            <v>LONDON</v>
          </cell>
          <cell r="M576" t="str">
            <v>AMEE</v>
          </cell>
          <cell r="AP576">
            <v>0.72499999999999998</v>
          </cell>
          <cell r="AQ576">
            <v>653.9834482758622</v>
          </cell>
          <cell r="AR576" t="str">
            <v xml:space="preserve"> </v>
          </cell>
          <cell r="AS576" t="str">
            <v xml:space="preserve"> </v>
          </cell>
          <cell r="AT576">
            <v>0</v>
          </cell>
        </row>
        <row r="577">
          <cell r="A577" t="str">
            <v>Harkhani, Jessica Jay</v>
          </cell>
          <cell r="B577" t="str">
            <v>Functional Specialist I</v>
          </cell>
          <cell r="C577" t="str">
            <v>CIFM</v>
          </cell>
          <cell r="D577" t="str">
            <v>7151</v>
          </cell>
          <cell r="E577" t="str">
            <v>Y</v>
          </cell>
          <cell r="F577" t="str">
            <v>Senior Program Assistant</v>
          </cell>
          <cell r="G577" t="str">
            <v>A</v>
          </cell>
          <cell r="H577" t="str">
            <v>USD</v>
          </cell>
          <cell r="I577">
            <v>78593.84</v>
          </cell>
          <cell r="J577">
            <v>1</v>
          </cell>
          <cell r="L577" t="str">
            <v>SEATTLE</v>
          </cell>
          <cell r="M577" t="str">
            <v>US</v>
          </cell>
          <cell r="AP577">
            <v>1</v>
          </cell>
          <cell r="AQ577">
            <v>302.28399999999999</v>
          </cell>
          <cell r="AR577" t="str">
            <v xml:space="preserve"> </v>
          </cell>
          <cell r="AS577" t="str">
            <v xml:space="preserve"> </v>
          </cell>
          <cell r="AT577">
            <v>0</v>
          </cell>
        </row>
        <row r="578">
          <cell r="A578" t="str">
            <v>Hasan, Hussen Abdi</v>
          </cell>
          <cell r="B578" t="str">
            <v>Program Associate II</v>
          </cell>
          <cell r="C578" t="str">
            <v>ET</v>
          </cell>
          <cell r="D578" t="str">
            <v>10012</v>
          </cell>
          <cell r="E578" t="str">
            <v>Y</v>
          </cell>
          <cell r="F578" t="str">
            <v>Zonal Technical Assistant for roll out of COVID-19 Vaccine</v>
          </cell>
          <cell r="G578" t="str">
            <v>A</v>
          </cell>
          <cell r="H578" t="str">
            <v>USD</v>
          </cell>
          <cell r="I578">
            <v>11439.62</v>
          </cell>
          <cell r="J578">
            <v>1</v>
          </cell>
          <cell r="L578" t="str">
            <v>REMOTE-ET</v>
          </cell>
          <cell r="M578" t="str">
            <v>AFRICA</v>
          </cell>
          <cell r="AP578">
            <v>1</v>
          </cell>
          <cell r="AQ578">
            <v>43.998538461538466</v>
          </cell>
          <cell r="AR578" t="str">
            <v xml:space="preserve"> </v>
          </cell>
          <cell r="AS578" t="str">
            <v xml:space="preserve"> </v>
          </cell>
          <cell r="AT578">
            <v>0</v>
          </cell>
        </row>
        <row r="579">
          <cell r="A579" t="str">
            <v>Hatton, Trad Michael</v>
          </cell>
          <cell r="B579" t="str">
            <v>Global HUB Leader</v>
          </cell>
          <cell r="C579" t="str">
            <v>DRC</v>
          </cell>
          <cell r="D579" t="str">
            <v>4039</v>
          </cell>
          <cell r="E579" t="str">
            <v>Y</v>
          </cell>
          <cell r="F579" t="str">
            <v>Director, Central Africa Hub and DRC Country Program</v>
          </cell>
          <cell r="G579" t="str">
            <v>A</v>
          </cell>
          <cell r="H579" t="str">
            <v>USD</v>
          </cell>
          <cell r="I579">
            <v>169885.04</v>
          </cell>
          <cell r="J579">
            <v>1</v>
          </cell>
          <cell r="L579" t="str">
            <v>KINSHASA</v>
          </cell>
          <cell r="M579" t="str">
            <v>AFRICA</v>
          </cell>
          <cell r="AP579">
            <v>1</v>
          </cell>
          <cell r="AQ579">
            <v>653.404</v>
          </cell>
          <cell r="AR579" t="str">
            <v xml:space="preserve"> </v>
          </cell>
          <cell r="AS579" t="str">
            <v xml:space="preserve"> </v>
          </cell>
          <cell r="AT579">
            <v>0</v>
          </cell>
        </row>
        <row r="580">
          <cell r="A580" t="str">
            <v>Hausdorff, William Paul</v>
          </cell>
          <cell r="B580" t="str">
            <v>Research &amp; Development Advisor I</v>
          </cell>
          <cell r="C580" t="str">
            <v>CPAI</v>
          </cell>
          <cell r="D580" t="str">
            <v>6705</v>
          </cell>
          <cell r="E580" t="str">
            <v>Y</v>
          </cell>
          <cell r="F580" t="str">
            <v>Policy, Access &amp; Introduction Value Proposition Lead, CVIA</v>
          </cell>
          <cell r="G580" t="str">
            <v>A</v>
          </cell>
          <cell r="H580" t="str">
            <v>USD</v>
          </cell>
          <cell r="I580">
            <v>243944.48</v>
          </cell>
          <cell r="J580">
            <v>1</v>
          </cell>
          <cell r="L580" t="str">
            <v>WASHINGTON DC</v>
          </cell>
          <cell r="M580" t="str">
            <v>US</v>
          </cell>
          <cell r="AP580">
            <v>1</v>
          </cell>
          <cell r="AQ580">
            <v>938.24800000000005</v>
          </cell>
          <cell r="AR580" t="str">
            <v xml:space="preserve"> </v>
          </cell>
          <cell r="AS580" t="str">
            <v>X</v>
          </cell>
          <cell r="AT580">
            <v>0</v>
          </cell>
        </row>
        <row r="581">
          <cell r="A581" t="str">
            <v>Healy, Kelly Jean</v>
          </cell>
          <cell r="B581" t="str">
            <v>Senior Manager Advocacy and Public Policy</v>
          </cell>
          <cell r="C581" t="str">
            <v>APP</v>
          </cell>
          <cell r="D581" t="str">
            <v>5306</v>
          </cell>
          <cell r="E581" t="str">
            <v>Y</v>
          </cell>
          <cell r="F581" t="str">
            <v>Project Director, Advocacy &amp; Communications</v>
          </cell>
          <cell r="G581" t="str">
            <v>A</v>
          </cell>
          <cell r="H581" t="str">
            <v>USD</v>
          </cell>
          <cell r="I581">
            <v>165214.39999999999</v>
          </cell>
          <cell r="J581">
            <v>1</v>
          </cell>
          <cell r="L581" t="str">
            <v>WASHINGTON DC</v>
          </cell>
          <cell r="M581" t="str">
            <v>US</v>
          </cell>
          <cell r="AP581">
            <v>1</v>
          </cell>
          <cell r="AQ581">
            <v>635.43999999999994</v>
          </cell>
          <cell r="AR581" t="str">
            <v xml:space="preserve"> </v>
          </cell>
          <cell r="AS581" t="str">
            <v xml:space="preserve"> </v>
          </cell>
          <cell r="AT581">
            <v>0</v>
          </cell>
        </row>
        <row r="582">
          <cell r="A582" t="str">
            <v>Hedvall, Edwin Fredrick</v>
          </cell>
          <cell r="B582" t="str">
            <v>Director Finance and Awards</v>
          </cell>
          <cell r="C582" t="str">
            <v>MNTD</v>
          </cell>
          <cell r="D582" t="str">
            <v>2292</v>
          </cell>
          <cell r="E582" t="str">
            <v>Y</v>
          </cell>
          <cell r="F582" t="str">
            <v>MNTD Program Director of Management and Administration</v>
          </cell>
          <cell r="G582" t="str">
            <v>A</v>
          </cell>
          <cell r="H582" t="str">
            <v>USD</v>
          </cell>
          <cell r="I582">
            <v>205525.25</v>
          </cell>
          <cell r="J582">
            <v>1</v>
          </cell>
          <cell r="L582" t="str">
            <v>SEATTLE</v>
          </cell>
          <cell r="M582" t="str">
            <v>US</v>
          </cell>
          <cell r="AP582">
            <v>1</v>
          </cell>
          <cell r="AQ582">
            <v>790.48173076923081</v>
          </cell>
          <cell r="AR582" t="str">
            <v xml:space="preserve"> </v>
          </cell>
          <cell r="AS582" t="str">
            <v>X</v>
          </cell>
          <cell r="AT582">
            <v>0</v>
          </cell>
        </row>
        <row r="583">
          <cell r="A583" t="str">
            <v>Hegde, Asha Shammindra</v>
          </cell>
          <cell r="B583" t="str">
            <v>Director Program</v>
          </cell>
          <cell r="C583" t="str">
            <v>PSN</v>
          </cell>
          <cell r="D583" t="str">
            <v>6842</v>
          </cell>
          <cell r="E583" t="str">
            <v>Y</v>
          </cell>
          <cell r="F583" t="str">
            <v>Director - HIV/Hepatitis and STI, South Asia</v>
          </cell>
          <cell r="G583" t="str">
            <v>A</v>
          </cell>
          <cell r="H583" t="str">
            <v>INR</v>
          </cell>
          <cell r="I583">
            <v>7558917.2000000002</v>
          </cell>
          <cell r="J583">
            <v>1</v>
          </cell>
          <cell r="L583" t="str">
            <v>MUMBAI</v>
          </cell>
          <cell r="M583" t="str">
            <v>AMEE</v>
          </cell>
          <cell r="AP583">
            <v>81.06</v>
          </cell>
          <cell r="AQ583">
            <v>358.65727191633931</v>
          </cell>
          <cell r="AR583" t="str">
            <v xml:space="preserve"> </v>
          </cell>
          <cell r="AS583" t="str">
            <v xml:space="preserve"> </v>
          </cell>
          <cell r="AT583">
            <v>0</v>
          </cell>
        </row>
        <row r="584">
          <cell r="A584" t="str">
            <v>Heidenreich, Ryan Charles</v>
          </cell>
          <cell r="B584" t="str">
            <v>Finance and Awards Associate I/ PADM I</v>
          </cell>
          <cell r="C584" t="str">
            <v>CIFM</v>
          </cell>
          <cell r="D584" t="str">
            <v>6923</v>
          </cell>
          <cell r="E584" t="str">
            <v>Y</v>
          </cell>
          <cell r="F584" t="str">
            <v>Associate Project Administrator</v>
          </cell>
          <cell r="G584" t="str">
            <v>A</v>
          </cell>
          <cell r="H584" t="str">
            <v>USD</v>
          </cell>
          <cell r="I584">
            <v>83200</v>
          </cell>
          <cell r="J584">
            <v>1</v>
          </cell>
          <cell r="L584" t="str">
            <v>WASHINGTON DC</v>
          </cell>
          <cell r="M584" t="str">
            <v>US</v>
          </cell>
          <cell r="AP584">
            <v>1</v>
          </cell>
          <cell r="AQ584">
            <v>320</v>
          </cell>
          <cell r="AR584" t="str">
            <v xml:space="preserve"> </v>
          </cell>
          <cell r="AS584" t="str">
            <v xml:space="preserve"> </v>
          </cell>
          <cell r="AT584">
            <v>0</v>
          </cell>
        </row>
        <row r="585">
          <cell r="A585" t="str">
            <v>Heileson, Thomas Steven</v>
          </cell>
          <cell r="B585" t="str">
            <v>Senior Creative Officer I</v>
          </cell>
          <cell r="C585" t="str">
            <v>EXAGEN</v>
          </cell>
          <cell r="D585" t="str">
            <v>7262</v>
          </cell>
          <cell r="E585" t="str">
            <v>Y</v>
          </cell>
          <cell r="F585" t="str">
            <v>Senior Communications Designer</v>
          </cell>
          <cell r="G585" t="str">
            <v>A</v>
          </cell>
          <cell r="H585" t="str">
            <v>USD</v>
          </cell>
          <cell r="I585">
            <v>97720.48</v>
          </cell>
          <cell r="J585">
            <v>1</v>
          </cell>
          <cell r="L585" t="str">
            <v>SEATTLE</v>
          </cell>
          <cell r="M585" t="str">
            <v>US</v>
          </cell>
          <cell r="AP585">
            <v>1</v>
          </cell>
          <cell r="AQ585">
            <v>375.84799999999996</v>
          </cell>
          <cell r="AR585" t="str">
            <v xml:space="preserve"> </v>
          </cell>
          <cell r="AS585" t="str">
            <v xml:space="preserve"> </v>
          </cell>
          <cell r="AT585">
            <v>0</v>
          </cell>
        </row>
        <row r="586">
          <cell r="A586" t="str">
            <v>Heinsen, Julie Parks</v>
          </cell>
          <cell r="B586" t="str">
            <v>Senior Program Officer I</v>
          </cell>
          <cell r="C586" t="str">
            <v>RH</v>
          </cell>
          <cell r="D586" t="str">
            <v>4706</v>
          </cell>
          <cell r="E586" t="str">
            <v>Y</v>
          </cell>
          <cell r="F586" t="str">
            <v>Program Officer, Subcutaneous DMPA Access Collaborative</v>
          </cell>
          <cell r="G586" t="str">
            <v>A</v>
          </cell>
          <cell r="H586" t="str">
            <v>USD</v>
          </cell>
          <cell r="I586">
            <v>115254.88</v>
          </cell>
          <cell r="J586">
            <v>1</v>
          </cell>
          <cell r="L586" t="str">
            <v>HOME-CA-SEA</v>
          </cell>
          <cell r="M586" t="str">
            <v>US</v>
          </cell>
          <cell r="AP586">
            <v>1</v>
          </cell>
          <cell r="AQ586">
            <v>443.28800000000001</v>
          </cell>
          <cell r="AR586" t="str">
            <v xml:space="preserve"> </v>
          </cell>
          <cell r="AS586" t="str">
            <v xml:space="preserve"> </v>
          </cell>
          <cell r="AT586">
            <v>0</v>
          </cell>
        </row>
        <row r="587">
          <cell r="A587" t="str">
            <v>Hemminger, Carolyn Jeanne</v>
          </cell>
          <cell r="B587" t="str">
            <v>Senior Communications Officer II</v>
          </cell>
          <cell r="C587" t="str">
            <v>MD</v>
          </cell>
          <cell r="D587" t="str">
            <v>6245</v>
          </cell>
          <cell r="E587" t="str">
            <v>Y</v>
          </cell>
          <cell r="F587" t="str">
            <v>Senior Communications Officer</v>
          </cell>
          <cell r="G587" t="str">
            <v>A</v>
          </cell>
          <cell r="H587" t="str">
            <v>USD</v>
          </cell>
          <cell r="I587">
            <v>131490.78</v>
          </cell>
          <cell r="J587">
            <v>1</v>
          </cell>
          <cell r="L587" t="str">
            <v>WASHINGTON DC</v>
          </cell>
          <cell r="M587" t="str">
            <v>US</v>
          </cell>
          <cell r="AP587">
            <v>1</v>
          </cell>
          <cell r="AQ587">
            <v>505.73376923076921</v>
          </cell>
          <cell r="AR587" t="str">
            <v xml:space="preserve"> </v>
          </cell>
          <cell r="AS587" t="str">
            <v xml:space="preserve"> </v>
          </cell>
          <cell r="AT587">
            <v>0</v>
          </cell>
        </row>
        <row r="588">
          <cell r="A588" t="str">
            <v>Hendler, Natalie T.</v>
          </cell>
          <cell r="B588" t="str">
            <v>Director Program</v>
          </cell>
          <cell r="C588" t="str">
            <v>MNTD</v>
          </cell>
          <cell r="D588" t="str">
            <v>10159</v>
          </cell>
          <cell r="E588" t="str">
            <v>Y</v>
          </cell>
          <cell r="F588" t="str">
            <v>Deputy Project Director, REACH</v>
          </cell>
          <cell r="G588" t="str">
            <v>A</v>
          </cell>
          <cell r="H588" t="str">
            <v>USD</v>
          </cell>
          <cell r="I588">
            <v>180000</v>
          </cell>
          <cell r="J588">
            <v>1</v>
          </cell>
          <cell r="L588" t="str">
            <v>WASHINGTON DC</v>
          </cell>
          <cell r="M588" t="str">
            <v>US</v>
          </cell>
          <cell r="AP588">
            <v>1</v>
          </cell>
          <cell r="AQ588">
            <v>692.30769230769226</v>
          </cell>
          <cell r="AR588" t="str">
            <v xml:space="preserve"> </v>
          </cell>
          <cell r="AS588" t="str">
            <v xml:space="preserve"> </v>
          </cell>
          <cell r="AT588">
            <v>0</v>
          </cell>
        </row>
        <row r="589">
          <cell r="A589" t="str">
            <v>Hendrickson, Saysha Kae</v>
          </cell>
          <cell r="B589" t="str">
            <v>Manager Partnerships</v>
          </cell>
          <cell r="C589" t="str">
            <v>EXAGEN</v>
          </cell>
          <cell r="D589" t="str">
            <v>6774</v>
          </cell>
          <cell r="E589" t="str">
            <v>Y</v>
          </cell>
          <cell r="F589" t="str">
            <v>Head of Global Engagement</v>
          </cell>
          <cell r="G589" t="str">
            <v>A</v>
          </cell>
          <cell r="H589" t="str">
            <v>USD</v>
          </cell>
          <cell r="I589">
            <v>143613.6</v>
          </cell>
          <cell r="J589">
            <v>1</v>
          </cell>
          <cell r="L589" t="str">
            <v>SEATTLE</v>
          </cell>
          <cell r="M589" t="str">
            <v>US</v>
          </cell>
          <cell r="AP589">
            <v>1</v>
          </cell>
          <cell r="AQ589">
            <v>552.36</v>
          </cell>
          <cell r="AR589" t="str">
            <v xml:space="preserve"> </v>
          </cell>
          <cell r="AS589" t="str">
            <v xml:space="preserve"> </v>
          </cell>
          <cell r="AT589">
            <v>0</v>
          </cell>
        </row>
        <row r="590">
          <cell r="A590" t="str">
            <v>Hernandez, Daniel</v>
          </cell>
          <cell r="B590" t="str">
            <v>Manager Program Project Management</v>
          </cell>
          <cell r="C590" t="str">
            <v>CODE</v>
          </cell>
          <cell r="D590" t="str">
            <v>7923</v>
          </cell>
          <cell r="E590" t="str">
            <v>Y</v>
          </cell>
          <cell r="F590" t="str">
            <v>Senior Project Manager</v>
          </cell>
          <cell r="G590" t="str">
            <v>A</v>
          </cell>
          <cell r="H590" t="str">
            <v>USD</v>
          </cell>
          <cell r="I590">
            <v>135200</v>
          </cell>
          <cell r="J590">
            <v>1</v>
          </cell>
          <cell r="L590" t="str">
            <v>HOME-PA-SEA</v>
          </cell>
          <cell r="M590" t="str">
            <v>US</v>
          </cell>
          <cell r="AP590">
            <v>1</v>
          </cell>
          <cell r="AQ590">
            <v>520</v>
          </cell>
          <cell r="AR590" t="str">
            <v xml:space="preserve"> </v>
          </cell>
          <cell r="AS590" t="str">
            <v xml:space="preserve"> </v>
          </cell>
          <cell r="AT590">
            <v>0</v>
          </cell>
        </row>
        <row r="591">
          <cell r="A591" t="str">
            <v>Herrera, Samantha Catherine Sue</v>
          </cell>
          <cell r="B591" t="str">
            <v>Senior Manager Monitoring, Evaluation and Learning</v>
          </cell>
          <cell r="C591" t="str">
            <v>MNTD</v>
          </cell>
          <cell r="D591" t="str">
            <v>7340</v>
          </cell>
          <cell r="E591" t="str">
            <v>Y</v>
          </cell>
          <cell r="F591" t="str">
            <v>Senior Manager Data and Analytics</v>
          </cell>
          <cell r="G591" t="str">
            <v>A</v>
          </cell>
          <cell r="H591" t="str">
            <v>USD</v>
          </cell>
          <cell r="I591">
            <v>170177.61</v>
          </cell>
          <cell r="J591">
            <v>1</v>
          </cell>
          <cell r="L591" t="str">
            <v>WASHINGTON DC</v>
          </cell>
          <cell r="M591" t="str">
            <v>US</v>
          </cell>
          <cell r="AP591">
            <v>1</v>
          </cell>
          <cell r="AQ591">
            <v>654.52926923076916</v>
          </cell>
          <cell r="AR591" t="str">
            <v xml:space="preserve"> </v>
          </cell>
          <cell r="AS591" t="str">
            <v xml:space="preserve"> </v>
          </cell>
          <cell r="AT591">
            <v>0</v>
          </cell>
        </row>
        <row r="592">
          <cell r="A592" t="str">
            <v>Herrera-Greer, Yvette</v>
          </cell>
          <cell r="B592" t="str">
            <v>Senior Manager Talent Acquisition</v>
          </cell>
          <cell r="C592" t="str">
            <v>HR</v>
          </cell>
          <cell r="D592" t="str">
            <v>4565</v>
          </cell>
          <cell r="E592" t="str">
            <v>Y</v>
          </cell>
          <cell r="F592" t="str">
            <v>Talent Acquisition Manager, Americas</v>
          </cell>
          <cell r="G592" t="str">
            <v>A</v>
          </cell>
          <cell r="H592" t="str">
            <v>USD</v>
          </cell>
          <cell r="I592">
            <v>134223.44</v>
          </cell>
          <cell r="J592">
            <v>1</v>
          </cell>
          <cell r="L592" t="str">
            <v>SEATTLE</v>
          </cell>
          <cell r="M592" t="str">
            <v>US</v>
          </cell>
          <cell r="AP592">
            <v>1</v>
          </cell>
          <cell r="AQ592">
            <v>516.24400000000003</v>
          </cell>
          <cell r="AR592" t="str">
            <v xml:space="preserve"> </v>
          </cell>
          <cell r="AS592" t="str">
            <v xml:space="preserve"> </v>
          </cell>
          <cell r="AT592">
            <v>0</v>
          </cell>
        </row>
        <row r="593">
          <cell r="A593" t="str">
            <v>Herrick, Tara Marie</v>
          </cell>
          <cell r="B593" t="str">
            <v>Senior Manager Data Science</v>
          </cell>
          <cell r="C593" t="str">
            <v>MD</v>
          </cell>
          <cell r="D593" t="str">
            <v>4273</v>
          </cell>
          <cell r="E593" t="str">
            <v>Y</v>
          </cell>
          <cell r="F593" t="str">
            <v>Director of Market Analytics and Insights</v>
          </cell>
          <cell r="G593" t="str">
            <v>A</v>
          </cell>
          <cell r="H593" t="str">
            <v>USD</v>
          </cell>
          <cell r="I593">
            <v>180254.88</v>
          </cell>
          <cell r="J593">
            <v>1</v>
          </cell>
          <cell r="L593" t="str">
            <v>SEATTLE</v>
          </cell>
          <cell r="M593" t="str">
            <v>US</v>
          </cell>
          <cell r="AP593">
            <v>1</v>
          </cell>
          <cell r="AQ593">
            <v>693.28800000000001</v>
          </cell>
          <cell r="AR593" t="str">
            <v xml:space="preserve"> </v>
          </cell>
          <cell r="AS593" t="str">
            <v xml:space="preserve"> </v>
          </cell>
          <cell r="AT593">
            <v>0</v>
          </cell>
        </row>
        <row r="594">
          <cell r="A594" t="str">
            <v>Hershey, Pamela Joan</v>
          </cell>
          <cell r="B594" t="str">
            <v>Senior Finance and Awards Officer II/ Senior PADM II</v>
          </cell>
          <cell r="C594" t="str">
            <v>CIFM</v>
          </cell>
          <cell r="D594" t="str">
            <v>6041</v>
          </cell>
          <cell r="E594" t="str">
            <v>Y</v>
          </cell>
          <cell r="F594" t="str">
            <v>Senior PADM</v>
          </cell>
          <cell r="G594" t="str">
            <v>A</v>
          </cell>
          <cell r="H594" t="str">
            <v>USD</v>
          </cell>
          <cell r="I594">
            <v>133945.76</v>
          </cell>
          <cell r="J594">
            <v>1</v>
          </cell>
          <cell r="L594" t="str">
            <v>SEATTLE</v>
          </cell>
          <cell r="M594" t="str">
            <v>US</v>
          </cell>
          <cell r="AP594">
            <v>1</v>
          </cell>
          <cell r="AQ594">
            <v>515.17600000000004</v>
          </cell>
          <cell r="AR594" t="str">
            <v xml:space="preserve"> </v>
          </cell>
          <cell r="AS594" t="str">
            <v xml:space="preserve"> </v>
          </cell>
          <cell r="AT594">
            <v>0</v>
          </cell>
        </row>
        <row r="595">
          <cell r="A595" t="str">
            <v>Hersman, Audrey Christine</v>
          </cell>
          <cell r="B595" t="str">
            <v>Program Project Manager</v>
          </cell>
          <cell r="C595" t="str">
            <v>MNTD</v>
          </cell>
          <cell r="D595" t="str">
            <v>7310</v>
          </cell>
          <cell r="E595" t="str">
            <v>Y</v>
          </cell>
          <cell r="F595" t="str">
            <v>Program Associate</v>
          </cell>
          <cell r="G595" t="str">
            <v>A</v>
          </cell>
          <cell r="H595" t="str">
            <v>USD</v>
          </cell>
          <cell r="I595">
            <v>82340.039999999994</v>
          </cell>
          <cell r="J595">
            <v>1</v>
          </cell>
          <cell r="L595" t="str">
            <v>SEATTLE</v>
          </cell>
          <cell r="M595" t="str">
            <v>US</v>
          </cell>
          <cell r="AP595">
            <v>1</v>
          </cell>
          <cell r="AQ595">
            <v>316.69246153846149</v>
          </cell>
          <cell r="AR595" t="str">
            <v xml:space="preserve"> </v>
          </cell>
          <cell r="AS595" t="str">
            <v xml:space="preserve"> </v>
          </cell>
          <cell r="AT595">
            <v>0</v>
          </cell>
        </row>
        <row r="596">
          <cell r="A596" t="str">
            <v>Hess, Cynthia Lee</v>
          </cell>
          <cell r="B596" t="str">
            <v>Senior Paralegal I</v>
          </cell>
          <cell r="C596" t="str">
            <v>LA</v>
          </cell>
          <cell r="D596" t="str">
            <v>7004</v>
          </cell>
          <cell r="E596" t="str">
            <v>Y</v>
          </cell>
          <cell r="F596" t="str">
            <v>Transactional Paralegal</v>
          </cell>
          <cell r="G596" t="str">
            <v>A</v>
          </cell>
          <cell r="H596" t="str">
            <v>USD</v>
          </cell>
          <cell r="I596">
            <v>116888.72</v>
          </cell>
          <cell r="J596">
            <v>1</v>
          </cell>
          <cell r="L596" t="str">
            <v>HOME-WA-SEA</v>
          </cell>
          <cell r="M596" t="str">
            <v>US</v>
          </cell>
          <cell r="AP596">
            <v>1</v>
          </cell>
          <cell r="AQ596">
            <v>449.572</v>
          </cell>
          <cell r="AR596" t="str">
            <v xml:space="preserve"> </v>
          </cell>
          <cell r="AS596" t="str">
            <v xml:space="preserve"> </v>
          </cell>
          <cell r="AT596">
            <v>0</v>
          </cell>
        </row>
        <row r="597">
          <cell r="A597" t="str">
            <v>Heston, Morgan Victoria</v>
          </cell>
          <cell r="B597" t="str">
            <v>Senior Finance and Awards Officer II/ Senior PADM II</v>
          </cell>
          <cell r="C597" t="str">
            <v>MNTD</v>
          </cell>
          <cell r="D597" t="str">
            <v>3629</v>
          </cell>
          <cell r="E597" t="str">
            <v>Y</v>
          </cell>
          <cell r="F597" t="str">
            <v>Project Administrator</v>
          </cell>
          <cell r="G597" t="str">
            <v>A</v>
          </cell>
          <cell r="H597" t="str">
            <v>USD</v>
          </cell>
          <cell r="I597">
            <v>127082.8</v>
          </cell>
          <cell r="J597">
            <v>1</v>
          </cell>
          <cell r="L597" t="str">
            <v>SEATTLE</v>
          </cell>
          <cell r="M597" t="str">
            <v>US</v>
          </cell>
          <cell r="AP597">
            <v>1</v>
          </cell>
          <cell r="AQ597">
            <v>488.78000000000003</v>
          </cell>
          <cell r="AR597" t="str">
            <v xml:space="preserve"> </v>
          </cell>
          <cell r="AS597" t="str">
            <v xml:space="preserve"> </v>
          </cell>
          <cell r="AT597">
            <v>0</v>
          </cell>
        </row>
        <row r="598">
          <cell r="A598" t="str">
            <v>Heyden, Amy Carleen</v>
          </cell>
          <cell r="B598" t="str">
            <v>Director Finance and Awards</v>
          </cell>
          <cell r="C598" t="str">
            <v>PHCMGT</v>
          </cell>
          <cell r="D598" t="str">
            <v>4217</v>
          </cell>
          <cell r="E598" t="str">
            <v>Y</v>
          </cell>
          <cell r="F598" t="str">
            <v>Finance and Administration, Team Lead</v>
          </cell>
          <cell r="G598" t="str">
            <v>A</v>
          </cell>
          <cell r="H598" t="str">
            <v>USD</v>
          </cell>
          <cell r="I598">
            <v>208277.68</v>
          </cell>
          <cell r="J598">
            <v>1</v>
          </cell>
          <cell r="L598" t="str">
            <v>SEATTLE</v>
          </cell>
          <cell r="M598" t="str">
            <v>US</v>
          </cell>
          <cell r="AP598">
            <v>1</v>
          </cell>
          <cell r="AQ598">
            <v>801.06799999999998</v>
          </cell>
          <cell r="AR598" t="str">
            <v xml:space="preserve"> </v>
          </cell>
          <cell r="AS598" t="str">
            <v>X</v>
          </cell>
          <cell r="AT598">
            <v>0</v>
          </cell>
        </row>
        <row r="599">
          <cell r="A599" t="str">
            <v>Hien, Rachel Ellsbeth</v>
          </cell>
          <cell r="B599" t="str">
            <v>Advanced Finance and Awards/ Advanced PADM</v>
          </cell>
          <cell r="C599" t="str">
            <v>RH</v>
          </cell>
          <cell r="D599" t="str">
            <v>5253</v>
          </cell>
          <cell r="E599" t="str">
            <v>Y</v>
          </cell>
          <cell r="F599" t="str">
            <v>Senior Project Administrator</v>
          </cell>
          <cell r="G599" t="str">
            <v>A</v>
          </cell>
          <cell r="H599" t="str">
            <v>USD</v>
          </cell>
          <cell r="I599">
            <v>159358.16</v>
          </cell>
          <cell r="J599">
            <v>1</v>
          </cell>
          <cell r="L599" t="str">
            <v>SEATTLE</v>
          </cell>
          <cell r="M599" t="str">
            <v>US</v>
          </cell>
          <cell r="AP599">
            <v>1</v>
          </cell>
          <cell r="AQ599">
            <v>612.91600000000005</v>
          </cell>
          <cell r="AR599" t="str">
            <v xml:space="preserve"> </v>
          </cell>
          <cell r="AS599" t="str">
            <v xml:space="preserve"> </v>
          </cell>
          <cell r="AT599">
            <v>0</v>
          </cell>
        </row>
        <row r="600">
          <cell r="A600" t="str">
            <v>Hildebrand, Maya Rivera</v>
          </cell>
          <cell r="B600" t="str">
            <v>Program Associate II</v>
          </cell>
          <cell r="C600" t="str">
            <v>AMEEMGT</v>
          </cell>
          <cell r="D600" t="str">
            <v>6881</v>
          </cell>
          <cell r="E600" t="str">
            <v>Y</v>
          </cell>
          <cell r="F600" t="str">
            <v>AI Research and Strategy Officer</v>
          </cell>
          <cell r="G600" t="str">
            <v>A</v>
          </cell>
          <cell r="H600" t="str">
            <v>CHF</v>
          </cell>
          <cell r="I600">
            <v>84826.68</v>
          </cell>
          <cell r="J600">
            <v>1</v>
          </cell>
          <cell r="L600" t="str">
            <v>SWITZFATH</v>
          </cell>
          <cell r="M600" t="str">
            <v>AMEE</v>
          </cell>
          <cell r="AP600">
            <v>0.92169999999999996</v>
          </cell>
          <cell r="AQ600">
            <v>353.97250899258057</v>
          </cell>
          <cell r="AR600" t="str">
            <v xml:space="preserve"> </v>
          </cell>
          <cell r="AS600" t="str">
            <v xml:space="preserve"> </v>
          </cell>
          <cell r="AT600">
            <v>0</v>
          </cell>
        </row>
        <row r="601">
          <cell r="A601" t="str">
            <v>Hilton, Emily Rosetta</v>
          </cell>
          <cell r="B601" t="str">
            <v>Manager Monitoring, Evaluation and Learning</v>
          </cell>
          <cell r="C601" t="str">
            <v>MNTD</v>
          </cell>
          <cell r="D601" t="str">
            <v>7469</v>
          </cell>
          <cell r="E601" t="str">
            <v>Y</v>
          </cell>
          <cell r="F601" t="str">
            <v>Director - Integrated Analytics, PMI Evolve</v>
          </cell>
          <cell r="G601" t="str">
            <v>A</v>
          </cell>
          <cell r="H601" t="str">
            <v>USD</v>
          </cell>
          <cell r="I601">
            <v>116030.2</v>
          </cell>
          <cell r="J601">
            <v>1</v>
          </cell>
          <cell r="L601" t="str">
            <v>SEATTLE</v>
          </cell>
          <cell r="M601" t="str">
            <v>US</v>
          </cell>
          <cell r="AP601">
            <v>1</v>
          </cell>
          <cell r="AQ601">
            <v>446.27</v>
          </cell>
          <cell r="AR601" t="str">
            <v xml:space="preserve"> </v>
          </cell>
          <cell r="AS601" t="str">
            <v xml:space="preserve"> </v>
          </cell>
          <cell r="AT601">
            <v>0</v>
          </cell>
        </row>
        <row r="602">
          <cell r="A602" t="str">
            <v>Hiragude, Rakesh S</v>
          </cell>
          <cell r="B602" t="str">
            <v>Senior Functional Coordinator</v>
          </cell>
          <cell r="C602" t="str">
            <v>PSN</v>
          </cell>
          <cell r="D602" t="str">
            <v>6301</v>
          </cell>
          <cell r="E602" t="str">
            <v>Y</v>
          </cell>
          <cell r="F602" t="str">
            <v>Senior Program Assistant</v>
          </cell>
          <cell r="G602" t="str">
            <v>A</v>
          </cell>
          <cell r="H602" t="str">
            <v>INR</v>
          </cell>
          <cell r="I602">
            <v>1227966.24</v>
          </cell>
          <cell r="J602">
            <v>1</v>
          </cell>
          <cell r="L602" t="str">
            <v>MUMBAI</v>
          </cell>
          <cell r="M602" t="str">
            <v>AMEE</v>
          </cell>
          <cell r="AP602">
            <v>81.06</v>
          </cell>
          <cell r="AQ602">
            <v>58.264829471047086</v>
          </cell>
          <cell r="AR602" t="str">
            <v xml:space="preserve"> </v>
          </cell>
          <cell r="AS602" t="str">
            <v xml:space="preserve"> </v>
          </cell>
          <cell r="AT602">
            <v>0</v>
          </cell>
        </row>
        <row r="603">
          <cell r="A603" t="str">
            <v>Hirpo, Ketema Belda</v>
          </cell>
          <cell r="B603" t="str">
            <v>Advanced Program Officer</v>
          </cell>
          <cell r="C603" t="str">
            <v>ET</v>
          </cell>
          <cell r="D603" t="str">
            <v>8145</v>
          </cell>
          <cell r="E603" t="str">
            <v>Y</v>
          </cell>
          <cell r="F603" t="str">
            <v>project manager</v>
          </cell>
          <cell r="G603" t="str">
            <v>A</v>
          </cell>
          <cell r="H603" t="str">
            <v>USD</v>
          </cell>
          <cell r="I603">
            <v>43180</v>
          </cell>
          <cell r="J603">
            <v>1</v>
          </cell>
          <cell r="L603" t="str">
            <v>ADDIS</v>
          </cell>
          <cell r="M603" t="str">
            <v>AFRICA</v>
          </cell>
          <cell r="AP603">
            <v>1</v>
          </cell>
          <cell r="AQ603">
            <v>166.07692307692307</v>
          </cell>
          <cell r="AR603" t="str">
            <v xml:space="preserve"> </v>
          </cell>
          <cell r="AS603" t="str">
            <v xml:space="preserve"> </v>
          </cell>
          <cell r="AT603">
            <v>0</v>
          </cell>
        </row>
        <row r="604">
          <cell r="A604" t="str">
            <v>Hirst, Susan Lorraine</v>
          </cell>
          <cell r="B604" t="str">
            <v>Advanced Data Mgmt &amp; Security</v>
          </cell>
          <cell r="C604" t="str">
            <v>IT</v>
          </cell>
          <cell r="D604" t="str">
            <v>4828</v>
          </cell>
          <cell r="E604" t="str">
            <v>Y</v>
          </cell>
          <cell r="F604" t="str">
            <v>Senior Data Analyst</v>
          </cell>
          <cell r="G604" t="str">
            <v>A</v>
          </cell>
          <cell r="H604" t="str">
            <v>USD</v>
          </cell>
          <cell r="I604">
            <v>165809.28</v>
          </cell>
          <cell r="J604">
            <v>1</v>
          </cell>
          <cell r="L604" t="str">
            <v>SEATTLE</v>
          </cell>
          <cell r="M604" t="str">
            <v>US</v>
          </cell>
          <cell r="AP604">
            <v>1</v>
          </cell>
          <cell r="AQ604">
            <v>637.72799999999995</v>
          </cell>
          <cell r="AR604" t="str">
            <v xml:space="preserve"> </v>
          </cell>
          <cell r="AS604" t="str">
            <v xml:space="preserve"> </v>
          </cell>
          <cell r="AT604">
            <v>0</v>
          </cell>
        </row>
        <row r="605">
          <cell r="A605" t="str">
            <v>Hlatjwako, Sibusiso Isaac</v>
          </cell>
          <cell r="B605" t="str">
            <v>Director Advocacy and Public Policy</v>
          </cell>
          <cell r="C605" t="str">
            <v>EXAGEN</v>
          </cell>
          <cell r="D605" t="str">
            <v>6909</v>
          </cell>
          <cell r="E605" t="str">
            <v>Y</v>
          </cell>
          <cell r="F605" t="str">
            <v>Director of External Affairs, Africa Region</v>
          </cell>
          <cell r="G605" t="str">
            <v>A</v>
          </cell>
          <cell r="H605" t="str">
            <v>ZAR</v>
          </cell>
          <cell r="I605">
            <v>2025259.38</v>
          </cell>
          <cell r="J605">
            <v>1</v>
          </cell>
          <cell r="L605" t="str">
            <v>JOHANNESBURG</v>
          </cell>
          <cell r="M605" t="str">
            <v>AFRICA</v>
          </cell>
          <cell r="AP605">
            <v>18.2</v>
          </cell>
          <cell r="AQ605">
            <v>427.99226120033808</v>
          </cell>
          <cell r="AR605" t="str">
            <v xml:space="preserve"> </v>
          </cell>
          <cell r="AS605" t="str">
            <v xml:space="preserve"> </v>
          </cell>
          <cell r="AT605">
            <v>0</v>
          </cell>
        </row>
        <row r="606">
          <cell r="A606" t="str">
            <v>Hoang Thi Thu, Huong</v>
          </cell>
          <cell r="B606" t="str">
            <v>Director Strategy &amp; Operations</v>
          </cell>
          <cell r="C606" t="str">
            <v>VN</v>
          </cell>
          <cell r="D606" t="str">
            <v>V101</v>
          </cell>
          <cell r="E606" t="str">
            <v>Y</v>
          </cell>
          <cell r="F606" t="str">
            <v>Director of Finance and Operations</v>
          </cell>
          <cell r="G606" t="str">
            <v>A</v>
          </cell>
          <cell r="H606" t="str">
            <v>VND</v>
          </cell>
          <cell r="I606">
            <v>2197040630</v>
          </cell>
          <cell r="J606">
            <v>1</v>
          </cell>
          <cell r="L606" t="str">
            <v>HANOI</v>
          </cell>
          <cell r="M606" t="str">
            <v>AMEE</v>
          </cell>
          <cell r="AP606">
            <v>23750</v>
          </cell>
          <cell r="AQ606">
            <v>355.79605344129556</v>
          </cell>
          <cell r="AR606" t="str">
            <v xml:space="preserve"> </v>
          </cell>
          <cell r="AS606" t="str">
            <v xml:space="preserve"> </v>
          </cell>
          <cell r="AT606">
            <v>0</v>
          </cell>
        </row>
        <row r="607">
          <cell r="A607" t="str">
            <v>Hoang Thi, Thi</v>
          </cell>
          <cell r="B607" t="str">
            <v>Senior Finance and Awards Officer II/ Senior PADM II</v>
          </cell>
          <cell r="C607" t="str">
            <v>VN</v>
          </cell>
          <cell r="D607" t="str">
            <v>1874</v>
          </cell>
          <cell r="E607" t="str">
            <v>Y</v>
          </cell>
          <cell r="F607" t="str">
            <v>Project Financial Analysis &amp; Administrative Officer</v>
          </cell>
          <cell r="G607" t="str">
            <v>A</v>
          </cell>
          <cell r="H607" t="str">
            <v>VND</v>
          </cell>
          <cell r="I607">
            <v>984438982</v>
          </cell>
          <cell r="J607">
            <v>1</v>
          </cell>
          <cell r="L607" t="str">
            <v>HANOI</v>
          </cell>
          <cell r="M607" t="str">
            <v>AMEE</v>
          </cell>
          <cell r="AP607">
            <v>23750</v>
          </cell>
          <cell r="AQ607">
            <v>159.42331692307692</v>
          </cell>
          <cell r="AR607" t="str">
            <v xml:space="preserve"> </v>
          </cell>
          <cell r="AS607" t="str">
            <v xml:space="preserve"> </v>
          </cell>
          <cell r="AT607">
            <v>0</v>
          </cell>
        </row>
        <row r="608">
          <cell r="A608" t="str">
            <v>Hoang, Hang Thanh</v>
          </cell>
          <cell r="B608" t="str">
            <v>Senior HR Business Partners</v>
          </cell>
          <cell r="C608" t="str">
            <v>HR</v>
          </cell>
          <cell r="D608" t="str">
            <v>6628</v>
          </cell>
          <cell r="E608" t="str">
            <v>Y</v>
          </cell>
          <cell r="F608" t="str">
            <v>Senior HR Business Partner</v>
          </cell>
          <cell r="G608" t="str">
            <v>A</v>
          </cell>
          <cell r="H608" t="str">
            <v>VND</v>
          </cell>
          <cell r="I608">
            <v>1804439352</v>
          </cell>
          <cell r="J608">
            <v>1</v>
          </cell>
          <cell r="L608" t="str">
            <v>HANOI</v>
          </cell>
          <cell r="M608" t="str">
            <v>AMEE</v>
          </cell>
          <cell r="AP608">
            <v>23750</v>
          </cell>
          <cell r="AQ608">
            <v>292.21689910931173</v>
          </cell>
          <cell r="AR608" t="str">
            <v xml:space="preserve"> </v>
          </cell>
          <cell r="AS608" t="str">
            <v xml:space="preserve"> </v>
          </cell>
          <cell r="AT608">
            <v>0</v>
          </cell>
        </row>
        <row r="609">
          <cell r="A609" t="str">
            <v>Hoang, Linda Le</v>
          </cell>
          <cell r="B609" t="str">
            <v>Senior Finance and Awards Officer II/ Senior PADM II</v>
          </cell>
          <cell r="C609" t="str">
            <v>CIFM</v>
          </cell>
          <cell r="D609" t="str">
            <v>6467</v>
          </cell>
          <cell r="E609" t="str">
            <v>Y</v>
          </cell>
          <cell r="F609" t="str">
            <v>Senior Project Administrator</v>
          </cell>
          <cell r="G609" t="str">
            <v>A</v>
          </cell>
          <cell r="H609" t="str">
            <v>USD</v>
          </cell>
          <cell r="I609">
            <v>101216.96000000001</v>
          </cell>
          <cell r="J609">
            <v>0.8</v>
          </cell>
          <cell r="L609" t="str">
            <v>SEATTLE</v>
          </cell>
          <cell r="M609" t="str">
            <v>US</v>
          </cell>
          <cell r="AP609">
            <v>1</v>
          </cell>
          <cell r="AQ609">
            <v>486.62</v>
          </cell>
          <cell r="AR609" t="str">
            <v xml:space="preserve"> </v>
          </cell>
          <cell r="AS609" t="str">
            <v xml:space="preserve"> </v>
          </cell>
          <cell r="AT609">
            <v>0</v>
          </cell>
        </row>
        <row r="610">
          <cell r="A610" t="str">
            <v>Hoch Okendo, Asenath Donella</v>
          </cell>
          <cell r="B610" t="str">
            <v>Senior Finance and Awards Officer/ Senior PADM I</v>
          </cell>
          <cell r="C610" t="str">
            <v>PSK</v>
          </cell>
          <cell r="D610" t="str">
            <v>8052</v>
          </cell>
          <cell r="E610" t="str">
            <v>Y</v>
          </cell>
          <cell r="F610" t="str">
            <v>Grants and Capacity Building Officer-USAID Nuru ya Mtoto</v>
          </cell>
          <cell r="G610" t="str">
            <v>A</v>
          </cell>
          <cell r="H610" t="str">
            <v>USD</v>
          </cell>
          <cell r="I610">
            <v>23256.7</v>
          </cell>
          <cell r="J610">
            <v>1</v>
          </cell>
          <cell r="L610" t="str">
            <v>KISUMU</v>
          </cell>
          <cell r="M610" t="str">
            <v>AFRICA</v>
          </cell>
          <cell r="AP610">
            <v>1</v>
          </cell>
          <cell r="AQ610">
            <v>89.448846153846162</v>
          </cell>
          <cell r="AR610" t="str">
            <v xml:space="preserve"> </v>
          </cell>
          <cell r="AS610" t="str">
            <v xml:space="preserve"> </v>
          </cell>
          <cell r="AT610">
            <v>0</v>
          </cell>
        </row>
        <row r="611">
          <cell r="A611" t="str">
            <v>Hodges, Mary Alexandra</v>
          </cell>
          <cell r="B611" t="str">
            <v>Senior Communications Officer I</v>
          </cell>
          <cell r="C611" t="str">
            <v>NCD</v>
          </cell>
          <cell r="D611" t="str">
            <v>6332</v>
          </cell>
          <cell r="E611" t="str">
            <v>Y</v>
          </cell>
          <cell r="F611" t="str">
            <v>Communications Officer</v>
          </cell>
          <cell r="G611" t="str">
            <v>A</v>
          </cell>
          <cell r="H611" t="str">
            <v>USD</v>
          </cell>
          <cell r="I611">
            <v>100510.8</v>
          </cell>
          <cell r="J611">
            <v>1</v>
          </cell>
          <cell r="L611" t="str">
            <v>WASHINGTON DC</v>
          </cell>
          <cell r="M611" t="str">
            <v>US</v>
          </cell>
          <cell r="AP611">
            <v>1</v>
          </cell>
          <cell r="AQ611">
            <v>386.58</v>
          </cell>
          <cell r="AR611" t="str">
            <v xml:space="preserve"> </v>
          </cell>
          <cell r="AS611" t="str">
            <v xml:space="preserve"> </v>
          </cell>
          <cell r="AT611">
            <v>0</v>
          </cell>
        </row>
        <row r="612">
          <cell r="A612" t="str">
            <v>Holt, Renee Jeanne</v>
          </cell>
          <cell r="B612" t="str">
            <v>Senior Clinical Research Monitoring &amp; Development Officer II</v>
          </cell>
          <cell r="C612" t="str">
            <v>CCLN</v>
          </cell>
          <cell r="D612" t="str">
            <v>1280</v>
          </cell>
          <cell r="E612" t="str">
            <v>Y</v>
          </cell>
          <cell r="F612" t="str">
            <v>Senior Clinical Research Manager</v>
          </cell>
          <cell r="G612" t="str">
            <v>A</v>
          </cell>
          <cell r="H612" t="str">
            <v>USD</v>
          </cell>
          <cell r="I612">
            <v>191448.23</v>
          </cell>
          <cell r="J612">
            <v>1</v>
          </cell>
          <cell r="L612" t="str">
            <v>HOME-WA-SEA</v>
          </cell>
          <cell r="M612" t="str">
            <v>US</v>
          </cell>
          <cell r="AP612">
            <v>1</v>
          </cell>
          <cell r="AQ612">
            <v>736.33934615384624</v>
          </cell>
          <cell r="AR612" t="str">
            <v xml:space="preserve"> </v>
          </cell>
          <cell r="AS612" t="str">
            <v xml:space="preserve"> </v>
          </cell>
          <cell r="AT612">
            <v>0</v>
          </cell>
        </row>
        <row r="613">
          <cell r="A613" t="str">
            <v>Holtz, Anne Boher</v>
          </cell>
          <cell r="B613" t="str">
            <v>Advanced Communications</v>
          </cell>
          <cell r="C613" t="str">
            <v>SEN</v>
          </cell>
          <cell r="D613" t="str">
            <v>7583</v>
          </cell>
          <cell r="E613" t="str">
            <v>Y</v>
          </cell>
          <cell r="F613" t="str">
            <v>Senior Communication Advisor</v>
          </cell>
          <cell r="G613" t="str">
            <v>A</v>
          </cell>
          <cell r="H613" t="str">
            <v>XOF</v>
          </cell>
          <cell r="I613">
            <v>63404926</v>
          </cell>
          <cell r="J613">
            <v>1</v>
          </cell>
          <cell r="L613" t="str">
            <v>SenegalDakar</v>
          </cell>
          <cell r="M613" t="str">
            <v>AFRICA</v>
          </cell>
          <cell r="AP613">
            <v>600</v>
          </cell>
          <cell r="AQ613">
            <v>406.44183333333331</v>
          </cell>
          <cell r="AR613" t="str">
            <v xml:space="preserve"> </v>
          </cell>
          <cell r="AS613" t="str">
            <v xml:space="preserve"> </v>
          </cell>
          <cell r="AT613">
            <v>0</v>
          </cell>
        </row>
        <row r="614">
          <cell r="A614" t="str">
            <v>Hong, Sunyoung</v>
          </cell>
          <cell r="B614" t="str">
            <v>Senior Finance and Awards Officer/ Senior PADM I</v>
          </cell>
          <cell r="C614" t="str">
            <v>MNTD</v>
          </cell>
          <cell r="D614" t="str">
            <v>5227</v>
          </cell>
          <cell r="E614" t="str">
            <v>Y</v>
          </cell>
          <cell r="F614" t="str">
            <v>Program &amp; Operations Associate</v>
          </cell>
          <cell r="G614" t="str">
            <v>A</v>
          </cell>
          <cell r="H614" t="str">
            <v>USD</v>
          </cell>
          <cell r="I614">
            <v>103342.72</v>
          </cell>
          <cell r="J614">
            <v>1</v>
          </cell>
          <cell r="L614" t="str">
            <v>SEATTLE</v>
          </cell>
          <cell r="M614" t="str">
            <v>US</v>
          </cell>
          <cell r="AP614">
            <v>1</v>
          </cell>
          <cell r="AQ614">
            <v>397.47199999999998</v>
          </cell>
          <cell r="AR614" t="str">
            <v xml:space="preserve"> </v>
          </cell>
          <cell r="AS614" t="str">
            <v xml:space="preserve"> </v>
          </cell>
          <cell r="AT614">
            <v>0</v>
          </cell>
        </row>
        <row r="615">
          <cell r="A615" t="str">
            <v>Hopkins, Joelle Nicole</v>
          </cell>
          <cell r="B615" t="str">
            <v>Program Project Manager</v>
          </cell>
          <cell r="C615" t="str">
            <v>MD</v>
          </cell>
          <cell r="D615" t="str">
            <v>7696</v>
          </cell>
          <cell r="E615" t="str">
            <v>Y</v>
          </cell>
          <cell r="F615" t="str">
            <v>Associate Project Manager</v>
          </cell>
          <cell r="G615" t="str">
            <v>A</v>
          </cell>
          <cell r="H615" t="str">
            <v>USD</v>
          </cell>
          <cell r="I615">
            <v>77891.63</v>
          </cell>
          <cell r="J615">
            <v>1</v>
          </cell>
          <cell r="L615" t="str">
            <v>WASHINGTON DC</v>
          </cell>
          <cell r="M615" t="str">
            <v>US</v>
          </cell>
          <cell r="AP615">
            <v>1</v>
          </cell>
          <cell r="AQ615">
            <v>299.58319230769234</v>
          </cell>
          <cell r="AR615" t="str">
            <v xml:space="preserve"> </v>
          </cell>
          <cell r="AS615" t="str">
            <v xml:space="preserve"> </v>
          </cell>
          <cell r="AT615">
            <v>0</v>
          </cell>
        </row>
        <row r="616">
          <cell r="A616" t="str">
            <v>Horlacher, Megan Alise Shawcross</v>
          </cell>
          <cell r="B616" t="str">
            <v>Program Associate II</v>
          </cell>
          <cell r="C616" t="str">
            <v>MD</v>
          </cell>
          <cell r="D616" t="str">
            <v>6344</v>
          </cell>
          <cell r="E616" t="str">
            <v>Y</v>
          </cell>
          <cell r="F616" t="str">
            <v>Program Associate</v>
          </cell>
          <cell r="G616" t="str">
            <v>A</v>
          </cell>
          <cell r="H616" t="str">
            <v>USD</v>
          </cell>
          <cell r="I616">
            <v>91968.24</v>
          </cell>
          <cell r="J616">
            <v>1</v>
          </cell>
          <cell r="L616" t="str">
            <v>HOME-CO-SEA</v>
          </cell>
          <cell r="M616" t="str">
            <v>US</v>
          </cell>
          <cell r="AP616">
            <v>1</v>
          </cell>
          <cell r="AQ616">
            <v>353.72400000000005</v>
          </cell>
          <cell r="AR616" t="str">
            <v xml:space="preserve"> </v>
          </cell>
          <cell r="AS616" t="str">
            <v xml:space="preserve"> </v>
          </cell>
          <cell r="AT616">
            <v>0</v>
          </cell>
        </row>
        <row r="617">
          <cell r="A617" t="str">
            <v>Hosken, Nancy Ann</v>
          </cell>
          <cell r="B617" t="str">
            <v>Advanced Research &amp; Development Officer</v>
          </cell>
          <cell r="C617" t="str">
            <v>4113</v>
          </cell>
          <cell r="D617" t="str">
            <v>5492</v>
          </cell>
          <cell r="E617" t="str">
            <v>Y</v>
          </cell>
          <cell r="F617" t="str">
            <v>Scientific Director, Vaccine Development</v>
          </cell>
          <cell r="G617" t="str">
            <v>A</v>
          </cell>
          <cell r="H617" t="str">
            <v>USD</v>
          </cell>
          <cell r="I617">
            <v>223929.68</v>
          </cell>
          <cell r="J617">
            <v>1</v>
          </cell>
          <cell r="L617" t="str">
            <v>SEATTLE</v>
          </cell>
          <cell r="M617" t="str">
            <v>US</v>
          </cell>
          <cell r="AP617">
            <v>1</v>
          </cell>
          <cell r="AQ617">
            <v>861.26800000000003</v>
          </cell>
          <cell r="AR617" t="str">
            <v xml:space="preserve"> </v>
          </cell>
          <cell r="AS617" t="str">
            <v>X</v>
          </cell>
          <cell r="AT617">
            <v>0</v>
          </cell>
        </row>
        <row r="618">
          <cell r="A618" t="str">
            <v>House, Conner Lyle</v>
          </cell>
          <cell r="B618" t="str">
            <v>Senior Program Project Manager II</v>
          </cell>
          <cell r="C618" t="str">
            <v>MD</v>
          </cell>
          <cell r="D618" t="str">
            <v>6364</v>
          </cell>
          <cell r="E618" t="str">
            <v>Y</v>
          </cell>
          <cell r="F618" t="str">
            <v>Senior Project Manager</v>
          </cell>
          <cell r="G618" t="str">
            <v>A</v>
          </cell>
          <cell r="H618" t="str">
            <v>USD</v>
          </cell>
          <cell r="I618">
            <v>123062.37</v>
          </cell>
          <cell r="J618">
            <v>1</v>
          </cell>
          <cell r="L618" t="str">
            <v>WASHINGTON DC</v>
          </cell>
          <cell r="M618" t="str">
            <v>US</v>
          </cell>
          <cell r="AP618">
            <v>1</v>
          </cell>
          <cell r="AQ618">
            <v>473.31680769230769</v>
          </cell>
          <cell r="AR618" t="str">
            <v xml:space="preserve"> </v>
          </cell>
          <cell r="AS618" t="str">
            <v xml:space="preserve"> </v>
          </cell>
          <cell r="AT618">
            <v>0</v>
          </cell>
        </row>
        <row r="619">
          <cell r="A619" t="str">
            <v>Howe, Susan Charlotte</v>
          </cell>
          <cell r="B619" t="str">
            <v>Senior Accountant II</v>
          </cell>
          <cell r="C619" t="str">
            <v>GLACCT</v>
          </cell>
          <cell r="D619" t="str">
            <v>8220</v>
          </cell>
          <cell r="E619" t="str">
            <v>Y</v>
          </cell>
          <cell r="F619" t="str">
            <v>Senior Accountant</v>
          </cell>
          <cell r="G619" t="str">
            <v>A</v>
          </cell>
          <cell r="H619" t="str">
            <v>USD</v>
          </cell>
          <cell r="I619">
            <v>104000</v>
          </cell>
          <cell r="J619">
            <v>1</v>
          </cell>
          <cell r="L619" t="str">
            <v>HOME-WA-SEA</v>
          </cell>
          <cell r="M619" t="str">
            <v>US</v>
          </cell>
          <cell r="AP619">
            <v>1</v>
          </cell>
          <cell r="AQ619">
            <v>400</v>
          </cell>
          <cell r="AR619" t="str">
            <v xml:space="preserve"> </v>
          </cell>
          <cell r="AS619" t="str">
            <v xml:space="preserve"> </v>
          </cell>
          <cell r="AT619">
            <v>0</v>
          </cell>
        </row>
        <row r="620">
          <cell r="A620" t="str">
            <v>Hsu, Emily Shuenn-Wen</v>
          </cell>
          <cell r="B620" t="str">
            <v>Program Project Manager</v>
          </cell>
          <cell r="C620" t="str">
            <v>CIFM</v>
          </cell>
          <cell r="D620" t="str">
            <v>6470</v>
          </cell>
          <cell r="E620" t="str">
            <v>Y</v>
          </cell>
          <cell r="F620" t="str">
            <v>Project Coordinator</v>
          </cell>
          <cell r="G620" t="str">
            <v>A</v>
          </cell>
          <cell r="H620" t="str">
            <v>USD</v>
          </cell>
          <cell r="I620">
            <v>86528</v>
          </cell>
          <cell r="J620">
            <v>1</v>
          </cell>
          <cell r="L620" t="str">
            <v>WASHINGTON DC</v>
          </cell>
          <cell r="M620" t="str">
            <v>US</v>
          </cell>
          <cell r="AP620">
            <v>1</v>
          </cell>
          <cell r="AQ620">
            <v>332.8</v>
          </cell>
          <cell r="AR620" t="str">
            <v xml:space="preserve"> </v>
          </cell>
          <cell r="AS620" t="str">
            <v xml:space="preserve"> </v>
          </cell>
          <cell r="AT620">
            <v>0</v>
          </cell>
        </row>
        <row r="621">
          <cell r="A621" t="str">
            <v>Hsu, Jui-Shan</v>
          </cell>
          <cell r="B621" t="str">
            <v>Data Science Associate II</v>
          </cell>
          <cell r="C621" t="str">
            <v>MDHT</v>
          </cell>
          <cell r="D621" t="str">
            <v>5751</v>
          </cell>
          <cell r="E621" t="str">
            <v>Y</v>
          </cell>
          <cell r="F621" t="str">
            <v>Business Analytics Associate</v>
          </cell>
          <cell r="G621" t="str">
            <v>A</v>
          </cell>
          <cell r="H621" t="str">
            <v>USD</v>
          </cell>
          <cell r="I621">
            <v>95435.6</v>
          </cell>
          <cell r="J621">
            <v>1</v>
          </cell>
          <cell r="L621" t="str">
            <v>SEATTLE</v>
          </cell>
          <cell r="M621" t="str">
            <v>US</v>
          </cell>
          <cell r="AP621">
            <v>1</v>
          </cell>
          <cell r="AQ621">
            <v>367.06</v>
          </cell>
          <cell r="AR621" t="str">
            <v xml:space="preserve"> </v>
          </cell>
          <cell r="AS621" t="str">
            <v xml:space="preserve"> </v>
          </cell>
          <cell r="AT621">
            <v>0</v>
          </cell>
        </row>
        <row r="622">
          <cell r="A622" t="str">
            <v>Htike, Soe</v>
          </cell>
          <cell r="B622" t="str">
            <v>Program Associate II</v>
          </cell>
          <cell r="C622" t="str">
            <v>MM</v>
          </cell>
          <cell r="D622" t="str">
            <v>10009</v>
          </cell>
          <cell r="E622" t="str">
            <v>Y</v>
          </cell>
          <cell r="F622" t="str">
            <v>Field Technical Officer, Malaria Surveillance</v>
          </cell>
          <cell r="G622" t="str">
            <v>A</v>
          </cell>
          <cell r="H622" t="str">
            <v>USD</v>
          </cell>
          <cell r="I622">
            <v>19260</v>
          </cell>
          <cell r="J622">
            <v>1</v>
          </cell>
          <cell r="L622" t="str">
            <v>REMOTE-MM</v>
          </cell>
          <cell r="M622" t="str">
            <v>US</v>
          </cell>
          <cell r="AP622">
            <v>1</v>
          </cell>
          <cell r="AQ622">
            <v>74.07692307692308</v>
          </cell>
          <cell r="AR622" t="str">
            <v xml:space="preserve"> </v>
          </cell>
          <cell r="AS622" t="str">
            <v xml:space="preserve"> </v>
          </cell>
          <cell r="AT622">
            <v>0</v>
          </cell>
        </row>
        <row r="623">
          <cell r="A623" t="str">
            <v>Htwe, Khine Zin</v>
          </cell>
          <cell r="B623" t="str">
            <v>TL II Finance and Awards</v>
          </cell>
          <cell r="C623" t="str">
            <v>MM</v>
          </cell>
          <cell r="D623" t="str">
            <v>6761</v>
          </cell>
          <cell r="E623" t="str">
            <v>Y</v>
          </cell>
          <cell r="F623" t="str">
            <v>Sr. Project Administrative &amp; Finance Officer</v>
          </cell>
          <cell r="G623" t="str">
            <v>A</v>
          </cell>
          <cell r="H623" t="str">
            <v>USD</v>
          </cell>
          <cell r="I623">
            <v>24543.66</v>
          </cell>
          <cell r="J623">
            <v>1</v>
          </cell>
          <cell r="L623" t="str">
            <v>Yangon</v>
          </cell>
          <cell r="M623" t="str">
            <v>AMEE</v>
          </cell>
          <cell r="AP623">
            <v>1</v>
          </cell>
          <cell r="AQ623">
            <v>94.398692307692301</v>
          </cell>
          <cell r="AR623" t="str">
            <v xml:space="preserve"> </v>
          </cell>
          <cell r="AS623" t="str">
            <v xml:space="preserve"> </v>
          </cell>
          <cell r="AT623">
            <v>0</v>
          </cell>
        </row>
        <row r="624">
          <cell r="A624" t="str">
            <v>Hubbell Melgarejo, Carrie</v>
          </cell>
          <cell r="B624" t="str">
            <v>Senior Program Officer II</v>
          </cell>
          <cell r="C624" t="str">
            <v>MCHN</v>
          </cell>
          <cell r="D624" t="str">
            <v>6251</v>
          </cell>
          <cell r="E624" t="str">
            <v>Y</v>
          </cell>
          <cell r="F624" t="str">
            <v>Nutrition Lead</v>
          </cell>
          <cell r="G624" t="str">
            <v>A</v>
          </cell>
          <cell r="H624" t="str">
            <v>USD</v>
          </cell>
          <cell r="I624">
            <v>170054.56</v>
          </cell>
          <cell r="J624">
            <v>1</v>
          </cell>
          <cell r="L624" t="str">
            <v>HOME-DC-SEA</v>
          </cell>
          <cell r="M624" t="str">
            <v>US</v>
          </cell>
          <cell r="AP624">
            <v>1</v>
          </cell>
          <cell r="AQ624">
            <v>654.05600000000004</v>
          </cell>
          <cell r="AR624" t="str">
            <v xml:space="preserve"> </v>
          </cell>
          <cell r="AS624" t="str">
            <v xml:space="preserve"> </v>
          </cell>
          <cell r="AT624">
            <v>0</v>
          </cell>
        </row>
        <row r="625">
          <cell r="A625" t="str">
            <v>Hughes, Laurie Katherine</v>
          </cell>
          <cell r="B625" t="str">
            <v>Infrastructure Associate II</v>
          </cell>
          <cell r="C625" t="str">
            <v>IT</v>
          </cell>
          <cell r="D625" t="str">
            <v>6735</v>
          </cell>
          <cell r="E625" t="str">
            <v>Y</v>
          </cell>
          <cell r="F625" t="str">
            <v>Sr. Business Administrator, Information Technology</v>
          </cell>
          <cell r="G625" t="str">
            <v>A</v>
          </cell>
          <cell r="H625" t="str">
            <v>USD</v>
          </cell>
          <cell r="I625">
            <v>89659.44</v>
          </cell>
          <cell r="J625">
            <v>1</v>
          </cell>
          <cell r="L625" t="str">
            <v>SEATTLE</v>
          </cell>
          <cell r="M625" t="str">
            <v>US</v>
          </cell>
          <cell r="AP625">
            <v>1</v>
          </cell>
          <cell r="AQ625">
            <v>344.84399999999999</v>
          </cell>
          <cell r="AR625" t="str">
            <v xml:space="preserve"> </v>
          </cell>
          <cell r="AS625" t="str">
            <v xml:space="preserve"> </v>
          </cell>
          <cell r="AT625">
            <v>0</v>
          </cell>
        </row>
        <row r="626">
          <cell r="A626" t="str">
            <v>Hundal, Anhad</v>
          </cell>
          <cell r="B626" t="str">
            <v>Communications Associate II</v>
          </cell>
          <cell r="C626" t="str">
            <v>PSN</v>
          </cell>
          <cell r="D626" t="str">
            <v>8154</v>
          </cell>
          <cell r="E626" t="str">
            <v>Y</v>
          </cell>
          <cell r="F626" t="str">
            <v>Communications Officer</v>
          </cell>
          <cell r="G626" t="str">
            <v>A</v>
          </cell>
          <cell r="H626" t="str">
            <v>INR</v>
          </cell>
          <cell r="I626">
            <v>1229789.52</v>
          </cell>
          <cell r="J626">
            <v>1</v>
          </cell>
          <cell r="L626" t="str">
            <v>NEW DELHI</v>
          </cell>
          <cell r="M626" t="str">
            <v>AMEE</v>
          </cell>
          <cell r="AP626">
            <v>81.06</v>
          </cell>
          <cell r="AQ626">
            <v>58.351340887092185</v>
          </cell>
          <cell r="AR626" t="str">
            <v xml:space="preserve"> </v>
          </cell>
          <cell r="AS626" t="str">
            <v xml:space="preserve"> </v>
          </cell>
          <cell r="AT626">
            <v>0</v>
          </cell>
        </row>
        <row r="627">
          <cell r="A627" t="str">
            <v>Hussein, Sharifa</v>
          </cell>
          <cell r="B627" t="str">
            <v>Advocacy and Public Policy Associate I</v>
          </cell>
          <cell r="C627" t="str">
            <v>APP</v>
          </cell>
          <cell r="D627" t="str">
            <v>10105</v>
          </cell>
          <cell r="E627" t="str">
            <v>Y</v>
          </cell>
          <cell r="F627" t="str">
            <v>Program Associate, Advocacy and Policy</v>
          </cell>
          <cell r="G627" t="str">
            <v>A</v>
          </cell>
          <cell r="H627" t="str">
            <v>USD</v>
          </cell>
          <cell r="I627">
            <v>15428.57</v>
          </cell>
          <cell r="J627">
            <v>1</v>
          </cell>
          <cell r="L627" t="str">
            <v>REMOTE-KE</v>
          </cell>
          <cell r="M627" t="str">
            <v>AFRICA</v>
          </cell>
          <cell r="AP627">
            <v>1</v>
          </cell>
          <cell r="AQ627">
            <v>59.340653846153842</v>
          </cell>
          <cell r="AR627" t="str">
            <v xml:space="preserve"> </v>
          </cell>
          <cell r="AS627" t="str">
            <v xml:space="preserve"> </v>
          </cell>
          <cell r="AT627">
            <v>0</v>
          </cell>
        </row>
        <row r="628">
          <cell r="A628" t="str">
            <v>Huyen, Tran Dieu</v>
          </cell>
          <cell r="B628" t="str">
            <v>Accountant</v>
          </cell>
          <cell r="C628" t="str">
            <v>VN</v>
          </cell>
          <cell r="D628" t="str">
            <v>7322</v>
          </cell>
          <cell r="E628" t="str">
            <v>Y</v>
          </cell>
          <cell r="F628" t="str">
            <v>Project Accountant</v>
          </cell>
          <cell r="G628" t="str">
            <v>A</v>
          </cell>
          <cell r="H628" t="str">
            <v>VND</v>
          </cell>
          <cell r="I628">
            <v>479247451</v>
          </cell>
          <cell r="J628">
            <v>1</v>
          </cell>
          <cell r="L628" t="str">
            <v>HANOI</v>
          </cell>
          <cell r="M628" t="str">
            <v>AMEE</v>
          </cell>
          <cell r="AP628">
            <v>23750</v>
          </cell>
          <cell r="AQ628">
            <v>77.610923238866405</v>
          </cell>
          <cell r="AR628" t="str">
            <v xml:space="preserve"> </v>
          </cell>
          <cell r="AS628" t="str">
            <v xml:space="preserve"> </v>
          </cell>
          <cell r="AT628">
            <v>0</v>
          </cell>
        </row>
        <row r="629">
          <cell r="A629" t="str">
            <v>Ibrahim, Monica</v>
          </cell>
          <cell r="B629" t="str">
            <v>Senior Advocacy and Public Policy Officer II</v>
          </cell>
          <cell r="C629" t="str">
            <v>EXAGEN</v>
          </cell>
          <cell r="D629" t="str">
            <v>10266</v>
          </cell>
          <cell r="E629" t="str">
            <v>Y</v>
          </cell>
          <cell r="F629" t="str">
            <v>Senior Advocacy and Public Policy Officer II</v>
          </cell>
          <cell r="G629" t="str">
            <v>A</v>
          </cell>
          <cell r="H629" t="str">
            <v>GBP</v>
          </cell>
          <cell r="I629">
            <v>75000</v>
          </cell>
          <cell r="J629">
            <v>1</v>
          </cell>
          <cell r="L629" t="str">
            <v>LONDON</v>
          </cell>
          <cell r="M629" t="str">
            <v>AMEE</v>
          </cell>
          <cell r="AP629">
            <v>0.72499999999999998</v>
          </cell>
          <cell r="AQ629">
            <v>397.87798408488067</v>
          </cell>
          <cell r="AR629" t="str">
            <v xml:space="preserve"> </v>
          </cell>
          <cell r="AS629" t="str">
            <v xml:space="preserve"> </v>
          </cell>
          <cell r="AT629">
            <v>0</v>
          </cell>
        </row>
        <row r="630">
          <cell r="A630" t="str">
            <v>Ignatius, Heather Rae</v>
          </cell>
          <cell r="B630" t="str">
            <v>Chief</v>
          </cell>
          <cell r="C630" t="str">
            <v>APP</v>
          </cell>
          <cell r="D630" t="str">
            <v>4647</v>
          </cell>
          <cell r="E630" t="str">
            <v>Y</v>
          </cell>
          <cell r="F630" t="str">
            <v>Chief of External Affairs</v>
          </cell>
          <cell r="G630" t="str">
            <v>A</v>
          </cell>
          <cell r="H630" t="str">
            <v>USD</v>
          </cell>
          <cell r="I630">
            <v>311220</v>
          </cell>
          <cell r="J630">
            <v>1</v>
          </cell>
          <cell r="L630" t="str">
            <v>WASHINGTON DC</v>
          </cell>
          <cell r="M630" t="str">
            <v>US</v>
          </cell>
          <cell r="AP630">
            <v>1</v>
          </cell>
          <cell r="AQ630">
            <v>1197</v>
          </cell>
          <cell r="AR630" t="str">
            <v xml:space="preserve"> </v>
          </cell>
          <cell r="AS630" t="str">
            <v>X</v>
          </cell>
          <cell r="AT630">
            <v>0</v>
          </cell>
        </row>
        <row r="631">
          <cell r="A631" t="str">
            <v>Ilunga Kebela, Francisca Elisabeth</v>
          </cell>
          <cell r="B631" t="str">
            <v>Procurement Supply Chain Associate II</v>
          </cell>
          <cell r="C631" t="str">
            <v>MNTD</v>
          </cell>
          <cell r="D631" t="str">
            <v>7592</v>
          </cell>
          <cell r="E631" t="str">
            <v>Y</v>
          </cell>
          <cell r="F631" t="str">
            <v>Project Operations Officer - Malaria</v>
          </cell>
          <cell r="G631" t="str">
            <v>A</v>
          </cell>
          <cell r="H631" t="str">
            <v>USD</v>
          </cell>
          <cell r="I631">
            <v>21615.43</v>
          </cell>
          <cell r="J631">
            <v>1</v>
          </cell>
          <cell r="L631" t="str">
            <v>KINSHASA</v>
          </cell>
          <cell r="M631" t="str">
            <v>AFRICA</v>
          </cell>
          <cell r="AP631">
            <v>1</v>
          </cell>
          <cell r="AQ631">
            <v>83.13626923076923</v>
          </cell>
          <cell r="AR631" t="str">
            <v xml:space="preserve"> </v>
          </cell>
          <cell r="AS631" t="str">
            <v xml:space="preserve"> </v>
          </cell>
          <cell r="AT631">
            <v>0</v>
          </cell>
        </row>
        <row r="632">
          <cell r="A632" t="str">
            <v>Isaac, Beulah</v>
          </cell>
          <cell r="B632" t="str">
            <v>Senior Executive Assistant / Officer I</v>
          </cell>
          <cell r="C632" t="str">
            <v>PSN</v>
          </cell>
          <cell r="D632" t="str">
            <v>6193</v>
          </cell>
          <cell r="E632" t="str">
            <v>Y</v>
          </cell>
          <cell r="F632" t="str">
            <v>Executive Assistant</v>
          </cell>
          <cell r="G632" t="str">
            <v>A</v>
          </cell>
          <cell r="H632" t="str">
            <v>INR</v>
          </cell>
          <cell r="I632">
            <v>1876751.11</v>
          </cell>
          <cell r="J632">
            <v>1</v>
          </cell>
          <cell r="L632" t="str">
            <v>NEW DELHI</v>
          </cell>
          <cell r="M632" t="str">
            <v>AMEE</v>
          </cell>
          <cell r="AP632">
            <v>81.06</v>
          </cell>
          <cell r="AQ632">
            <v>89.048525783370337</v>
          </cell>
          <cell r="AR632" t="str">
            <v xml:space="preserve"> </v>
          </cell>
          <cell r="AS632" t="str">
            <v xml:space="preserve"> </v>
          </cell>
          <cell r="AT632">
            <v>0</v>
          </cell>
        </row>
        <row r="633">
          <cell r="A633" t="str">
            <v>Isaacs, Brenda K</v>
          </cell>
          <cell r="B633" t="str">
            <v>Manager Accounting</v>
          </cell>
          <cell r="C633" t="str">
            <v>GLACCT</v>
          </cell>
          <cell r="D633" t="str">
            <v>7731</v>
          </cell>
          <cell r="E633" t="str">
            <v>Y</v>
          </cell>
          <cell r="F633" t="str">
            <v>Global Accounts Payable and Payroll Manager</v>
          </cell>
          <cell r="G633" t="str">
            <v>A</v>
          </cell>
          <cell r="H633" t="str">
            <v>USD</v>
          </cell>
          <cell r="I633">
            <v>127088</v>
          </cell>
          <cell r="J633">
            <v>1</v>
          </cell>
          <cell r="L633" t="str">
            <v>SEATTLE</v>
          </cell>
          <cell r="M633" t="str">
            <v>US</v>
          </cell>
          <cell r="AP633">
            <v>1</v>
          </cell>
          <cell r="AQ633">
            <v>488.8</v>
          </cell>
          <cell r="AR633" t="str">
            <v xml:space="preserve"> </v>
          </cell>
          <cell r="AS633" t="str">
            <v xml:space="preserve"> </v>
          </cell>
          <cell r="AT633">
            <v>0</v>
          </cell>
        </row>
        <row r="634">
          <cell r="A634" t="str">
            <v>Isambo, Leticia</v>
          </cell>
          <cell r="B634" t="str">
            <v>Senior Manager Program</v>
          </cell>
          <cell r="C634" t="str">
            <v>MNTD</v>
          </cell>
          <cell r="D634" t="str">
            <v>10142</v>
          </cell>
          <cell r="E634" t="str">
            <v>Y</v>
          </cell>
          <cell r="F634" t="str">
            <v>REACH Malaria Country Operations Director</v>
          </cell>
          <cell r="G634" t="str">
            <v>A</v>
          </cell>
          <cell r="H634" t="str">
            <v>USD</v>
          </cell>
          <cell r="I634">
            <v>165000</v>
          </cell>
          <cell r="J634">
            <v>1</v>
          </cell>
          <cell r="L634" t="str">
            <v>WASHINGTON DC</v>
          </cell>
          <cell r="M634" t="str">
            <v>US</v>
          </cell>
          <cell r="AP634">
            <v>1</v>
          </cell>
          <cell r="AQ634">
            <v>634.61538461538464</v>
          </cell>
          <cell r="AR634" t="str">
            <v xml:space="preserve"> </v>
          </cell>
          <cell r="AS634" t="str">
            <v xml:space="preserve"> </v>
          </cell>
          <cell r="AT634">
            <v>0</v>
          </cell>
        </row>
        <row r="635">
          <cell r="A635" t="str">
            <v>Isia- Lokela, Francois</v>
          </cell>
          <cell r="B635" t="str">
            <v>Coordinator I Functional Support /Technician I</v>
          </cell>
          <cell r="C635" t="str">
            <v>DRC</v>
          </cell>
          <cell r="D635" t="str">
            <v>6913</v>
          </cell>
          <cell r="E635" t="str">
            <v>Y</v>
          </cell>
          <cell r="F635" t="str">
            <v>Driver</v>
          </cell>
          <cell r="G635" t="str">
            <v>A</v>
          </cell>
          <cell r="H635" t="str">
            <v>USD</v>
          </cell>
          <cell r="I635">
            <v>6553.77</v>
          </cell>
          <cell r="J635">
            <v>1</v>
          </cell>
          <cell r="L635" t="str">
            <v>KINSHASA</v>
          </cell>
          <cell r="M635" t="str">
            <v>AFRICA</v>
          </cell>
          <cell r="AP635">
            <v>1</v>
          </cell>
          <cell r="AQ635">
            <v>25.206807692307695</v>
          </cell>
          <cell r="AR635" t="str">
            <v xml:space="preserve"> </v>
          </cell>
          <cell r="AS635" t="str">
            <v xml:space="preserve"> </v>
          </cell>
          <cell r="AT635">
            <v>0</v>
          </cell>
        </row>
        <row r="636">
          <cell r="A636" t="str">
            <v>Isingoma, James</v>
          </cell>
          <cell r="B636" t="str">
            <v>Coordinator I Functional Support /Technician I</v>
          </cell>
          <cell r="C636" t="str">
            <v>RH</v>
          </cell>
          <cell r="D636" t="str">
            <v>2212</v>
          </cell>
          <cell r="E636" t="str">
            <v>Y</v>
          </cell>
          <cell r="F636" t="str">
            <v>Senior Driver</v>
          </cell>
          <cell r="G636" t="str">
            <v>A</v>
          </cell>
          <cell r="H636" t="str">
            <v>UGX</v>
          </cell>
          <cell r="I636">
            <v>36923233</v>
          </cell>
          <cell r="J636">
            <v>1</v>
          </cell>
          <cell r="L636" t="str">
            <v>UgandaKampala</v>
          </cell>
          <cell r="M636" t="str">
            <v>AFRICA</v>
          </cell>
          <cell r="AP636">
            <v>3750</v>
          </cell>
          <cell r="AQ636">
            <v>37.869982564102564</v>
          </cell>
          <cell r="AR636" t="str">
            <v xml:space="preserve"> </v>
          </cell>
          <cell r="AS636" t="str">
            <v xml:space="preserve"> </v>
          </cell>
          <cell r="AT636">
            <v>0</v>
          </cell>
        </row>
        <row r="637">
          <cell r="A637" t="str">
            <v>Israel-Ballard, Kiersten</v>
          </cell>
          <cell r="B637" t="str">
            <v>Director Program</v>
          </cell>
          <cell r="C637" t="str">
            <v>MCHN</v>
          </cell>
          <cell r="D637" t="str">
            <v>3147</v>
          </cell>
          <cell r="E637" t="str">
            <v>Y</v>
          </cell>
          <cell r="F637" t="str">
            <v>Maternal, Newborn, Child Health &amp; Nutrition, Team Lead</v>
          </cell>
          <cell r="G637" t="str">
            <v>A</v>
          </cell>
          <cell r="H637" t="str">
            <v>USD</v>
          </cell>
          <cell r="I637">
            <v>212897.36</v>
          </cell>
          <cell r="J637">
            <v>1</v>
          </cell>
          <cell r="L637" t="str">
            <v>SEATTLE</v>
          </cell>
          <cell r="M637" t="str">
            <v>US</v>
          </cell>
          <cell r="AP637">
            <v>1</v>
          </cell>
          <cell r="AQ637">
            <v>818.8359999999999</v>
          </cell>
          <cell r="AR637" t="str">
            <v xml:space="preserve"> </v>
          </cell>
          <cell r="AS637" t="str">
            <v>X</v>
          </cell>
          <cell r="AT637">
            <v>0</v>
          </cell>
        </row>
        <row r="638">
          <cell r="A638" t="str">
            <v>Ivanenko, Tamara Volodimirivna</v>
          </cell>
          <cell r="B638" t="str">
            <v>Senior Program Officer II</v>
          </cell>
          <cell r="C638" t="str">
            <v>PSU</v>
          </cell>
          <cell r="D638" t="str">
            <v>1809</v>
          </cell>
          <cell r="E638" t="str">
            <v>Y</v>
          </cell>
          <cell r="F638" t="str">
            <v>Active case and IC Program Officer</v>
          </cell>
          <cell r="G638" t="str">
            <v>A</v>
          </cell>
          <cell r="H638" t="str">
            <v>USD</v>
          </cell>
          <cell r="I638">
            <v>88918</v>
          </cell>
          <cell r="J638">
            <v>1</v>
          </cell>
          <cell r="L638" t="str">
            <v>KYIV</v>
          </cell>
          <cell r="M638" t="str">
            <v>AMEE</v>
          </cell>
          <cell r="AP638">
            <v>1</v>
          </cell>
          <cell r="AQ638">
            <v>341.99230769230769</v>
          </cell>
          <cell r="AR638" t="str">
            <v xml:space="preserve"> </v>
          </cell>
          <cell r="AS638" t="str">
            <v xml:space="preserve"> </v>
          </cell>
          <cell r="AT638">
            <v>0</v>
          </cell>
        </row>
        <row r="639">
          <cell r="A639" t="str">
            <v>Ivanova, Olena</v>
          </cell>
          <cell r="B639" t="str">
            <v>Senior Functional Coordinator</v>
          </cell>
          <cell r="C639" t="str">
            <v>PSU</v>
          </cell>
          <cell r="D639" t="str">
            <v>7288</v>
          </cell>
          <cell r="E639" t="str">
            <v>Y</v>
          </cell>
          <cell r="F639" t="str">
            <v>Program Assistant</v>
          </cell>
          <cell r="G639" t="str">
            <v>A</v>
          </cell>
          <cell r="H639" t="str">
            <v>USD</v>
          </cell>
          <cell r="I639">
            <v>38577.660000000003</v>
          </cell>
          <cell r="J639">
            <v>1</v>
          </cell>
          <cell r="L639" t="str">
            <v>KYIV</v>
          </cell>
          <cell r="M639" t="str">
            <v>AMEE</v>
          </cell>
          <cell r="AP639">
            <v>1</v>
          </cell>
          <cell r="AQ639">
            <v>148.3756153846154</v>
          </cell>
          <cell r="AR639" t="str">
            <v xml:space="preserve"> </v>
          </cell>
          <cell r="AS639" t="str">
            <v xml:space="preserve"> </v>
          </cell>
          <cell r="AT639">
            <v>0</v>
          </cell>
        </row>
        <row r="640">
          <cell r="A640" t="str">
            <v>Ivinson, Karen Louise</v>
          </cell>
          <cell r="B640" t="str">
            <v>Senior Clinical Research Monitoring &amp; Development Officer II</v>
          </cell>
          <cell r="C640" t="str">
            <v>CCLN</v>
          </cell>
          <cell r="D640" t="str">
            <v>3672</v>
          </cell>
          <cell r="E640" t="str">
            <v>Y</v>
          </cell>
          <cell r="F640" t="str">
            <v>Senior Clinical Research Manager</v>
          </cell>
          <cell r="G640" t="str">
            <v>A</v>
          </cell>
          <cell r="H640" t="str">
            <v>CHF</v>
          </cell>
          <cell r="I640">
            <v>106887.67</v>
          </cell>
          <cell r="J640">
            <v>0.8</v>
          </cell>
          <cell r="L640" t="str">
            <v>SWITZFATH</v>
          </cell>
          <cell r="M640" t="str">
            <v>AMEE</v>
          </cell>
          <cell r="AP640">
            <v>0.92169999999999996</v>
          </cell>
          <cell r="AQ640">
            <v>557.53827584480177</v>
          </cell>
          <cell r="AR640" t="str">
            <v xml:space="preserve"> </v>
          </cell>
          <cell r="AS640" t="str">
            <v xml:space="preserve"> </v>
          </cell>
          <cell r="AT640">
            <v>0</v>
          </cell>
        </row>
        <row r="641">
          <cell r="A641" t="str">
            <v>Ivinza, Andersen Doudou Lepapa</v>
          </cell>
          <cell r="B641" t="str">
            <v>Technician II</v>
          </cell>
          <cell r="C641" t="str">
            <v>DRC</v>
          </cell>
          <cell r="D641" t="str">
            <v>6754</v>
          </cell>
          <cell r="E641" t="str">
            <v>Y</v>
          </cell>
          <cell r="F641" t="str">
            <v>IT Officer</v>
          </cell>
          <cell r="G641" t="str">
            <v>A</v>
          </cell>
          <cell r="H641" t="str">
            <v>USD</v>
          </cell>
          <cell r="I641">
            <v>13596.6</v>
          </cell>
          <cell r="J641">
            <v>1</v>
          </cell>
          <cell r="L641" t="str">
            <v>KINSHASA</v>
          </cell>
          <cell r="M641" t="str">
            <v>AFRICA</v>
          </cell>
          <cell r="AP641">
            <v>1</v>
          </cell>
          <cell r="AQ641">
            <v>52.294615384615383</v>
          </cell>
          <cell r="AR641" t="str">
            <v xml:space="preserve"> </v>
          </cell>
          <cell r="AS641" t="str">
            <v xml:space="preserve"> </v>
          </cell>
          <cell r="AT641">
            <v>0</v>
          </cell>
        </row>
        <row r="642">
          <cell r="A642" t="str">
            <v>Jackson, Ashley Marie</v>
          </cell>
          <cell r="B642" t="str">
            <v>Director Program</v>
          </cell>
          <cell r="C642" t="str">
            <v>RH</v>
          </cell>
          <cell r="D642" t="str">
            <v>7728</v>
          </cell>
          <cell r="E642" t="str">
            <v>Y</v>
          </cell>
          <cell r="F642" t="str">
            <v>Sexual and Reproductive Health Team Lead</v>
          </cell>
          <cell r="G642" t="str">
            <v>A</v>
          </cell>
          <cell r="H642" t="str">
            <v>USD</v>
          </cell>
          <cell r="I642">
            <v>201053.22</v>
          </cell>
          <cell r="J642">
            <v>1</v>
          </cell>
          <cell r="L642" t="str">
            <v>SEATTLE</v>
          </cell>
          <cell r="M642" t="str">
            <v>US</v>
          </cell>
          <cell r="AP642">
            <v>1</v>
          </cell>
          <cell r="AQ642">
            <v>773.28161538461541</v>
          </cell>
          <cell r="AR642" t="str">
            <v xml:space="preserve"> </v>
          </cell>
          <cell r="AS642" t="str">
            <v xml:space="preserve"> </v>
          </cell>
          <cell r="AT642">
            <v>0</v>
          </cell>
        </row>
        <row r="643">
          <cell r="A643" t="str">
            <v>Jahan, Nizhat</v>
          </cell>
          <cell r="B643" t="str">
            <v>Senior Procurement Supply Chain Officer I</v>
          </cell>
          <cell r="C643" t="str">
            <v>PSN</v>
          </cell>
          <cell r="D643" t="str">
            <v>10115</v>
          </cell>
          <cell r="E643" t="str">
            <v>Y</v>
          </cell>
          <cell r="F643" t="str">
            <v>Procurement Officer</v>
          </cell>
          <cell r="G643" t="str">
            <v>A</v>
          </cell>
          <cell r="H643" t="str">
            <v>INR</v>
          </cell>
          <cell r="I643">
            <v>1316500</v>
          </cell>
          <cell r="J643">
            <v>1</v>
          </cell>
          <cell r="L643" t="str">
            <v>NEW DELHI</v>
          </cell>
          <cell r="M643" t="str">
            <v>AMEE</v>
          </cell>
          <cell r="AP643">
            <v>81.06</v>
          </cell>
          <cell r="AQ643">
            <v>62.465600030366872</v>
          </cell>
          <cell r="AR643" t="str">
            <v xml:space="preserve"> </v>
          </cell>
          <cell r="AS643" t="str">
            <v xml:space="preserve"> </v>
          </cell>
          <cell r="AT643">
            <v>0</v>
          </cell>
        </row>
        <row r="644">
          <cell r="A644" t="str">
            <v>Jain, Isha</v>
          </cell>
          <cell r="B644" t="str">
            <v>Senior Communications Officer I</v>
          </cell>
          <cell r="C644" t="str">
            <v>PSN</v>
          </cell>
          <cell r="D644" t="str">
            <v>6975</v>
          </cell>
          <cell r="E644" t="str">
            <v>Y</v>
          </cell>
          <cell r="F644" t="str">
            <v>Senior Communications Officer</v>
          </cell>
          <cell r="G644" t="str">
            <v>A</v>
          </cell>
          <cell r="H644" t="str">
            <v>INR</v>
          </cell>
          <cell r="I644">
            <v>1760973.9</v>
          </cell>
          <cell r="J644">
            <v>1</v>
          </cell>
          <cell r="L644" t="str">
            <v>NEW DELHI</v>
          </cell>
          <cell r="M644" t="str">
            <v>AMEE</v>
          </cell>
          <cell r="AP644">
            <v>81.06</v>
          </cell>
          <cell r="AQ644">
            <v>83.555101634117179</v>
          </cell>
          <cell r="AR644" t="str">
            <v xml:space="preserve"> </v>
          </cell>
          <cell r="AS644" t="str">
            <v xml:space="preserve"> </v>
          </cell>
          <cell r="AT644">
            <v>0</v>
          </cell>
        </row>
        <row r="645">
          <cell r="A645" t="str">
            <v>Jain, Neeraj</v>
          </cell>
          <cell r="B645" t="str">
            <v>Global HUB Leader</v>
          </cell>
          <cell r="C645" t="str">
            <v>PSN</v>
          </cell>
          <cell r="D645" t="str">
            <v>5815</v>
          </cell>
          <cell r="E645" t="str">
            <v>Y</v>
          </cell>
          <cell r="F645" t="str">
            <v>Hub Director, South Asia</v>
          </cell>
          <cell r="G645" t="str">
            <v>A</v>
          </cell>
          <cell r="H645" t="str">
            <v>INR</v>
          </cell>
          <cell r="I645">
            <v>16636842.859999999</v>
          </cell>
          <cell r="J645">
            <v>1</v>
          </cell>
          <cell r="L645" t="str">
            <v>NEW DELHI</v>
          </cell>
          <cell r="M645" t="str">
            <v>AMEE</v>
          </cell>
          <cell r="AP645">
            <v>81.06</v>
          </cell>
          <cell r="AQ645">
            <v>789.38881265539294</v>
          </cell>
          <cell r="AR645" t="str">
            <v xml:space="preserve"> </v>
          </cell>
          <cell r="AS645" t="str">
            <v>X</v>
          </cell>
          <cell r="AT645">
            <v>0</v>
          </cell>
        </row>
        <row r="646">
          <cell r="A646" t="str">
            <v>Jalloh, Abdul Bakarr</v>
          </cell>
          <cell r="B646" t="str">
            <v>Senior IT Technician</v>
          </cell>
          <cell r="C646" t="str">
            <v>IT</v>
          </cell>
          <cell r="D646" t="str">
            <v>6823</v>
          </cell>
          <cell r="E646" t="str">
            <v>Y</v>
          </cell>
          <cell r="F646" t="str">
            <v>Helpdesk Support Technician</v>
          </cell>
          <cell r="G646" t="str">
            <v>A</v>
          </cell>
          <cell r="H646" t="str">
            <v>USD</v>
          </cell>
          <cell r="I646">
            <v>80828.800000000003</v>
          </cell>
          <cell r="J646">
            <v>1</v>
          </cell>
          <cell r="L646" t="str">
            <v>WASHINGTON DC</v>
          </cell>
          <cell r="M646" t="str">
            <v>US</v>
          </cell>
          <cell r="AP646">
            <v>1</v>
          </cell>
          <cell r="AQ646">
            <v>310.88</v>
          </cell>
          <cell r="AR646" t="str">
            <v xml:space="preserve"> </v>
          </cell>
          <cell r="AS646" t="str">
            <v xml:space="preserve"> </v>
          </cell>
          <cell r="AT646">
            <v>0</v>
          </cell>
        </row>
        <row r="647">
          <cell r="A647" t="str">
            <v>James, Heidi Honore</v>
          </cell>
          <cell r="B647" t="str">
            <v>Advanced Finance and Awards/ Advanced PADM</v>
          </cell>
          <cell r="C647" t="str">
            <v>CIFM</v>
          </cell>
          <cell r="D647" t="str">
            <v>1810</v>
          </cell>
          <cell r="E647" t="str">
            <v>Y</v>
          </cell>
          <cell r="F647" t="str">
            <v>Senior Project Administrator</v>
          </cell>
          <cell r="G647" t="str">
            <v>A</v>
          </cell>
          <cell r="H647" t="str">
            <v>USD</v>
          </cell>
          <cell r="I647">
            <v>153595.51999999999</v>
          </cell>
          <cell r="J647">
            <v>1</v>
          </cell>
          <cell r="L647" t="str">
            <v>SEATTLE</v>
          </cell>
          <cell r="M647" t="str">
            <v>US</v>
          </cell>
          <cell r="AP647">
            <v>1</v>
          </cell>
          <cell r="AQ647">
            <v>590.75199999999995</v>
          </cell>
          <cell r="AR647" t="str">
            <v xml:space="preserve"> </v>
          </cell>
          <cell r="AS647" t="str">
            <v xml:space="preserve"> </v>
          </cell>
          <cell r="AT647">
            <v>0</v>
          </cell>
        </row>
        <row r="648">
          <cell r="A648" t="str">
            <v>Jamir, Temjennungsang</v>
          </cell>
          <cell r="B648" t="str">
            <v>Senior Program Officer II</v>
          </cell>
          <cell r="C648" t="str">
            <v>PSN</v>
          </cell>
          <cell r="D648" t="str">
            <v>7995</v>
          </cell>
          <cell r="E648" t="str">
            <v>Y</v>
          </cell>
          <cell r="F648" t="str">
            <v>State Coordinating Officer - HIV</v>
          </cell>
          <cell r="G648" t="str">
            <v>A</v>
          </cell>
          <cell r="H648" t="str">
            <v>INR</v>
          </cell>
          <cell r="I648">
            <v>1414389.13</v>
          </cell>
          <cell r="J648">
            <v>1</v>
          </cell>
          <cell r="L648" t="str">
            <v>REMOTE-IN-ND</v>
          </cell>
          <cell r="M648" t="str">
            <v>AMEE</v>
          </cell>
          <cell r="AP648">
            <v>81.06</v>
          </cell>
          <cell r="AQ648">
            <v>67.110266374385532</v>
          </cell>
          <cell r="AR648" t="str">
            <v xml:space="preserve"> </v>
          </cell>
          <cell r="AS648" t="str">
            <v xml:space="preserve"> </v>
          </cell>
          <cell r="AT648">
            <v>0</v>
          </cell>
        </row>
        <row r="649">
          <cell r="A649" t="str">
            <v>Japson, Rosario</v>
          </cell>
          <cell r="B649" t="str">
            <v>Advanced Grants &amp; Contracts Officer</v>
          </cell>
          <cell r="C649" t="str">
            <v>GRC</v>
          </cell>
          <cell r="D649" t="str">
            <v>10203</v>
          </cell>
          <cell r="E649" t="str">
            <v>Y</v>
          </cell>
          <cell r="F649" t="str">
            <v>Contracts Specialist</v>
          </cell>
          <cell r="G649" t="str">
            <v>A</v>
          </cell>
          <cell r="H649" t="str">
            <v>USD</v>
          </cell>
          <cell r="I649">
            <v>135000</v>
          </cell>
          <cell r="J649">
            <v>1</v>
          </cell>
          <cell r="L649" t="str">
            <v>WASHINGTON DC</v>
          </cell>
          <cell r="M649" t="str">
            <v>US</v>
          </cell>
          <cell r="AP649">
            <v>1</v>
          </cell>
          <cell r="AQ649">
            <v>519.23076923076928</v>
          </cell>
          <cell r="AR649" t="str">
            <v xml:space="preserve"> </v>
          </cell>
          <cell r="AS649" t="str">
            <v xml:space="preserve"> </v>
          </cell>
          <cell r="AT649">
            <v>0</v>
          </cell>
        </row>
        <row r="650">
          <cell r="A650" t="str">
            <v>Jara Barrientos, Reina Isabel</v>
          </cell>
          <cell r="B650" t="str">
            <v>Coordinator II Functional Support /Technician II</v>
          </cell>
          <cell r="C650" t="str">
            <v>MD</v>
          </cell>
          <cell r="D650" t="str">
            <v>7752</v>
          </cell>
          <cell r="E650" t="str">
            <v>Y</v>
          </cell>
          <cell r="F650" t="str">
            <v>Program Assistant, Market Dynamics</v>
          </cell>
          <cell r="G650" t="str">
            <v>A</v>
          </cell>
          <cell r="H650" t="str">
            <v>PEN</v>
          </cell>
          <cell r="I650">
            <v>115005.55</v>
          </cell>
          <cell r="J650">
            <v>1</v>
          </cell>
          <cell r="L650" t="str">
            <v>LIMA</v>
          </cell>
          <cell r="M650" t="str">
            <v>US</v>
          </cell>
          <cell r="AP650">
            <v>3.69</v>
          </cell>
          <cell r="AQ650">
            <v>119.8723681467584</v>
          </cell>
          <cell r="AR650" t="str">
            <v xml:space="preserve"> </v>
          </cell>
          <cell r="AS650" t="str">
            <v xml:space="preserve"> </v>
          </cell>
          <cell r="AT650">
            <v>0</v>
          </cell>
        </row>
        <row r="651">
          <cell r="A651" t="str">
            <v>Jariol, Riza</v>
          </cell>
          <cell r="B651" t="str">
            <v>Total Rewards Coordinator II</v>
          </cell>
          <cell r="C651" t="str">
            <v>HR</v>
          </cell>
          <cell r="D651" t="str">
            <v>10099</v>
          </cell>
          <cell r="E651" t="str">
            <v>Y</v>
          </cell>
          <cell r="F651" t="str">
            <v>Total Rewards Analyst</v>
          </cell>
          <cell r="G651" t="str">
            <v>A</v>
          </cell>
          <cell r="H651" t="str">
            <v>USD</v>
          </cell>
          <cell r="I651">
            <v>80000</v>
          </cell>
          <cell r="J651">
            <v>1</v>
          </cell>
          <cell r="L651" t="str">
            <v>HOME-DC-SEA</v>
          </cell>
          <cell r="M651" t="str">
            <v>US</v>
          </cell>
          <cell r="AP651">
            <v>1</v>
          </cell>
          <cell r="AQ651">
            <v>307.69230769230768</v>
          </cell>
          <cell r="AR651" t="str">
            <v xml:space="preserve"> </v>
          </cell>
          <cell r="AS651" t="str">
            <v xml:space="preserve"> </v>
          </cell>
          <cell r="AT651">
            <v>0</v>
          </cell>
        </row>
        <row r="652">
          <cell r="A652" t="str">
            <v>Jarrahian, Courtney Wieland</v>
          </cell>
          <cell r="B652" t="str">
            <v>Director Program</v>
          </cell>
          <cell r="C652" t="str">
            <v>MDHT</v>
          </cell>
          <cell r="D652" t="str">
            <v>3146</v>
          </cell>
          <cell r="E652" t="str">
            <v>Y</v>
          </cell>
          <cell r="F652" t="str">
            <v>Director Program</v>
          </cell>
          <cell r="G652" t="str">
            <v>A</v>
          </cell>
          <cell r="H652" t="str">
            <v>USD</v>
          </cell>
          <cell r="I652">
            <v>215174.75</v>
          </cell>
          <cell r="J652">
            <v>1</v>
          </cell>
          <cell r="L652" t="str">
            <v>SEATTLE</v>
          </cell>
          <cell r="M652" t="str">
            <v>US</v>
          </cell>
          <cell r="AP652">
            <v>1</v>
          </cell>
          <cell r="AQ652">
            <v>827.59519230769229</v>
          </cell>
          <cell r="AR652" t="str">
            <v xml:space="preserve"> </v>
          </cell>
          <cell r="AS652" t="str">
            <v>X</v>
          </cell>
          <cell r="AT652">
            <v>0</v>
          </cell>
        </row>
        <row r="653">
          <cell r="A653" t="str">
            <v>Jeffers, Emily Sara</v>
          </cell>
          <cell r="B653" t="str">
            <v>Director Finance and Awards</v>
          </cell>
          <cell r="C653" t="str">
            <v>MDHT</v>
          </cell>
          <cell r="D653" t="str">
            <v>2181</v>
          </cell>
          <cell r="E653" t="str">
            <v>Y</v>
          </cell>
          <cell r="F653" t="str">
            <v>Director of Finance and Awards</v>
          </cell>
          <cell r="G653" t="str">
            <v>A</v>
          </cell>
          <cell r="H653" t="str">
            <v>USD</v>
          </cell>
          <cell r="I653">
            <v>197935.5</v>
          </cell>
          <cell r="J653">
            <v>1</v>
          </cell>
          <cell r="L653" t="str">
            <v>SEATTLE</v>
          </cell>
          <cell r="M653" t="str">
            <v>US</v>
          </cell>
          <cell r="AP653">
            <v>1</v>
          </cell>
          <cell r="AQ653">
            <v>761.2903846153846</v>
          </cell>
          <cell r="AR653" t="str">
            <v xml:space="preserve"> </v>
          </cell>
          <cell r="AS653" t="str">
            <v xml:space="preserve"> </v>
          </cell>
          <cell r="AT653">
            <v>0</v>
          </cell>
        </row>
        <row r="654">
          <cell r="A654" t="str">
            <v>Jekero, Alemu Duguma</v>
          </cell>
          <cell r="B654" t="str">
            <v>Senior Program Officer I</v>
          </cell>
          <cell r="C654" t="str">
            <v>ET</v>
          </cell>
          <cell r="D654" t="str">
            <v>10011</v>
          </cell>
          <cell r="E654" t="str">
            <v>Y</v>
          </cell>
          <cell r="F654" t="str">
            <v>Zonal Social And Behavior Change Communication (SBCC) Officer</v>
          </cell>
          <cell r="G654" t="str">
            <v>A</v>
          </cell>
          <cell r="H654" t="str">
            <v>USD</v>
          </cell>
          <cell r="I654">
            <v>11915.23</v>
          </cell>
          <cell r="J654">
            <v>1</v>
          </cell>
          <cell r="L654" t="str">
            <v>REMOTE-ET</v>
          </cell>
          <cell r="M654" t="str">
            <v>AFRICA</v>
          </cell>
          <cell r="AP654">
            <v>1</v>
          </cell>
          <cell r="AQ654">
            <v>45.827807692307694</v>
          </cell>
          <cell r="AR654" t="str">
            <v xml:space="preserve"> </v>
          </cell>
          <cell r="AS654" t="str">
            <v xml:space="preserve"> </v>
          </cell>
          <cell r="AT654">
            <v>0</v>
          </cell>
        </row>
        <row r="655">
          <cell r="A655" t="str">
            <v>Jennings, Todd M</v>
          </cell>
          <cell r="B655" t="str">
            <v>Senior Communications Officer II</v>
          </cell>
          <cell r="C655" t="str">
            <v>MNTD</v>
          </cell>
          <cell r="D655" t="str">
            <v>2228</v>
          </cell>
          <cell r="E655" t="str">
            <v>Y</v>
          </cell>
          <cell r="F655" t="str">
            <v>Communication &amp; Policy Team Leader</v>
          </cell>
          <cell r="G655" t="str">
            <v>A</v>
          </cell>
          <cell r="H655" t="str">
            <v>USD</v>
          </cell>
          <cell r="I655">
            <v>149800.56</v>
          </cell>
          <cell r="J655">
            <v>1</v>
          </cell>
          <cell r="L655" t="str">
            <v>LUSAKA1</v>
          </cell>
          <cell r="M655" t="str">
            <v>AFRICA</v>
          </cell>
          <cell r="AP655">
            <v>1</v>
          </cell>
          <cell r="AQ655">
            <v>576.15599999999995</v>
          </cell>
          <cell r="AR655" t="str">
            <v xml:space="preserve"> </v>
          </cell>
          <cell r="AS655" t="str">
            <v xml:space="preserve"> </v>
          </cell>
          <cell r="AT655">
            <v>0</v>
          </cell>
        </row>
        <row r="656">
          <cell r="A656" t="str">
            <v>Jensen, Destry Alise</v>
          </cell>
          <cell r="B656" t="str">
            <v>Communications Associate II</v>
          </cell>
          <cell r="C656" t="str">
            <v>CPAI</v>
          </cell>
          <cell r="D656" t="str">
            <v>10017</v>
          </cell>
          <cell r="E656" t="str">
            <v>Y</v>
          </cell>
          <cell r="F656" t="str">
            <v>Communications Associate</v>
          </cell>
          <cell r="G656" t="str">
            <v>A</v>
          </cell>
          <cell r="H656" t="str">
            <v>USD</v>
          </cell>
          <cell r="I656">
            <v>72800</v>
          </cell>
          <cell r="J656">
            <v>1</v>
          </cell>
          <cell r="L656" t="str">
            <v>WASHINGTON DC</v>
          </cell>
          <cell r="M656" t="str">
            <v>US</v>
          </cell>
          <cell r="AP656">
            <v>1</v>
          </cell>
          <cell r="AQ656">
            <v>280</v>
          </cell>
          <cell r="AR656" t="str">
            <v xml:space="preserve"> </v>
          </cell>
          <cell r="AS656" t="str">
            <v xml:space="preserve"> </v>
          </cell>
          <cell r="AT656">
            <v>0</v>
          </cell>
        </row>
        <row r="657">
          <cell r="A657" t="str">
            <v>Jensen, Kirsten</v>
          </cell>
          <cell r="B657" t="str">
            <v>Senior Grants &amp; Contracts Officer II</v>
          </cell>
          <cell r="C657" t="str">
            <v>GRC</v>
          </cell>
          <cell r="D657" t="str">
            <v>4589</v>
          </cell>
          <cell r="E657" t="str">
            <v>Y</v>
          </cell>
          <cell r="F657" t="str">
            <v>Sr Grants &amp; Contracts Officer</v>
          </cell>
          <cell r="G657" t="str">
            <v>A</v>
          </cell>
          <cell r="H657" t="str">
            <v>USD</v>
          </cell>
          <cell r="I657">
            <v>120741.19</v>
          </cell>
          <cell r="J657">
            <v>1</v>
          </cell>
          <cell r="L657" t="str">
            <v>SEATTLE</v>
          </cell>
          <cell r="M657" t="str">
            <v>US</v>
          </cell>
          <cell r="AP657">
            <v>1</v>
          </cell>
          <cell r="AQ657">
            <v>464.38919230769233</v>
          </cell>
          <cell r="AR657" t="str">
            <v xml:space="preserve"> </v>
          </cell>
          <cell r="AS657" t="str">
            <v xml:space="preserve"> </v>
          </cell>
          <cell r="AT657">
            <v>0</v>
          </cell>
        </row>
        <row r="658">
          <cell r="A658" t="str">
            <v>Jepleting, Edith</v>
          </cell>
          <cell r="B658" t="str">
            <v>Program Associate II</v>
          </cell>
          <cell r="C658" t="str">
            <v>MDHT</v>
          </cell>
          <cell r="D658" t="str">
            <v>7612</v>
          </cell>
          <cell r="E658" t="str">
            <v>Y</v>
          </cell>
          <cell r="F658" t="str">
            <v>Design and Innovation Specialist, Living Labs</v>
          </cell>
          <cell r="G658" t="str">
            <v>A</v>
          </cell>
          <cell r="H658" t="str">
            <v>USD</v>
          </cell>
          <cell r="I658">
            <v>18952.8</v>
          </cell>
          <cell r="J658">
            <v>1</v>
          </cell>
          <cell r="L658" t="str">
            <v>NAIROBI</v>
          </cell>
          <cell r="M658" t="str">
            <v>AFRICA</v>
          </cell>
          <cell r="AP658">
            <v>1</v>
          </cell>
          <cell r="AQ658">
            <v>72.895384615384614</v>
          </cell>
          <cell r="AR658" t="str">
            <v xml:space="preserve"> </v>
          </cell>
          <cell r="AS658" t="str">
            <v xml:space="preserve"> </v>
          </cell>
          <cell r="AT658">
            <v>0</v>
          </cell>
        </row>
        <row r="659">
          <cell r="A659" t="str">
            <v>Jha, Pranati</v>
          </cell>
          <cell r="B659" t="str">
            <v>Senior Program Officer I</v>
          </cell>
          <cell r="C659" t="str">
            <v>PSN</v>
          </cell>
          <cell r="D659" t="str">
            <v>7336</v>
          </cell>
          <cell r="E659" t="str">
            <v>Y</v>
          </cell>
          <cell r="F659" t="str">
            <v>Program Officer - Performance Management and Review</v>
          </cell>
          <cell r="G659" t="str">
            <v>A</v>
          </cell>
          <cell r="H659" t="str">
            <v>INR</v>
          </cell>
          <cell r="I659">
            <v>1229789.52</v>
          </cell>
          <cell r="J659">
            <v>1</v>
          </cell>
          <cell r="L659" t="str">
            <v>NEW DELHI</v>
          </cell>
          <cell r="M659" t="str">
            <v>AMEE</v>
          </cell>
          <cell r="AP659">
            <v>81.06</v>
          </cell>
          <cell r="AQ659">
            <v>58.351340887092185</v>
          </cell>
          <cell r="AR659" t="str">
            <v xml:space="preserve"> </v>
          </cell>
          <cell r="AS659" t="str">
            <v xml:space="preserve"> </v>
          </cell>
          <cell r="AT659">
            <v>0</v>
          </cell>
        </row>
        <row r="660">
          <cell r="A660" t="str">
            <v>Joao, Helidio Domingos</v>
          </cell>
          <cell r="B660" t="str">
            <v>Coordinator I Functional Support /Technician I</v>
          </cell>
          <cell r="C660" t="str">
            <v>ECD</v>
          </cell>
          <cell r="D660" t="str">
            <v>4839</v>
          </cell>
          <cell r="E660" t="str">
            <v>Y</v>
          </cell>
          <cell r="F660" t="str">
            <v>General Office Cleaner / Gardener</v>
          </cell>
          <cell r="G660" t="str">
            <v>A</v>
          </cell>
          <cell r="H660" t="str">
            <v>MZN</v>
          </cell>
          <cell r="I660">
            <v>420939.42</v>
          </cell>
          <cell r="J660">
            <v>1</v>
          </cell>
          <cell r="L660" t="str">
            <v>MOZMAPUTO</v>
          </cell>
          <cell r="M660" t="str">
            <v>AFRICA</v>
          </cell>
          <cell r="AP660">
            <v>63</v>
          </cell>
          <cell r="AQ660">
            <v>25.698377289377287</v>
          </cell>
          <cell r="AR660" t="str">
            <v xml:space="preserve"> </v>
          </cell>
          <cell r="AS660" t="str">
            <v xml:space="preserve"> </v>
          </cell>
          <cell r="AT660">
            <v>0</v>
          </cell>
        </row>
        <row r="661">
          <cell r="A661" t="str">
            <v>Johnson, Jenny Christy Macaraan</v>
          </cell>
          <cell r="B661" t="str">
            <v>Senior Functional Coordinator</v>
          </cell>
          <cell r="C661" t="str">
            <v>CIFM</v>
          </cell>
          <cell r="D661" t="str">
            <v>8122</v>
          </cell>
          <cell r="E661" t="str">
            <v>Y</v>
          </cell>
          <cell r="F661" t="str">
            <v>Senior Program Assistant</v>
          </cell>
          <cell r="G661" t="str">
            <v>A</v>
          </cell>
          <cell r="H661" t="str">
            <v>USD</v>
          </cell>
          <cell r="I661">
            <v>65520</v>
          </cell>
          <cell r="J661">
            <v>1</v>
          </cell>
          <cell r="L661" t="str">
            <v>WASHINGTON DC</v>
          </cell>
          <cell r="M661" t="str">
            <v>US</v>
          </cell>
          <cell r="AP661">
            <v>1</v>
          </cell>
          <cell r="AQ661">
            <v>252</v>
          </cell>
          <cell r="AR661" t="str">
            <v xml:space="preserve"> </v>
          </cell>
          <cell r="AS661" t="str">
            <v xml:space="preserve"> </v>
          </cell>
          <cell r="AT661">
            <v>0</v>
          </cell>
        </row>
        <row r="662">
          <cell r="A662" t="str">
            <v>Johri, Shreyash</v>
          </cell>
          <cell r="B662" t="str">
            <v>Senior Partnerships Officer I</v>
          </cell>
          <cell r="C662" t="str">
            <v>PSN</v>
          </cell>
          <cell r="D662" t="str">
            <v>7188</v>
          </cell>
          <cell r="E662" t="str">
            <v>Y</v>
          </cell>
          <cell r="F662" t="str">
            <v>Program Officer - State Operations</v>
          </cell>
          <cell r="G662" t="str">
            <v>A</v>
          </cell>
          <cell r="H662" t="str">
            <v>INR</v>
          </cell>
          <cell r="I662">
            <v>1804883.49</v>
          </cell>
          <cell r="J662">
            <v>1</v>
          </cell>
          <cell r="L662" t="str">
            <v>LUCKNOW</v>
          </cell>
          <cell r="M662" t="str">
            <v>AMEE</v>
          </cell>
          <cell r="AP662">
            <v>81.06</v>
          </cell>
          <cell r="AQ662">
            <v>85.63853413425953</v>
          </cell>
          <cell r="AR662" t="str">
            <v xml:space="preserve"> </v>
          </cell>
          <cell r="AS662" t="str">
            <v xml:space="preserve"> </v>
          </cell>
          <cell r="AT662">
            <v>0</v>
          </cell>
        </row>
        <row r="663">
          <cell r="A663" t="str">
            <v>Joncich, Roseann Margaret</v>
          </cell>
          <cell r="B663" t="str">
            <v>Advanced Accountant</v>
          </cell>
          <cell r="C663" t="str">
            <v>GLACCT</v>
          </cell>
          <cell r="D663" t="str">
            <v>6199</v>
          </cell>
          <cell r="E663" t="str">
            <v>Y</v>
          </cell>
          <cell r="F663" t="str">
            <v>Senior Accountant</v>
          </cell>
          <cell r="G663" t="str">
            <v>A</v>
          </cell>
          <cell r="H663" t="str">
            <v>USD</v>
          </cell>
          <cell r="I663">
            <v>110933.68</v>
          </cell>
          <cell r="J663">
            <v>1</v>
          </cell>
          <cell r="L663" t="str">
            <v>SEATTLE</v>
          </cell>
          <cell r="M663" t="str">
            <v>US</v>
          </cell>
          <cell r="AP663">
            <v>1</v>
          </cell>
          <cell r="AQ663">
            <v>426.66799999999995</v>
          </cell>
          <cell r="AR663" t="str">
            <v xml:space="preserve"> </v>
          </cell>
          <cell r="AS663" t="str">
            <v xml:space="preserve"> </v>
          </cell>
          <cell r="AT663">
            <v>0</v>
          </cell>
        </row>
        <row r="664">
          <cell r="A664" t="str">
            <v>Jondhale, Vaishnavi</v>
          </cell>
          <cell r="B664" t="str">
            <v>Advanced Program Project Manager</v>
          </cell>
          <cell r="C664" t="str">
            <v>PSN</v>
          </cell>
          <cell r="D664" t="str">
            <v>4983</v>
          </cell>
          <cell r="E664" t="str">
            <v>Y</v>
          </cell>
          <cell r="F664" t="str">
            <v>Lead - Performance Management &amp; Review - HIV and Hepatitis</v>
          </cell>
          <cell r="G664" t="str">
            <v>A</v>
          </cell>
          <cell r="H664" t="str">
            <v>INR</v>
          </cell>
          <cell r="I664">
            <v>3728019.1</v>
          </cell>
          <cell r="J664">
            <v>1</v>
          </cell>
          <cell r="L664" t="str">
            <v>MUMBAI</v>
          </cell>
          <cell r="M664" t="str">
            <v>AMEE</v>
          </cell>
          <cell r="AP664">
            <v>81.06</v>
          </cell>
          <cell r="AQ664">
            <v>176.88792252652357</v>
          </cell>
          <cell r="AR664" t="str">
            <v xml:space="preserve"> </v>
          </cell>
          <cell r="AS664" t="str">
            <v xml:space="preserve"> </v>
          </cell>
          <cell r="AT664">
            <v>0</v>
          </cell>
        </row>
        <row r="665">
          <cell r="A665" t="str">
            <v>Joseph, Irene Kemilembe</v>
          </cell>
          <cell r="B665" t="str">
            <v>Program Associate II</v>
          </cell>
          <cell r="C665" t="str">
            <v>CODE</v>
          </cell>
          <cell r="D665" t="str">
            <v>7907</v>
          </cell>
          <cell r="E665" t="str">
            <v>Y</v>
          </cell>
          <cell r="F665" t="str">
            <v>Program Associate</v>
          </cell>
          <cell r="G665" t="str">
            <v>A</v>
          </cell>
          <cell r="H665" t="str">
            <v>TZS</v>
          </cell>
          <cell r="I665">
            <v>37397640</v>
          </cell>
          <cell r="J665">
            <v>1</v>
          </cell>
          <cell r="L665" t="str">
            <v>DAR ES SALAAM</v>
          </cell>
          <cell r="M665" t="str">
            <v>AFRICA</v>
          </cell>
          <cell r="AP665">
            <v>2500</v>
          </cell>
          <cell r="AQ665">
            <v>57.534830769230773</v>
          </cell>
          <cell r="AR665" t="str">
            <v xml:space="preserve"> </v>
          </cell>
          <cell r="AS665" t="str">
            <v xml:space="preserve"> </v>
          </cell>
          <cell r="AT665">
            <v>0</v>
          </cell>
        </row>
        <row r="666">
          <cell r="A666" t="str">
            <v>Josephson, Colton Zander</v>
          </cell>
          <cell r="B666" t="str">
            <v>Senior Program Project Manager II</v>
          </cell>
          <cell r="C666" t="str">
            <v>PINVMGT</v>
          </cell>
          <cell r="D666" t="str">
            <v>10128</v>
          </cell>
          <cell r="E666" t="str">
            <v>Y</v>
          </cell>
          <cell r="F666" t="str">
            <v>Program &amp; Operations Officer</v>
          </cell>
          <cell r="G666" t="str">
            <v>A</v>
          </cell>
          <cell r="H666" t="str">
            <v>USD</v>
          </cell>
          <cell r="I666">
            <v>123000</v>
          </cell>
          <cell r="J666">
            <v>1</v>
          </cell>
          <cell r="L666" t="str">
            <v>SEATTLE</v>
          </cell>
          <cell r="M666" t="str">
            <v>US</v>
          </cell>
          <cell r="AP666">
            <v>1</v>
          </cell>
          <cell r="AQ666">
            <v>473.07692307692309</v>
          </cell>
          <cell r="AR666" t="str">
            <v xml:space="preserve"> </v>
          </cell>
          <cell r="AS666" t="str">
            <v xml:space="preserve"> </v>
          </cell>
          <cell r="AT666">
            <v>0</v>
          </cell>
        </row>
        <row r="667">
          <cell r="A667" t="str">
            <v>Joy, Shiju</v>
          </cell>
          <cell r="B667" t="str">
            <v>Facilities Coordinator II</v>
          </cell>
          <cell r="C667" t="str">
            <v>PSN</v>
          </cell>
          <cell r="D667" t="str">
            <v>10113</v>
          </cell>
          <cell r="E667" t="str">
            <v>Y</v>
          </cell>
          <cell r="F667" t="str">
            <v>Senior Associate Administration</v>
          </cell>
          <cell r="G667" t="str">
            <v>A</v>
          </cell>
          <cell r="H667" t="str">
            <v>INR</v>
          </cell>
          <cell r="I667">
            <v>1058515</v>
          </cell>
          <cell r="J667">
            <v>1</v>
          </cell>
          <cell r="L667" t="str">
            <v>NEW DELHI</v>
          </cell>
          <cell r="M667" t="str">
            <v>AMEE</v>
          </cell>
          <cell r="AP667">
            <v>81.06</v>
          </cell>
          <cell r="AQ667">
            <v>50.224667387879819</v>
          </cell>
          <cell r="AR667" t="str">
            <v xml:space="preserve"> </v>
          </cell>
          <cell r="AS667" t="str">
            <v xml:space="preserve"> </v>
          </cell>
          <cell r="AT667">
            <v>0</v>
          </cell>
        </row>
        <row r="668">
          <cell r="A668" t="str">
            <v>Joyner, Xavier Jerome</v>
          </cell>
          <cell r="B668" t="str">
            <v>Senior Finance and Awards Officer/ Senior PADM I</v>
          </cell>
          <cell r="C668" t="str">
            <v>MD</v>
          </cell>
          <cell r="D668" t="str">
            <v>7388</v>
          </cell>
          <cell r="E668" t="str">
            <v>Y</v>
          </cell>
          <cell r="F668" t="str">
            <v>Project Administration Officer</v>
          </cell>
          <cell r="G668" t="str">
            <v>A</v>
          </cell>
          <cell r="H668" t="str">
            <v>USD</v>
          </cell>
          <cell r="I668">
            <v>118976</v>
          </cell>
          <cell r="J668">
            <v>1</v>
          </cell>
          <cell r="L668" t="str">
            <v>WASHINGTON DC</v>
          </cell>
          <cell r="M668" t="str">
            <v>US</v>
          </cell>
          <cell r="AP668">
            <v>1</v>
          </cell>
          <cell r="AQ668">
            <v>457.6</v>
          </cell>
          <cell r="AR668" t="str">
            <v xml:space="preserve"> </v>
          </cell>
          <cell r="AS668" t="str">
            <v xml:space="preserve"> </v>
          </cell>
          <cell r="AT668">
            <v>0</v>
          </cell>
        </row>
        <row r="669">
          <cell r="A669" t="str">
            <v>Juarez Urquilla, Claudia Beatriz</v>
          </cell>
          <cell r="B669" t="str">
            <v>Director Operations Systems &amp; Analytics</v>
          </cell>
          <cell r="C669" t="str">
            <v>FPA</v>
          </cell>
          <cell r="D669" t="str">
            <v>7954</v>
          </cell>
          <cell r="E669" t="str">
            <v>Y</v>
          </cell>
          <cell r="F669" t="str">
            <v>Director of Business Systems</v>
          </cell>
          <cell r="G669" t="str">
            <v>A</v>
          </cell>
          <cell r="H669" t="str">
            <v>USD</v>
          </cell>
          <cell r="I669">
            <v>174985.57</v>
          </cell>
          <cell r="J669">
            <v>1</v>
          </cell>
          <cell r="L669" t="str">
            <v>HOME-TN-SEA</v>
          </cell>
          <cell r="M669" t="str">
            <v>US</v>
          </cell>
          <cell r="AP669">
            <v>1</v>
          </cell>
          <cell r="AQ669">
            <v>673.02142307692316</v>
          </cell>
          <cell r="AR669" t="str">
            <v xml:space="preserve"> </v>
          </cell>
          <cell r="AS669" t="str">
            <v xml:space="preserve"> </v>
          </cell>
          <cell r="AT669">
            <v>0</v>
          </cell>
        </row>
        <row r="670">
          <cell r="A670" t="str">
            <v>Jule, Twalumba</v>
          </cell>
          <cell r="B670" t="str">
            <v>Senior Grants &amp; Contracts Officer I</v>
          </cell>
          <cell r="C670" t="str">
            <v>GRC</v>
          </cell>
          <cell r="D670" t="str">
            <v>7721</v>
          </cell>
          <cell r="E670" t="str">
            <v>Y</v>
          </cell>
          <cell r="F670" t="str">
            <v>Grants and Contracts Officer</v>
          </cell>
          <cell r="G670" t="str">
            <v>A</v>
          </cell>
          <cell r="H670" t="str">
            <v>ZMW</v>
          </cell>
          <cell r="I670">
            <v>404475.48</v>
          </cell>
          <cell r="J670">
            <v>1</v>
          </cell>
          <cell r="L670" t="str">
            <v>LUSAKA1</v>
          </cell>
          <cell r="M670" t="str">
            <v>AFRICA</v>
          </cell>
          <cell r="AP670">
            <v>19.5</v>
          </cell>
          <cell r="AQ670">
            <v>79.77820118343196</v>
          </cell>
          <cell r="AR670" t="str">
            <v xml:space="preserve"> </v>
          </cell>
          <cell r="AS670" t="str">
            <v xml:space="preserve"> </v>
          </cell>
          <cell r="AT670">
            <v>0</v>
          </cell>
        </row>
        <row r="671">
          <cell r="A671" t="str">
            <v>Julius, Aaron David</v>
          </cell>
          <cell r="B671" t="str">
            <v>Advanced Treasury Analyst</v>
          </cell>
          <cell r="C671" t="str">
            <v>GLACCT</v>
          </cell>
          <cell r="D671" t="str">
            <v>7807</v>
          </cell>
          <cell r="E671" t="str">
            <v>Y</v>
          </cell>
          <cell r="F671" t="str">
            <v>Global Treasury Manager</v>
          </cell>
          <cell r="G671" t="str">
            <v>A</v>
          </cell>
          <cell r="H671" t="str">
            <v>USD</v>
          </cell>
          <cell r="I671">
            <v>140608</v>
          </cell>
          <cell r="J671">
            <v>1</v>
          </cell>
          <cell r="L671" t="str">
            <v>SEATTLE</v>
          </cell>
          <cell r="M671" t="str">
            <v>US</v>
          </cell>
          <cell r="AP671">
            <v>1</v>
          </cell>
          <cell r="AQ671">
            <v>540.79999999999995</v>
          </cell>
          <cell r="AR671" t="str">
            <v xml:space="preserve"> </v>
          </cell>
          <cell r="AS671" t="str">
            <v xml:space="preserve"> </v>
          </cell>
          <cell r="AT671">
            <v>0</v>
          </cell>
        </row>
        <row r="672">
          <cell r="A672" t="str">
            <v>Juma, Nelson</v>
          </cell>
          <cell r="B672" t="str">
            <v>Advanced Auditor</v>
          </cell>
          <cell r="C672" t="str">
            <v>FPA</v>
          </cell>
          <cell r="D672" t="str">
            <v>6702</v>
          </cell>
          <cell r="E672" t="str">
            <v>Y</v>
          </cell>
          <cell r="F672" t="str">
            <v>Senior Global auditor</v>
          </cell>
          <cell r="G672" t="str">
            <v>A</v>
          </cell>
          <cell r="H672" t="str">
            <v>USD</v>
          </cell>
          <cell r="I672">
            <v>46588.24</v>
          </cell>
          <cell r="J672">
            <v>1</v>
          </cell>
          <cell r="L672" t="str">
            <v>NAIROBI</v>
          </cell>
          <cell r="M672" t="str">
            <v>AFRICA</v>
          </cell>
          <cell r="AP672">
            <v>1</v>
          </cell>
          <cell r="AQ672">
            <v>179.18553846153844</v>
          </cell>
          <cell r="AR672" t="str">
            <v xml:space="preserve"> </v>
          </cell>
          <cell r="AS672" t="str">
            <v xml:space="preserve"> </v>
          </cell>
          <cell r="AT672">
            <v>0</v>
          </cell>
        </row>
        <row r="673">
          <cell r="A673" t="str">
            <v>Juma, Saumu Nassoro</v>
          </cell>
          <cell r="B673" t="str">
            <v>Senior Program Project Manager I</v>
          </cell>
          <cell r="C673" t="str">
            <v>TAN</v>
          </cell>
          <cell r="D673" t="str">
            <v>5780</v>
          </cell>
          <cell r="E673" t="str">
            <v>Y</v>
          </cell>
          <cell r="F673" t="str">
            <v>Project Manager - CDC HIS Project</v>
          </cell>
          <cell r="G673" t="str">
            <v>A</v>
          </cell>
          <cell r="H673" t="str">
            <v>TZS</v>
          </cell>
          <cell r="I673">
            <v>61640485</v>
          </cell>
          <cell r="J673">
            <v>1</v>
          </cell>
          <cell r="L673" t="str">
            <v>DAR ES SALAAM</v>
          </cell>
          <cell r="M673" t="str">
            <v>AFRICA</v>
          </cell>
          <cell r="AP673">
            <v>2500</v>
          </cell>
          <cell r="AQ673">
            <v>94.831515384615386</v>
          </cell>
          <cell r="AR673" t="str">
            <v xml:space="preserve"> </v>
          </cell>
          <cell r="AS673" t="str">
            <v xml:space="preserve"> </v>
          </cell>
          <cell r="AT673">
            <v>0</v>
          </cell>
        </row>
        <row r="674">
          <cell r="A674" t="str">
            <v>Ka Sy, Aissata</v>
          </cell>
          <cell r="B674" t="str">
            <v>Senior Program Officer I</v>
          </cell>
          <cell r="C674" t="str">
            <v>MD</v>
          </cell>
          <cell r="D674" t="str">
            <v>7457</v>
          </cell>
          <cell r="E674" t="str">
            <v>Y</v>
          </cell>
          <cell r="F674" t="str">
            <v>Program Officer, Market Dynamics</v>
          </cell>
          <cell r="G674" t="str">
            <v>A</v>
          </cell>
          <cell r="H674" t="str">
            <v>XOF</v>
          </cell>
          <cell r="I674">
            <v>23841616</v>
          </cell>
          <cell r="J674">
            <v>1</v>
          </cell>
          <cell r="L674" t="str">
            <v>SenegalDakar</v>
          </cell>
          <cell r="M674" t="str">
            <v>AFRICA</v>
          </cell>
          <cell r="AP674">
            <v>600</v>
          </cell>
          <cell r="AQ674">
            <v>152.8308717948718</v>
          </cell>
          <cell r="AR674" t="str">
            <v xml:space="preserve"> </v>
          </cell>
          <cell r="AS674" t="str">
            <v xml:space="preserve"> </v>
          </cell>
          <cell r="AT674">
            <v>0</v>
          </cell>
        </row>
        <row r="675">
          <cell r="A675" t="str">
            <v>Kaba, Zahra Nazir</v>
          </cell>
          <cell r="B675" t="str">
            <v>Senior Program Officer II</v>
          </cell>
          <cell r="C675" t="str">
            <v>NCD</v>
          </cell>
          <cell r="D675" t="str">
            <v>7574</v>
          </cell>
          <cell r="E675" t="str">
            <v>Y</v>
          </cell>
          <cell r="F675" t="str">
            <v>Senior Program Officer, Noncommunicable Diseases</v>
          </cell>
          <cell r="G675" t="str">
            <v>A</v>
          </cell>
          <cell r="H675" t="str">
            <v>TZS</v>
          </cell>
          <cell r="I675">
            <v>93494100</v>
          </cell>
          <cell r="J675">
            <v>1</v>
          </cell>
          <cell r="L675" t="str">
            <v>DAR ES SALAAM</v>
          </cell>
          <cell r="M675" t="str">
            <v>AFRICA</v>
          </cell>
          <cell r="AP675">
            <v>2500</v>
          </cell>
          <cell r="AQ675">
            <v>143.83707692307692</v>
          </cell>
          <cell r="AR675" t="str">
            <v xml:space="preserve"> </v>
          </cell>
          <cell r="AS675" t="str">
            <v xml:space="preserve"> </v>
          </cell>
          <cell r="AT675">
            <v>0</v>
          </cell>
        </row>
        <row r="676">
          <cell r="A676" t="str">
            <v>Kabamba, Bupe Mulenga</v>
          </cell>
          <cell r="B676" t="str">
            <v>Senior Program Project Manager II</v>
          </cell>
          <cell r="C676" t="str">
            <v>ZM</v>
          </cell>
          <cell r="D676" t="str">
            <v>7508</v>
          </cell>
          <cell r="E676" t="str">
            <v>Y</v>
          </cell>
          <cell r="F676" t="str">
            <v>Research and Learning Specialist, PAMO Plus</v>
          </cell>
          <cell r="G676" t="str">
            <v>A</v>
          </cell>
          <cell r="H676" t="str">
            <v>ZMW</v>
          </cell>
          <cell r="I676">
            <v>543917.81000000006</v>
          </cell>
          <cell r="J676">
            <v>1</v>
          </cell>
          <cell r="L676" t="str">
            <v>LUSAKA1</v>
          </cell>
          <cell r="M676" t="str">
            <v>AFRICA</v>
          </cell>
          <cell r="AP676">
            <v>19.5</v>
          </cell>
          <cell r="AQ676">
            <v>107.28161932938858</v>
          </cell>
          <cell r="AR676" t="str">
            <v xml:space="preserve"> </v>
          </cell>
          <cell r="AS676" t="str">
            <v xml:space="preserve"> </v>
          </cell>
          <cell r="AT676">
            <v>0</v>
          </cell>
        </row>
        <row r="677">
          <cell r="A677" t="str">
            <v>Kabir, Shabnam</v>
          </cell>
          <cell r="B677" t="str">
            <v>Functional Specialist I</v>
          </cell>
          <cell r="C677" t="str">
            <v>NCD</v>
          </cell>
          <cell r="D677" t="str">
            <v>10158</v>
          </cell>
          <cell r="E677" t="str">
            <v>Y</v>
          </cell>
          <cell r="F677" t="str">
            <v>Senior Program Assistant</v>
          </cell>
          <cell r="G677" t="str">
            <v>A</v>
          </cell>
          <cell r="H677" t="str">
            <v>USD</v>
          </cell>
          <cell r="I677">
            <v>65000</v>
          </cell>
          <cell r="J677">
            <v>1</v>
          </cell>
          <cell r="L677" t="str">
            <v>WASHINGTON DC</v>
          </cell>
          <cell r="M677" t="str">
            <v>US</v>
          </cell>
          <cell r="AP677">
            <v>1</v>
          </cell>
          <cell r="AQ677">
            <v>250</v>
          </cell>
          <cell r="AR677" t="str">
            <v xml:space="preserve"> </v>
          </cell>
          <cell r="AS677" t="str">
            <v xml:space="preserve"> </v>
          </cell>
          <cell r="AT677">
            <v>0</v>
          </cell>
        </row>
        <row r="678">
          <cell r="A678" t="str">
            <v>Kabui, Joyce Nyokabi</v>
          </cell>
          <cell r="B678" t="str">
            <v>Advanced Attorney</v>
          </cell>
          <cell r="C678" t="str">
            <v>LA</v>
          </cell>
          <cell r="D678" t="str">
            <v>8176</v>
          </cell>
          <cell r="E678" t="str">
            <v>Y</v>
          </cell>
          <cell r="F678" t="str">
            <v>Legal Counsel</v>
          </cell>
          <cell r="G678" t="str">
            <v>A</v>
          </cell>
          <cell r="H678" t="str">
            <v>USD</v>
          </cell>
          <cell r="I678">
            <v>71520</v>
          </cell>
          <cell r="J678">
            <v>1</v>
          </cell>
          <cell r="L678" t="str">
            <v>NAIROBI</v>
          </cell>
          <cell r="M678" t="str">
            <v>AFRICA</v>
          </cell>
          <cell r="AP678">
            <v>1</v>
          </cell>
          <cell r="AQ678">
            <v>275.07692307692309</v>
          </cell>
          <cell r="AR678" t="str">
            <v xml:space="preserve"> </v>
          </cell>
          <cell r="AS678" t="str">
            <v xml:space="preserve"> </v>
          </cell>
          <cell r="AT678">
            <v>0</v>
          </cell>
        </row>
        <row r="679">
          <cell r="A679" t="str">
            <v>Kadempally, Sai Akshara</v>
          </cell>
          <cell r="B679" t="str">
            <v>Senior Operations Systems &amp; Analytics Analyst II</v>
          </cell>
          <cell r="C679" t="str">
            <v>HR</v>
          </cell>
          <cell r="D679" t="str">
            <v>10064</v>
          </cell>
          <cell r="E679" t="str">
            <v>Y</v>
          </cell>
          <cell r="F679" t="str">
            <v>Senior Workday Analyst</v>
          </cell>
          <cell r="G679" t="str">
            <v>A</v>
          </cell>
          <cell r="H679" t="str">
            <v>USD</v>
          </cell>
          <cell r="I679">
            <v>114400</v>
          </cell>
          <cell r="J679">
            <v>1</v>
          </cell>
          <cell r="L679" t="str">
            <v>HOME-GA-SEA</v>
          </cell>
          <cell r="M679" t="str">
            <v>US</v>
          </cell>
          <cell r="AP679">
            <v>1</v>
          </cell>
          <cell r="AQ679">
            <v>440</v>
          </cell>
          <cell r="AR679" t="str">
            <v xml:space="preserve"> </v>
          </cell>
          <cell r="AS679" t="str">
            <v xml:space="preserve"> </v>
          </cell>
          <cell r="AT679">
            <v>0</v>
          </cell>
        </row>
        <row r="680">
          <cell r="A680" t="str">
            <v>Kafila, Josia</v>
          </cell>
          <cell r="B680" t="str">
            <v>Senior Manager HR Business Partners</v>
          </cell>
          <cell r="C680" t="str">
            <v>HR</v>
          </cell>
          <cell r="D680" t="str">
            <v>6296</v>
          </cell>
          <cell r="E680" t="str">
            <v>Y</v>
          </cell>
          <cell r="F680" t="str">
            <v>Regional HRBP, Southern Africa</v>
          </cell>
          <cell r="G680" t="str">
            <v>A</v>
          </cell>
          <cell r="H680" t="str">
            <v>ZMW</v>
          </cell>
          <cell r="I680">
            <v>665457.72</v>
          </cell>
          <cell r="J680">
            <v>1</v>
          </cell>
          <cell r="L680" t="str">
            <v>LUSAKA1</v>
          </cell>
          <cell r="M680" t="str">
            <v>AFRICA</v>
          </cell>
          <cell r="AP680">
            <v>19.5</v>
          </cell>
          <cell r="AQ680">
            <v>131.25398816568045</v>
          </cell>
          <cell r="AR680" t="str">
            <v xml:space="preserve"> </v>
          </cell>
          <cell r="AS680" t="str">
            <v xml:space="preserve"> </v>
          </cell>
          <cell r="AT680">
            <v>0</v>
          </cell>
        </row>
        <row r="681">
          <cell r="A681" t="str">
            <v>Kagulura, Catherine Mukuka</v>
          </cell>
          <cell r="B681" t="str">
            <v>Finance and Awards Associate II/ PADM II</v>
          </cell>
          <cell r="C681" t="str">
            <v>ZM</v>
          </cell>
          <cell r="D681" t="str">
            <v>6537</v>
          </cell>
          <cell r="E681" t="str">
            <v>Y</v>
          </cell>
          <cell r="F681" t="str">
            <v>Finance Officer</v>
          </cell>
          <cell r="G681" t="str">
            <v>A</v>
          </cell>
          <cell r="H681" t="str">
            <v>ZMW</v>
          </cell>
          <cell r="I681">
            <v>278336</v>
          </cell>
          <cell r="J681">
            <v>1</v>
          </cell>
          <cell r="L681" t="str">
            <v>LUSAKA1</v>
          </cell>
          <cell r="M681" t="str">
            <v>AFRICA</v>
          </cell>
          <cell r="AP681">
            <v>19.5</v>
          </cell>
          <cell r="AQ681">
            <v>54.898619329388559</v>
          </cell>
          <cell r="AR681" t="str">
            <v xml:space="preserve"> </v>
          </cell>
          <cell r="AS681" t="str">
            <v xml:space="preserve"> </v>
          </cell>
          <cell r="AT681">
            <v>0</v>
          </cell>
        </row>
        <row r="682">
          <cell r="A682" t="str">
            <v>Kaimukilwa, Mutasingwa Saulo</v>
          </cell>
          <cell r="B682" t="str">
            <v>Director Program Project Management</v>
          </cell>
          <cell r="C682" t="str">
            <v>TAN</v>
          </cell>
          <cell r="D682" t="str">
            <v>7785</v>
          </cell>
          <cell r="E682" t="str">
            <v>Y</v>
          </cell>
          <cell r="F682" t="str">
            <v>Project Director – CDC HIS Project, TZ</v>
          </cell>
          <cell r="G682" t="str">
            <v>A</v>
          </cell>
          <cell r="H682" t="str">
            <v>TZS</v>
          </cell>
          <cell r="I682">
            <v>184171350</v>
          </cell>
          <cell r="J682">
            <v>1</v>
          </cell>
          <cell r="L682" t="str">
            <v>DAR ES SALAAM</v>
          </cell>
          <cell r="M682" t="str">
            <v>AFRICA</v>
          </cell>
          <cell r="AP682">
            <v>2500</v>
          </cell>
          <cell r="AQ682">
            <v>283.34053846153842</v>
          </cell>
          <cell r="AR682" t="str">
            <v xml:space="preserve"> </v>
          </cell>
          <cell r="AS682" t="str">
            <v xml:space="preserve"> </v>
          </cell>
          <cell r="AT682">
            <v>0</v>
          </cell>
        </row>
        <row r="683">
          <cell r="A683" t="str">
            <v>Kaiya, Frank</v>
          </cell>
          <cell r="B683" t="str">
            <v>Senior Finance and Awards Officer/ Senior PADM I</v>
          </cell>
          <cell r="C683" t="str">
            <v>ARMGT</v>
          </cell>
          <cell r="D683" t="str">
            <v>10207</v>
          </cell>
          <cell r="E683" t="str">
            <v>Y</v>
          </cell>
          <cell r="F683" t="str">
            <v>Site Administrator</v>
          </cell>
          <cell r="G683" t="str">
            <v>A</v>
          </cell>
          <cell r="H683" t="str">
            <v>MWK</v>
          </cell>
          <cell r="I683">
            <v>30996000</v>
          </cell>
          <cell r="J683">
            <v>1</v>
          </cell>
          <cell r="L683" t="str">
            <v>MalawiLilongwe</v>
          </cell>
          <cell r="M683" t="str">
            <v>AFRICA</v>
          </cell>
          <cell r="AP683">
            <v>1100</v>
          </cell>
          <cell r="AQ683">
            <v>108.37762237762239</v>
          </cell>
          <cell r="AR683" t="str">
            <v xml:space="preserve"> </v>
          </cell>
          <cell r="AS683" t="str">
            <v xml:space="preserve"> </v>
          </cell>
          <cell r="AT683">
            <v>0</v>
          </cell>
        </row>
        <row r="684">
          <cell r="A684" t="str">
            <v>Kalala Mujinga, Gracia</v>
          </cell>
          <cell r="B684" t="str">
            <v>Coordinator II Functional Support /Technician II</v>
          </cell>
          <cell r="C684" t="str">
            <v>MNTD</v>
          </cell>
          <cell r="D684" t="str">
            <v>8265</v>
          </cell>
          <cell r="E684" t="str">
            <v>Y</v>
          </cell>
          <cell r="F684" t="str">
            <v>Program Assistant</v>
          </cell>
          <cell r="G684" t="str">
            <v>A</v>
          </cell>
          <cell r="H684" t="str">
            <v>USD</v>
          </cell>
          <cell r="I684">
            <v>14756</v>
          </cell>
          <cell r="J684">
            <v>1</v>
          </cell>
          <cell r="L684" t="str">
            <v>KINSHASA</v>
          </cell>
          <cell r="M684" t="str">
            <v>AFRICA</v>
          </cell>
          <cell r="AP684">
            <v>1</v>
          </cell>
          <cell r="AQ684">
            <v>56.753846153846155</v>
          </cell>
          <cell r="AR684" t="str">
            <v xml:space="preserve"> </v>
          </cell>
          <cell r="AS684" t="str">
            <v xml:space="preserve"> </v>
          </cell>
          <cell r="AT684">
            <v>0</v>
          </cell>
        </row>
        <row r="685">
          <cell r="A685" t="str">
            <v>Kalaluka, Audrey</v>
          </cell>
          <cell r="B685" t="str">
            <v>Senior Accountant I</v>
          </cell>
          <cell r="C685" t="str">
            <v>ZM</v>
          </cell>
          <cell r="D685" t="str">
            <v>6552</v>
          </cell>
          <cell r="E685" t="str">
            <v>Y</v>
          </cell>
          <cell r="F685" t="str">
            <v>Finance Officer</v>
          </cell>
          <cell r="G685" t="str">
            <v>A</v>
          </cell>
          <cell r="H685" t="str">
            <v>ZMW</v>
          </cell>
          <cell r="I685">
            <v>286452</v>
          </cell>
          <cell r="J685">
            <v>1</v>
          </cell>
          <cell r="L685" t="str">
            <v>LUSAKA1</v>
          </cell>
          <cell r="M685" t="str">
            <v>AFRICA</v>
          </cell>
          <cell r="AP685">
            <v>19.5</v>
          </cell>
          <cell r="AQ685">
            <v>56.499408284023673</v>
          </cell>
          <cell r="AR685" t="str">
            <v xml:space="preserve"> </v>
          </cell>
          <cell r="AS685" t="str">
            <v xml:space="preserve"> </v>
          </cell>
          <cell r="AT685">
            <v>0</v>
          </cell>
        </row>
        <row r="686">
          <cell r="A686" t="str">
            <v>Kaleem, Abu</v>
          </cell>
          <cell r="B686" t="str">
            <v>Senior Program Officer I</v>
          </cell>
          <cell r="C686" t="str">
            <v>PSN</v>
          </cell>
          <cell r="D686" t="str">
            <v>8037</v>
          </cell>
          <cell r="E686" t="str">
            <v>Y</v>
          </cell>
          <cell r="F686" t="str">
            <v>Regional NTD Nodal Officer</v>
          </cell>
          <cell r="G686" t="str">
            <v>A</v>
          </cell>
          <cell r="H686" t="str">
            <v>INR</v>
          </cell>
          <cell r="I686">
            <v>1229789.52</v>
          </cell>
          <cell r="J686">
            <v>1</v>
          </cell>
          <cell r="L686" t="str">
            <v>LUCKNOW</v>
          </cell>
          <cell r="M686" t="str">
            <v>AMEE</v>
          </cell>
          <cell r="AP686">
            <v>81.06</v>
          </cell>
          <cell r="AQ686">
            <v>58.351340887092185</v>
          </cell>
          <cell r="AR686" t="str">
            <v xml:space="preserve"> </v>
          </cell>
          <cell r="AS686" t="str">
            <v xml:space="preserve"> </v>
          </cell>
          <cell r="AT686">
            <v>0</v>
          </cell>
        </row>
        <row r="687">
          <cell r="A687" t="str">
            <v>Kallen, Laura Edison</v>
          </cell>
          <cell r="B687" t="str">
            <v>Senior Communications Officer I</v>
          </cell>
          <cell r="C687" t="str">
            <v>CODE</v>
          </cell>
          <cell r="D687" t="str">
            <v>5010</v>
          </cell>
          <cell r="E687" t="str">
            <v>Y</v>
          </cell>
          <cell r="F687" t="str">
            <v>Communications Officer</v>
          </cell>
          <cell r="G687" t="str">
            <v>A</v>
          </cell>
          <cell r="H687" t="str">
            <v>USD</v>
          </cell>
          <cell r="I687">
            <v>100324.64</v>
          </cell>
          <cell r="J687">
            <v>1</v>
          </cell>
          <cell r="L687" t="str">
            <v>WASHINGTON DC</v>
          </cell>
          <cell r="M687" t="str">
            <v>US</v>
          </cell>
          <cell r="AP687">
            <v>1</v>
          </cell>
          <cell r="AQ687">
            <v>385.86399999999998</v>
          </cell>
          <cell r="AR687" t="str">
            <v xml:space="preserve"> </v>
          </cell>
          <cell r="AS687" t="str">
            <v xml:space="preserve"> </v>
          </cell>
          <cell r="AT687">
            <v>0</v>
          </cell>
        </row>
        <row r="688">
          <cell r="A688" t="str">
            <v>Kalonji, Zephyrin Ngoyi</v>
          </cell>
          <cell r="B688" t="str">
            <v>Senior HR Generalist</v>
          </cell>
          <cell r="C688" t="str">
            <v>HR</v>
          </cell>
          <cell r="D688" t="str">
            <v>7361</v>
          </cell>
          <cell r="E688" t="str">
            <v>Y</v>
          </cell>
          <cell r="F688" t="str">
            <v>Senior HR Generalist</v>
          </cell>
          <cell r="G688" t="str">
            <v>A</v>
          </cell>
          <cell r="H688" t="str">
            <v>USD</v>
          </cell>
          <cell r="I688">
            <v>47201.49</v>
          </cell>
          <cell r="J688">
            <v>1</v>
          </cell>
          <cell r="L688" t="str">
            <v>KINSHASA</v>
          </cell>
          <cell r="M688" t="str">
            <v>AFRICA</v>
          </cell>
          <cell r="AP688">
            <v>1</v>
          </cell>
          <cell r="AQ688">
            <v>181.5441923076923</v>
          </cell>
          <cell r="AR688" t="str">
            <v xml:space="preserve"> </v>
          </cell>
          <cell r="AS688" t="str">
            <v xml:space="preserve"> </v>
          </cell>
          <cell r="AT688">
            <v>0</v>
          </cell>
        </row>
        <row r="689">
          <cell r="A689" t="str">
            <v>Kamanga, Ameck Ariel</v>
          </cell>
          <cell r="B689" t="str">
            <v>Senior Country Director</v>
          </cell>
          <cell r="C689" t="str">
            <v>ZM</v>
          </cell>
          <cell r="D689" t="str">
            <v>7525</v>
          </cell>
          <cell r="E689" t="str">
            <v>Y</v>
          </cell>
          <cell r="F689" t="str">
            <v>Deputy Country Director, Zambia</v>
          </cell>
          <cell r="G689" t="str">
            <v>A</v>
          </cell>
          <cell r="H689" t="str">
            <v>ZMW</v>
          </cell>
          <cell r="I689">
            <v>1063367.6399999999</v>
          </cell>
          <cell r="J689">
            <v>1</v>
          </cell>
          <cell r="L689" t="str">
            <v>LUSAKA1</v>
          </cell>
          <cell r="M689" t="str">
            <v>AFRICA</v>
          </cell>
          <cell r="AP689">
            <v>19.5</v>
          </cell>
          <cell r="AQ689">
            <v>209.73720710059169</v>
          </cell>
          <cell r="AR689" t="str">
            <v xml:space="preserve"> </v>
          </cell>
          <cell r="AS689" t="str">
            <v xml:space="preserve"> </v>
          </cell>
          <cell r="AT689">
            <v>0</v>
          </cell>
        </row>
        <row r="690">
          <cell r="A690" t="str">
            <v>Kamara, Yvonne</v>
          </cell>
          <cell r="B690" t="str">
            <v>Senior FP&amp;A Analyst II</v>
          </cell>
          <cell r="C690" t="str">
            <v>FPA</v>
          </cell>
          <cell r="D690" t="str">
            <v>7605</v>
          </cell>
          <cell r="E690" t="str">
            <v>Y</v>
          </cell>
          <cell r="F690" t="str">
            <v>Senior Cost &amp; Pricing Officer</v>
          </cell>
          <cell r="G690" t="str">
            <v>A</v>
          </cell>
          <cell r="H690" t="str">
            <v>USD</v>
          </cell>
          <cell r="I690">
            <v>104032.24</v>
          </cell>
          <cell r="J690">
            <v>1</v>
          </cell>
          <cell r="L690" t="str">
            <v>WASHINGTON DC</v>
          </cell>
          <cell r="M690" t="str">
            <v>US</v>
          </cell>
          <cell r="AP690">
            <v>1</v>
          </cell>
          <cell r="AQ690">
            <v>400.12400000000002</v>
          </cell>
          <cell r="AR690" t="str">
            <v xml:space="preserve"> </v>
          </cell>
          <cell r="AS690" t="str">
            <v xml:space="preserve"> </v>
          </cell>
          <cell r="AT690">
            <v>0</v>
          </cell>
        </row>
        <row r="691">
          <cell r="A691" t="str">
            <v>Kamasaka, Carolyn</v>
          </cell>
          <cell r="B691" t="str">
            <v>Senior Program Officer I</v>
          </cell>
          <cell r="C691" t="str">
            <v>CODE</v>
          </cell>
          <cell r="D691" t="str">
            <v>10001</v>
          </cell>
          <cell r="E691" t="str">
            <v>Y</v>
          </cell>
          <cell r="F691" t="str">
            <v>Senior Program Officer – Digital Health</v>
          </cell>
          <cell r="G691" t="str">
            <v>A</v>
          </cell>
          <cell r="H691" t="str">
            <v>UGX</v>
          </cell>
          <cell r="I691">
            <v>178920000</v>
          </cell>
          <cell r="J691">
            <v>1</v>
          </cell>
          <cell r="L691" t="str">
            <v>UgandaKampala</v>
          </cell>
          <cell r="M691" t="str">
            <v>AFRICA</v>
          </cell>
          <cell r="AP691">
            <v>3750</v>
          </cell>
          <cell r="AQ691">
            <v>183.50769230769231</v>
          </cell>
          <cell r="AR691" t="str">
            <v xml:space="preserve"> </v>
          </cell>
          <cell r="AS691" t="str">
            <v xml:space="preserve"> </v>
          </cell>
          <cell r="AT691">
            <v>0</v>
          </cell>
        </row>
        <row r="692">
          <cell r="A692" t="str">
            <v>Kamau, Helen Njuguini</v>
          </cell>
          <cell r="B692" t="str">
            <v>TL II Program</v>
          </cell>
          <cell r="C692" t="str">
            <v>MD</v>
          </cell>
          <cell r="D692" t="str">
            <v>7281</v>
          </cell>
          <cell r="E692" t="str">
            <v>Y</v>
          </cell>
          <cell r="F692" t="str">
            <v>Regional Lead, Access to Medical Devices Portfolio</v>
          </cell>
          <cell r="G692" t="str">
            <v>A</v>
          </cell>
          <cell r="H692" t="str">
            <v>USD</v>
          </cell>
          <cell r="I692">
            <v>63784.67</v>
          </cell>
          <cell r="J692">
            <v>1</v>
          </cell>
          <cell r="L692" t="str">
            <v>NAIROBI</v>
          </cell>
          <cell r="M692" t="str">
            <v>AFRICA</v>
          </cell>
          <cell r="AP692">
            <v>1</v>
          </cell>
          <cell r="AQ692">
            <v>245.32565384615384</v>
          </cell>
          <cell r="AR692" t="str">
            <v xml:space="preserve"> </v>
          </cell>
          <cell r="AS692" t="str">
            <v xml:space="preserve"> </v>
          </cell>
          <cell r="AT692">
            <v>0</v>
          </cell>
        </row>
        <row r="693">
          <cell r="A693" t="str">
            <v>Kamble, Rahul Shankar</v>
          </cell>
          <cell r="B693" t="str">
            <v>Senior Program Officer II</v>
          </cell>
          <cell r="C693" t="str">
            <v>PSN</v>
          </cell>
          <cell r="D693" t="str">
            <v>6989</v>
          </cell>
          <cell r="E693" t="str">
            <v>Y</v>
          </cell>
          <cell r="F693" t="str">
            <v>Senior Program Officer</v>
          </cell>
          <cell r="G693" t="str">
            <v>A</v>
          </cell>
          <cell r="H693" t="str">
            <v>INR</v>
          </cell>
          <cell r="I693">
            <v>3546424.05</v>
          </cell>
          <cell r="J693">
            <v>1</v>
          </cell>
          <cell r="L693" t="str">
            <v>LUCKNOW</v>
          </cell>
          <cell r="M693" t="str">
            <v>AMEE</v>
          </cell>
          <cell r="AP693">
            <v>81.06</v>
          </cell>
          <cell r="AQ693">
            <v>168.27155810510732</v>
          </cell>
          <cell r="AR693" t="str">
            <v xml:space="preserve"> </v>
          </cell>
          <cell r="AS693" t="str">
            <v xml:space="preserve"> </v>
          </cell>
          <cell r="AT693">
            <v>0</v>
          </cell>
        </row>
        <row r="694">
          <cell r="A694" t="str">
            <v>Kamenwa, Kevin Mugo</v>
          </cell>
          <cell r="B694" t="str">
            <v>Senior Program Officer II</v>
          </cell>
          <cell r="C694" t="str">
            <v>PSK</v>
          </cell>
          <cell r="D694" t="str">
            <v>8231</v>
          </cell>
          <cell r="E694" t="str">
            <v>Y</v>
          </cell>
          <cell r="F694" t="str">
            <v>Health Information Systems Lead, USAID Nuru ya Mtoto</v>
          </cell>
          <cell r="G694" t="str">
            <v>A</v>
          </cell>
          <cell r="H694" t="str">
            <v>USD</v>
          </cell>
          <cell r="I694">
            <v>33078</v>
          </cell>
          <cell r="J694">
            <v>1</v>
          </cell>
          <cell r="L694" t="str">
            <v>KISUMU</v>
          </cell>
          <cell r="M694" t="str">
            <v>AFRICA</v>
          </cell>
          <cell r="AP694">
            <v>1</v>
          </cell>
          <cell r="AQ694">
            <v>127.22307692307692</v>
          </cell>
          <cell r="AR694" t="str">
            <v xml:space="preserve"> </v>
          </cell>
          <cell r="AS694" t="str">
            <v xml:space="preserve"> </v>
          </cell>
          <cell r="AT694">
            <v>0</v>
          </cell>
        </row>
        <row r="695">
          <cell r="A695" t="str">
            <v>Kandasamy, Praveen Sugendran</v>
          </cell>
          <cell r="B695" t="str">
            <v>Program Advisor I</v>
          </cell>
          <cell r="C695" t="str">
            <v>EPR</v>
          </cell>
          <cell r="D695" t="str">
            <v>4945</v>
          </cell>
          <cell r="E695" t="str">
            <v>Y</v>
          </cell>
          <cell r="F695" t="str">
            <v>Senior Diagnostic lead, EPR</v>
          </cell>
          <cell r="G695" t="str">
            <v>A</v>
          </cell>
          <cell r="H695" t="str">
            <v>INR</v>
          </cell>
          <cell r="I695">
            <v>4095310.51</v>
          </cell>
          <cell r="J695">
            <v>1</v>
          </cell>
          <cell r="L695" t="str">
            <v>NEW DELHI</v>
          </cell>
          <cell r="M695" t="str">
            <v>AMEE</v>
          </cell>
          <cell r="AP695">
            <v>81.06</v>
          </cell>
          <cell r="AQ695">
            <v>194.31525128584713</v>
          </cell>
          <cell r="AR695" t="str">
            <v xml:space="preserve"> </v>
          </cell>
          <cell r="AS695" t="str">
            <v xml:space="preserve"> </v>
          </cell>
          <cell r="AT695">
            <v>0</v>
          </cell>
        </row>
        <row r="696">
          <cell r="A696" t="str">
            <v>Kande, Demba</v>
          </cell>
          <cell r="B696" t="str">
            <v>Senior Data Science Officer I</v>
          </cell>
          <cell r="C696" t="str">
            <v>MNTD</v>
          </cell>
          <cell r="D696" t="str">
            <v>7280</v>
          </cell>
          <cell r="E696" t="str">
            <v>Y</v>
          </cell>
          <cell r="F696" t="str">
            <v>Senior Data Science Officer I</v>
          </cell>
          <cell r="G696" t="str">
            <v>A</v>
          </cell>
          <cell r="H696" t="str">
            <v>XOF</v>
          </cell>
          <cell r="I696">
            <v>16941580</v>
          </cell>
          <cell r="J696">
            <v>1</v>
          </cell>
          <cell r="L696" t="str">
            <v>SenegalDakar</v>
          </cell>
          <cell r="M696" t="str">
            <v>AFRICA</v>
          </cell>
          <cell r="AP696">
            <v>600</v>
          </cell>
          <cell r="AQ696">
            <v>108.5998717948718</v>
          </cell>
          <cell r="AR696" t="str">
            <v xml:space="preserve"> </v>
          </cell>
          <cell r="AS696" t="str">
            <v xml:space="preserve"> </v>
          </cell>
          <cell r="AT696">
            <v>0</v>
          </cell>
        </row>
        <row r="697">
          <cell r="A697" t="str">
            <v>Kandu, David</v>
          </cell>
          <cell r="B697" t="str">
            <v>Senior Accounting Coordinator</v>
          </cell>
          <cell r="C697" t="str">
            <v>MNTD</v>
          </cell>
          <cell r="D697" t="str">
            <v>8285</v>
          </cell>
          <cell r="E697" t="str">
            <v>Y</v>
          </cell>
          <cell r="F697" t="str">
            <v>Finance Associate - Perennial Malaria Chemoprevention</v>
          </cell>
          <cell r="G697" t="str">
            <v>A</v>
          </cell>
          <cell r="H697" t="str">
            <v>USD</v>
          </cell>
          <cell r="I697">
            <v>23183.78</v>
          </cell>
          <cell r="J697">
            <v>1</v>
          </cell>
          <cell r="L697" t="str">
            <v>KINSHASA</v>
          </cell>
          <cell r="M697" t="str">
            <v>AFRICA</v>
          </cell>
          <cell r="AP697">
            <v>1</v>
          </cell>
          <cell r="AQ697">
            <v>89.16838461538461</v>
          </cell>
          <cell r="AR697" t="str">
            <v xml:space="preserve"> </v>
          </cell>
          <cell r="AS697" t="str">
            <v xml:space="preserve"> </v>
          </cell>
          <cell r="AT697">
            <v>0</v>
          </cell>
        </row>
        <row r="698">
          <cell r="A698" t="str">
            <v>Kandundao, Benedict Mirimo</v>
          </cell>
          <cell r="B698" t="str">
            <v>Senior Finance and Awards Officer II/ Senior PADM II</v>
          </cell>
          <cell r="C698" t="str">
            <v>DRC</v>
          </cell>
          <cell r="D698" t="str">
            <v>7749</v>
          </cell>
          <cell r="E698" t="str">
            <v>Y</v>
          </cell>
          <cell r="F698" t="str">
            <v>Finance and Operation Officer</v>
          </cell>
          <cell r="G698" t="str">
            <v>A</v>
          </cell>
          <cell r="H698" t="str">
            <v>USD</v>
          </cell>
          <cell r="I698">
            <v>40789.800000000003</v>
          </cell>
          <cell r="J698">
            <v>1</v>
          </cell>
          <cell r="L698" t="str">
            <v>KINSHASA</v>
          </cell>
          <cell r="M698" t="str">
            <v>AFRICA</v>
          </cell>
          <cell r="AP698">
            <v>1</v>
          </cell>
          <cell r="AQ698">
            <v>156.88384615384618</v>
          </cell>
          <cell r="AR698" t="str">
            <v xml:space="preserve"> </v>
          </cell>
          <cell r="AS698" t="str">
            <v xml:space="preserve"> </v>
          </cell>
          <cell r="AT698">
            <v>0</v>
          </cell>
        </row>
        <row r="699">
          <cell r="A699" t="str">
            <v>Kane, Ibrahima</v>
          </cell>
          <cell r="B699" t="str">
            <v>Communications Associate II</v>
          </cell>
          <cell r="C699" t="str">
            <v>CODE</v>
          </cell>
          <cell r="D699" t="str">
            <v>10101</v>
          </cell>
          <cell r="E699" t="str">
            <v>Y</v>
          </cell>
          <cell r="F699" t="str">
            <v>Marketing and Communications Officer - Digital Square</v>
          </cell>
          <cell r="G699" t="str">
            <v>A</v>
          </cell>
          <cell r="H699" t="str">
            <v>XOF</v>
          </cell>
          <cell r="I699">
            <v>21000000</v>
          </cell>
          <cell r="J699">
            <v>1</v>
          </cell>
          <cell r="L699" t="str">
            <v>REMOTE-SN</v>
          </cell>
          <cell r="M699" t="str">
            <v>AFRICA</v>
          </cell>
          <cell r="AP699">
            <v>600</v>
          </cell>
          <cell r="AQ699">
            <v>134.61538461538461</v>
          </cell>
          <cell r="AR699" t="str">
            <v xml:space="preserve"> </v>
          </cell>
          <cell r="AS699" t="str">
            <v xml:space="preserve"> </v>
          </cell>
          <cell r="AT699">
            <v>0</v>
          </cell>
        </row>
        <row r="700">
          <cell r="A700" t="str">
            <v>Kangale, Chabu Christopher</v>
          </cell>
          <cell r="B700" t="str">
            <v>Director Program</v>
          </cell>
          <cell r="C700" t="str">
            <v>ZM</v>
          </cell>
          <cell r="D700" t="str">
            <v>6848</v>
          </cell>
          <cell r="E700" t="str">
            <v>Y</v>
          </cell>
          <cell r="F700" t="str">
            <v>Chief of Party, PAMO Plus</v>
          </cell>
          <cell r="G700" t="str">
            <v>A</v>
          </cell>
          <cell r="H700" t="str">
            <v>ZMW</v>
          </cell>
          <cell r="I700">
            <v>1174434.78</v>
          </cell>
          <cell r="J700">
            <v>1</v>
          </cell>
          <cell r="L700" t="str">
            <v>LUSAKA1</v>
          </cell>
          <cell r="M700" t="str">
            <v>AFRICA</v>
          </cell>
          <cell r="AP700">
            <v>19.5</v>
          </cell>
          <cell r="AQ700">
            <v>231.64394082840238</v>
          </cell>
          <cell r="AR700" t="str">
            <v xml:space="preserve"> </v>
          </cell>
          <cell r="AS700" t="str">
            <v xml:space="preserve"> </v>
          </cell>
          <cell r="AT700">
            <v>0</v>
          </cell>
        </row>
        <row r="701">
          <cell r="A701" t="str">
            <v>Kangethe Gathiru, Brian Philip</v>
          </cell>
          <cell r="B701" t="str">
            <v>Senior Monitoring, Evaluation and Learning Officer II</v>
          </cell>
          <cell r="C701" t="str">
            <v>CODE</v>
          </cell>
          <cell r="D701" t="str">
            <v>6320</v>
          </cell>
          <cell r="E701" t="str">
            <v>Y</v>
          </cell>
          <cell r="F701" t="str">
            <v>Senior MEL Officer, Digital Square</v>
          </cell>
          <cell r="G701" t="str">
            <v>A</v>
          </cell>
          <cell r="H701" t="str">
            <v>USD</v>
          </cell>
          <cell r="I701">
            <v>35144.46</v>
          </cell>
          <cell r="J701">
            <v>1</v>
          </cell>
          <cell r="L701" t="str">
            <v>KISUMU</v>
          </cell>
          <cell r="M701" t="str">
            <v>AFRICA</v>
          </cell>
          <cell r="AP701">
            <v>1</v>
          </cell>
          <cell r="AQ701">
            <v>135.17099999999999</v>
          </cell>
          <cell r="AR701" t="str">
            <v xml:space="preserve"> </v>
          </cell>
          <cell r="AS701" t="str">
            <v xml:space="preserve"> </v>
          </cell>
          <cell r="AT701">
            <v>0</v>
          </cell>
        </row>
        <row r="702">
          <cell r="A702" t="str">
            <v>Kaniki, Tresford</v>
          </cell>
          <cell r="B702" t="str">
            <v>Program Associate II</v>
          </cell>
          <cell r="C702" t="str">
            <v>MNTD</v>
          </cell>
          <cell r="D702" t="str">
            <v>7295</v>
          </cell>
          <cell r="E702" t="str">
            <v>Y</v>
          </cell>
          <cell r="F702" t="str">
            <v>Entomologist - HLC and IR Officer</v>
          </cell>
          <cell r="G702" t="str">
            <v>A</v>
          </cell>
          <cell r="H702" t="str">
            <v>ZMW</v>
          </cell>
          <cell r="I702">
            <v>163964.21</v>
          </cell>
          <cell r="J702">
            <v>1</v>
          </cell>
          <cell r="L702" t="str">
            <v>KAOMA</v>
          </cell>
          <cell r="M702" t="str">
            <v>AFRICA</v>
          </cell>
          <cell r="AP702">
            <v>19.5</v>
          </cell>
          <cell r="AQ702">
            <v>32.340080867850098</v>
          </cell>
          <cell r="AR702" t="str">
            <v xml:space="preserve"> </v>
          </cell>
          <cell r="AS702" t="str">
            <v xml:space="preserve"> </v>
          </cell>
          <cell r="AT702">
            <v>0</v>
          </cell>
        </row>
        <row r="703">
          <cell r="A703" t="str">
            <v>Kanku, Fils Mukendi</v>
          </cell>
          <cell r="B703" t="str">
            <v>Coordinator I Functional Support /Technician I</v>
          </cell>
          <cell r="C703" t="str">
            <v>MNTD</v>
          </cell>
          <cell r="D703" t="str">
            <v>6626</v>
          </cell>
          <cell r="E703" t="str">
            <v>Y</v>
          </cell>
          <cell r="F703" t="str">
            <v>Driver</v>
          </cell>
          <cell r="G703" t="str">
            <v>A</v>
          </cell>
          <cell r="H703" t="str">
            <v>USD</v>
          </cell>
          <cell r="I703">
            <v>6363</v>
          </cell>
          <cell r="J703">
            <v>1</v>
          </cell>
          <cell r="L703" t="str">
            <v>KINSHASA</v>
          </cell>
          <cell r="M703" t="str">
            <v>AFRICA</v>
          </cell>
          <cell r="AP703">
            <v>1</v>
          </cell>
          <cell r="AQ703">
            <v>24.473076923076924</v>
          </cell>
          <cell r="AR703" t="str">
            <v xml:space="preserve"> </v>
          </cell>
          <cell r="AS703" t="str">
            <v xml:space="preserve"> </v>
          </cell>
          <cell r="AT703">
            <v>0</v>
          </cell>
        </row>
        <row r="704">
          <cell r="A704" t="str">
            <v>Kant, Shiv</v>
          </cell>
          <cell r="B704" t="str">
            <v>Senior Program Officer I</v>
          </cell>
          <cell r="C704" t="str">
            <v>PSN</v>
          </cell>
          <cell r="D704" t="str">
            <v>7351</v>
          </cell>
          <cell r="E704" t="str">
            <v>Y</v>
          </cell>
          <cell r="F704" t="str">
            <v>Regional NTD Nodal Officer</v>
          </cell>
          <cell r="G704" t="str">
            <v>A</v>
          </cell>
          <cell r="H704" t="str">
            <v>INR</v>
          </cell>
          <cell r="I704">
            <v>1364300.29</v>
          </cell>
          <cell r="J704">
            <v>1</v>
          </cell>
          <cell r="L704" t="str">
            <v>LUCKNOW</v>
          </cell>
          <cell r="M704" t="str">
            <v>AMEE</v>
          </cell>
          <cell r="AP704">
            <v>81.06</v>
          </cell>
          <cell r="AQ704">
            <v>64.733639374442475</v>
          </cell>
          <cell r="AR704" t="str">
            <v xml:space="preserve"> </v>
          </cell>
          <cell r="AS704" t="str">
            <v xml:space="preserve"> </v>
          </cell>
          <cell r="AT704">
            <v>0</v>
          </cell>
        </row>
        <row r="705">
          <cell r="A705" t="str">
            <v>Kanwar, Sameer</v>
          </cell>
          <cell r="B705" t="str">
            <v>Director Program</v>
          </cell>
          <cell r="C705" t="str">
            <v>PSN</v>
          </cell>
          <cell r="D705" t="str">
            <v>7793</v>
          </cell>
          <cell r="E705" t="str">
            <v>Y</v>
          </cell>
          <cell r="F705" t="str">
            <v>Director, Digital Health, South Asia</v>
          </cell>
          <cell r="G705" t="str">
            <v>A</v>
          </cell>
          <cell r="H705" t="str">
            <v>INR</v>
          </cell>
          <cell r="I705">
            <v>8726035.75</v>
          </cell>
          <cell r="J705">
            <v>1</v>
          </cell>
          <cell r="L705" t="str">
            <v>NEW DELHI</v>
          </cell>
          <cell r="M705" t="str">
            <v>AMEE</v>
          </cell>
          <cell r="AP705">
            <v>81.06</v>
          </cell>
          <cell r="AQ705">
            <v>414.03498595532272</v>
          </cell>
          <cell r="AR705" t="str">
            <v xml:space="preserve"> </v>
          </cell>
          <cell r="AS705" t="str">
            <v xml:space="preserve"> </v>
          </cell>
          <cell r="AT705">
            <v>0</v>
          </cell>
        </row>
        <row r="706">
          <cell r="A706" t="str">
            <v>Kanyama, Inutu Namukale Kongwa</v>
          </cell>
          <cell r="B706" t="str">
            <v>Senior Program Officer II</v>
          </cell>
          <cell r="C706" t="str">
            <v>MD</v>
          </cell>
          <cell r="D706" t="str">
            <v>7277</v>
          </cell>
          <cell r="E706" t="str">
            <v>Y</v>
          </cell>
          <cell r="F706" t="str">
            <v>Market Dynamics Officer, Technology Analytics and Market Innovation (TAMI)</v>
          </cell>
          <cell r="G706" t="str">
            <v>A</v>
          </cell>
          <cell r="H706" t="str">
            <v>ZMW</v>
          </cell>
          <cell r="I706">
            <v>371414.15</v>
          </cell>
          <cell r="J706">
            <v>1</v>
          </cell>
          <cell r="L706" t="str">
            <v>LUSAKA1</v>
          </cell>
          <cell r="M706" t="str">
            <v>AFRICA</v>
          </cell>
          <cell r="AP706">
            <v>19.5</v>
          </cell>
          <cell r="AQ706">
            <v>73.257228796844188</v>
          </cell>
          <cell r="AR706" t="str">
            <v xml:space="preserve"> </v>
          </cell>
          <cell r="AS706" t="str">
            <v xml:space="preserve"> </v>
          </cell>
          <cell r="AT706">
            <v>0</v>
          </cell>
        </row>
        <row r="707">
          <cell r="A707" t="str">
            <v>Kanyiri, Anne Patricia</v>
          </cell>
          <cell r="B707" t="str">
            <v>Advocacy and Public Policy Associate I</v>
          </cell>
          <cell r="C707" t="str">
            <v>PSK</v>
          </cell>
          <cell r="D707" t="str">
            <v>10116</v>
          </cell>
          <cell r="E707" t="str">
            <v>Y</v>
          </cell>
          <cell r="F707" t="str">
            <v>Program Associate, Advocacy and Policy</v>
          </cell>
          <cell r="G707" t="str">
            <v>A</v>
          </cell>
          <cell r="H707" t="str">
            <v>USD</v>
          </cell>
          <cell r="I707">
            <v>15428.57</v>
          </cell>
          <cell r="J707">
            <v>1</v>
          </cell>
          <cell r="L707" t="str">
            <v>REMOTE-KE</v>
          </cell>
          <cell r="M707" t="str">
            <v>AFRICA</v>
          </cell>
          <cell r="AP707">
            <v>1</v>
          </cell>
          <cell r="AQ707">
            <v>59.340653846153842</v>
          </cell>
          <cell r="AR707" t="str">
            <v xml:space="preserve"> </v>
          </cell>
          <cell r="AS707" t="str">
            <v xml:space="preserve"> </v>
          </cell>
          <cell r="AT707">
            <v>0</v>
          </cell>
        </row>
        <row r="708">
          <cell r="A708" t="str">
            <v>Kapela, Isaya Robert</v>
          </cell>
          <cell r="B708" t="str">
            <v>Senior Program Officer I</v>
          </cell>
          <cell r="C708" t="str">
            <v>MD</v>
          </cell>
          <cell r="D708" t="str">
            <v>8271</v>
          </cell>
          <cell r="E708" t="str">
            <v>Y</v>
          </cell>
          <cell r="F708" t="str">
            <v>Program Officer, Market Dynamics</v>
          </cell>
          <cell r="G708" t="str">
            <v>A</v>
          </cell>
          <cell r="H708" t="str">
            <v>TZS</v>
          </cell>
          <cell r="I708">
            <v>56970000</v>
          </cell>
          <cell r="J708">
            <v>1</v>
          </cell>
          <cell r="L708" t="str">
            <v>DAR ES SALAAM</v>
          </cell>
          <cell r="M708" t="str">
            <v>AFRICA</v>
          </cell>
          <cell r="AP708">
            <v>2500</v>
          </cell>
          <cell r="AQ708">
            <v>87.646153846153851</v>
          </cell>
          <cell r="AR708" t="str">
            <v xml:space="preserve"> </v>
          </cell>
          <cell r="AS708" t="str">
            <v xml:space="preserve"> </v>
          </cell>
          <cell r="AT708">
            <v>0</v>
          </cell>
        </row>
        <row r="709">
          <cell r="A709" t="str">
            <v>Kapoor, Shivanshi</v>
          </cell>
          <cell r="B709" t="str">
            <v>Senior Partnerships Officer I</v>
          </cell>
          <cell r="C709" t="str">
            <v>PSN</v>
          </cell>
          <cell r="D709" t="str">
            <v>6961</v>
          </cell>
          <cell r="E709" t="str">
            <v>Y</v>
          </cell>
          <cell r="F709" t="str">
            <v>Senior Program Officer, Strategy</v>
          </cell>
          <cell r="G709" t="str">
            <v>A</v>
          </cell>
          <cell r="H709" t="str">
            <v>INR</v>
          </cell>
          <cell r="I709">
            <v>2490728.88</v>
          </cell>
          <cell r="J709">
            <v>1</v>
          </cell>
          <cell r="L709" t="str">
            <v>NEW DELHI</v>
          </cell>
          <cell r="M709" t="str">
            <v>AMEE</v>
          </cell>
          <cell r="AP709">
            <v>81.06</v>
          </cell>
          <cell r="AQ709">
            <v>118.18068667084211</v>
          </cell>
          <cell r="AR709" t="str">
            <v xml:space="preserve"> </v>
          </cell>
          <cell r="AS709" t="str">
            <v xml:space="preserve"> </v>
          </cell>
          <cell r="AT709">
            <v>0</v>
          </cell>
        </row>
        <row r="710">
          <cell r="A710" t="str">
            <v>Karanja, Victor Derrick</v>
          </cell>
          <cell r="B710" t="str">
            <v>Senior Communications Officer I</v>
          </cell>
          <cell r="C710" t="str">
            <v>EXAGEN</v>
          </cell>
          <cell r="D710" t="str">
            <v>7566</v>
          </cell>
          <cell r="E710" t="str">
            <v>Y</v>
          </cell>
          <cell r="F710" t="str">
            <v>Marketing Technology Manager</v>
          </cell>
          <cell r="G710" t="str">
            <v>A</v>
          </cell>
          <cell r="H710" t="str">
            <v>USD</v>
          </cell>
          <cell r="I710">
            <v>35475.29</v>
          </cell>
          <cell r="J710">
            <v>1</v>
          </cell>
          <cell r="L710" t="str">
            <v>NAIROBI</v>
          </cell>
          <cell r="M710" t="str">
            <v>AFRICA</v>
          </cell>
          <cell r="AP710">
            <v>1</v>
          </cell>
          <cell r="AQ710">
            <v>136.44342307692307</v>
          </cell>
          <cell r="AR710" t="str">
            <v xml:space="preserve"> </v>
          </cell>
          <cell r="AS710" t="str">
            <v xml:space="preserve"> </v>
          </cell>
          <cell r="AT710">
            <v>0</v>
          </cell>
        </row>
        <row r="711">
          <cell r="A711" t="str">
            <v>Kariithi Mwirichia, Edward</v>
          </cell>
          <cell r="B711" t="str">
            <v>Director Program</v>
          </cell>
          <cell r="C711" t="str">
            <v>PSK</v>
          </cell>
          <cell r="D711" t="str">
            <v>5307</v>
          </cell>
          <cell r="E711" t="str">
            <v>Y</v>
          </cell>
          <cell r="F711" t="str">
            <v>Director of Programs</v>
          </cell>
          <cell r="G711" t="str">
            <v>A</v>
          </cell>
          <cell r="H711" t="str">
            <v>USD</v>
          </cell>
          <cell r="I711">
            <v>102851.11</v>
          </cell>
          <cell r="J711">
            <v>1</v>
          </cell>
          <cell r="L711" t="str">
            <v>NAIROBI</v>
          </cell>
          <cell r="M711" t="str">
            <v>AFRICA</v>
          </cell>
          <cell r="AP711">
            <v>1</v>
          </cell>
          <cell r="AQ711">
            <v>395.58119230769233</v>
          </cell>
          <cell r="AR711" t="str">
            <v xml:space="preserve"> </v>
          </cell>
          <cell r="AS711" t="str">
            <v xml:space="preserve"> </v>
          </cell>
          <cell r="AT711">
            <v>0</v>
          </cell>
        </row>
        <row r="712">
          <cell r="A712" t="str">
            <v>Karpiuk, Kateryna Ivanivna</v>
          </cell>
          <cell r="B712" t="str">
            <v>Senior Program Officer I</v>
          </cell>
          <cell r="C712" t="str">
            <v>PSU</v>
          </cell>
          <cell r="D712" t="str">
            <v>8170</v>
          </cell>
          <cell r="E712" t="str">
            <v>Y</v>
          </cell>
          <cell r="F712" t="str">
            <v>Program Officer- Restoration of Essential Health Services</v>
          </cell>
          <cell r="G712" t="str">
            <v>A</v>
          </cell>
          <cell r="H712" t="str">
            <v>USD</v>
          </cell>
          <cell r="I712">
            <v>67580</v>
          </cell>
          <cell r="J712">
            <v>1</v>
          </cell>
          <cell r="L712" t="str">
            <v>KYIV</v>
          </cell>
          <cell r="M712" t="str">
            <v>AMEE</v>
          </cell>
          <cell r="AP712">
            <v>1</v>
          </cell>
          <cell r="AQ712">
            <v>259.92307692307691</v>
          </cell>
          <cell r="AR712" t="str">
            <v xml:space="preserve"> </v>
          </cell>
          <cell r="AS712" t="str">
            <v xml:space="preserve"> </v>
          </cell>
          <cell r="AT712">
            <v>0</v>
          </cell>
        </row>
        <row r="713">
          <cell r="A713" t="str">
            <v>Karugah, Esther Mbeere</v>
          </cell>
          <cell r="B713" t="str">
            <v>Coordinator II Functional Support /Technician II</v>
          </cell>
          <cell r="C713" t="str">
            <v>MD</v>
          </cell>
          <cell r="D713" t="str">
            <v>7748</v>
          </cell>
          <cell r="E713" t="str">
            <v>Y</v>
          </cell>
          <cell r="F713" t="str">
            <v>Program Assistant, Tools for Integrated Management of Childhood Illness</v>
          </cell>
          <cell r="G713" t="str">
            <v>A</v>
          </cell>
          <cell r="H713" t="str">
            <v>USD</v>
          </cell>
          <cell r="I713">
            <v>8528.76</v>
          </cell>
          <cell r="J713">
            <v>1</v>
          </cell>
          <cell r="L713" t="str">
            <v>NAIROBI</v>
          </cell>
          <cell r="M713" t="str">
            <v>AFRICA</v>
          </cell>
          <cell r="AP713">
            <v>1</v>
          </cell>
          <cell r="AQ713">
            <v>32.802923076923079</v>
          </cell>
          <cell r="AR713" t="str">
            <v xml:space="preserve"> </v>
          </cell>
          <cell r="AS713" t="str">
            <v xml:space="preserve"> </v>
          </cell>
          <cell r="AT713">
            <v>0</v>
          </cell>
        </row>
        <row r="714">
          <cell r="A714" t="str">
            <v>Kasar, Jayendra Yashvant</v>
          </cell>
          <cell r="B714" t="str">
            <v>Advanced Program Officer</v>
          </cell>
          <cell r="C714" t="str">
            <v>PSN</v>
          </cell>
          <cell r="D714" t="str">
            <v>7286</v>
          </cell>
          <cell r="E714" t="str">
            <v>Y</v>
          </cell>
          <cell r="F714" t="str">
            <v>Senior Program Officer</v>
          </cell>
          <cell r="G714" t="str">
            <v>A</v>
          </cell>
          <cell r="H714" t="str">
            <v>INR</v>
          </cell>
          <cell r="I714">
            <v>2759260.36</v>
          </cell>
          <cell r="J714">
            <v>1</v>
          </cell>
          <cell r="L714" t="str">
            <v>NEW DELHI</v>
          </cell>
          <cell r="M714" t="str">
            <v>AMEE</v>
          </cell>
          <cell r="AP714">
            <v>81.06</v>
          </cell>
          <cell r="AQ714">
            <v>130.92203116400006</v>
          </cell>
          <cell r="AR714" t="str">
            <v xml:space="preserve"> </v>
          </cell>
          <cell r="AS714" t="str">
            <v xml:space="preserve"> </v>
          </cell>
          <cell r="AT714">
            <v>0</v>
          </cell>
        </row>
        <row r="715">
          <cell r="A715" t="str">
            <v>Kasay, Madeleine Mayenga</v>
          </cell>
          <cell r="B715" t="str">
            <v>Senior Communications Officer I</v>
          </cell>
          <cell r="C715" t="str">
            <v>DRC</v>
          </cell>
          <cell r="D715" t="str">
            <v>8078</v>
          </cell>
          <cell r="E715" t="str">
            <v>Y</v>
          </cell>
          <cell r="F715" t="str">
            <v>Social and Behavior Change Communication (SBCC) Officer</v>
          </cell>
          <cell r="G715" t="str">
            <v>A</v>
          </cell>
          <cell r="H715" t="str">
            <v>USD</v>
          </cell>
          <cell r="I715">
            <v>37153.5</v>
          </cell>
          <cell r="J715">
            <v>1</v>
          </cell>
          <cell r="L715" t="str">
            <v>DRCLUBUMBASHI</v>
          </cell>
          <cell r="M715" t="str">
            <v>AFRICA</v>
          </cell>
          <cell r="AP715">
            <v>1</v>
          </cell>
          <cell r="AQ715">
            <v>142.89807692307693</v>
          </cell>
          <cell r="AR715" t="str">
            <v xml:space="preserve"> </v>
          </cell>
          <cell r="AS715" t="str">
            <v xml:space="preserve"> </v>
          </cell>
          <cell r="AT715">
            <v>0</v>
          </cell>
        </row>
        <row r="716">
          <cell r="A716" t="str">
            <v>Kasempa, Inonge Loti</v>
          </cell>
          <cell r="B716" t="str">
            <v>Finance and Awards Associate II/ PADM II</v>
          </cell>
          <cell r="C716" t="str">
            <v>ZM</v>
          </cell>
          <cell r="D716" t="str">
            <v>7135</v>
          </cell>
          <cell r="E716" t="str">
            <v>Y</v>
          </cell>
          <cell r="F716" t="str">
            <v>Finance Officer, PAMO Plus</v>
          </cell>
          <cell r="G716" t="str">
            <v>A</v>
          </cell>
          <cell r="H716" t="str">
            <v>ZMW</v>
          </cell>
          <cell r="I716">
            <v>192606.37</v>
          </cell>
          <cell r="J716">
            <v>1</v>
          </cell>
          <cell r="L716" t="str">
            <v>LUSAKA1</v>
          </cell>
          <cell r="M716" t="str">
            <v>AFRICA</v>
          </cell>
          <cell r="AP716">
            <v>19.5</v>
          </cell>
          <cell r="AQ716">
            <v>37.989422090729782</v>
          </cell>
          <cell r="AR716" t="str">
            <v xml:space="preserve"> </v>
          </cell>
          <cell r="AS716" t="str">
            <v xml:space="preserve"> </v>
          </cell>
          <cell r="AT716">
            <v>0</v>
          </cell>
        </row>
        <row r="717">
          <cell r="A717" t="str">
            <v>Kasweka, Kafungwa</v>
          </cell>
          <cell r="B717" t="str">
            <v>Finance and Awards Associate II/ PADM II</v>
          </cell>
          <cell r="C717" t="str">
            <v>ZM</v>
          </cell>
          <cell r="D717" t="str">
            <v>6671</v>
          </cell>
          <cell r="E717" t="str">
            <v>Y</v>
          </cell>
          <cell r="F717" t="str">
            <v>Finance Officer, PAMO Plus</v>
          </cell>
          <cell r="G717" t="str">
            <v>A</v>
          </cell>
          <cell r="H717" t="str">
            <v>ZMW</v>
          </cell>
          <cell r="I717">
            <v>192606.37</v>
          </cell>
          <cell r="J717">
            <v>1</v>
          </cell>
          <cell r="L717" t="str">
            <v>LUSAKA1</v>
          </cell>
          <cell r="M717" t="str">
            <v>AFRICA</v>
          </cell>
          <cell r="AP717">
            <v>19.5</v>
          </cell>
          <cell r="AQ717">
            <v>37.989422090729782</v>
          </cell>
          <cell r="AR717" t="str">
            <v xml:space="preserve"> </v>
          </cell>
          <cell r="AS717" t="str">
            <v xml:space="preserve"> </v>
          </cell>
          <cell r="AT717">
            <v>0</v>
          </cell>
        </row>
        <row r="718">
          <cell r="A718" t="str">
            <v>Katimba, Wanga</v>
          </cell>
          <cell r="B718" t="str">
            <v>Coordinator II Functional Support /Technician II</v>
          </cell>
          <cell r="C718" t="str">
            <v>ZM</v>
          </cell>
          <cell r="D718" t="str">
            <v>8008</v>
          </cell>
          <cell r="E718" t="str">
            <v>Y</v>
          </cell>
          <cell r="F718" t="str">
            <v>Program Assistant, SOURCE</v>
          </cell>
          <cell r="G718" t="str">
            <v>A</v>
          </cell>
          <cell r="H718" t="str">
            <v>ZMW</v>
          </cell>
          <cell r="I718">
            <v>158994</v>
          </cell>
          <cell r="J718">
            <v>1</v>
          </cell>
          <cell r="L718" t="str">
            <v>LUSAKA1</v>
          </cell>
          <cell r="M718" t="str">
            <v>AFRICA</v>
          </cell>
          <cell r="AP718">
            <v>19.5</v>
          </cell>
          <cell r="AQ718">
            <v>31.35976331360947</v>
          </cell>
          <cell r="AR718" t="str">
            <v xml:space="preserve"> </v>
          </cell>
          <cell r="AS718" t="str">
            <v xml:space="preserve"> </v>
          </cell>
          <cell r="AT718">
            <v>0</v>
          </cell>
        </row>
        <row r="719">
          <cell r="A719" t="str">
            <v>Katongo, Chansa Emmanuel</v>
          </cell>
          <cell r="B719" t="str">
            <v>Senior Manager Accounting</v>
          </cell>
          <cell r="C719" t="str">
            <v>ZM</v>
          </cell>
          <cell r="D719" t="str">
            <v>5244</v>
          </cell>
          <cell r="E719" t="str">
            <v>Y</v>
          </cell>
          <cell r="F719" t="str">
            <v>Finance and Operation Director, PAMO Plus</v>
          </cell>
          <cell r="G719" t="str">
            <v>A</v>
          </cell>
          <cell r="H719" t="str">
            <v>ZMW</v>
          </cell>
          <cell r="I719">
            <v>744417.2</v>
          </cell>
          <cell r="J719">
            <v>1</v>
          </cell>
          <cell r="L719" t="str">
            <v>LUSAKA1</v>
          </cell>
          <cell r="M719" t="str">
            <v>AFRICA</v>
          </cell>
          <cell r="AP719">
            <v>19.5</v>
          </cell>
          <cell r="AQ719">
            <v>146.82785009861931</v>
          </cell>
          <cell r="AR719" t="str">
            <v xml:space="preserve"> </v>
          </cell>
          <cell r="AS719" t="str">
            <v xml:space="preserve"> </v>
          </cell>
          <cell r="AT719">
            <v>0</v>
          </cell>
        </row>
        <row r="720">
          <cell r="A720" t="str">
            <v>Katongo, Kedrick</v>
          </cell>
          <cell r="B720" t="str">
            <v>Senior Finance and Awards Officer/ Senior PADM I</v>
          </cell>
          <cell r="C720" t="str">
            <v>MNTD</v>
          </cell>
          <cell r="D720" t="str">
            <v>4676</v>
          </cell>
          <cell r="E720" t="str">
            <v>Y</v>
          </cell>
          <cell r="F720" t="str">
            <v>Project Administrator, Digital Community Health Project</v>
          </cell>
          <cell r="G720" t="str">
            <v>A</v>
          </cell>
          <cell r="H720" t="str">
            <v>ZMW</v>
          </cell>
          <cell r="I720">
            <v>329920.24</v>
          </cell>
          <cell r="J720">
            <v>1</v>
          </cell>
          <cell r="L720" t="str">
            <v>LUSAKA1</v>
          </cell>
          <cell r="M720" t="str">
            <v>AFRICA</v>
          </cell>
          <cell r="AP720">
            <v>19.5</v>
          </cell>
          <cell r="AQ720">
            <v>65.073025641025652</v>
          </cell>
          <cell r="AR720" t="str">
            <v xml:space="preserve"> </v>
          </cell>
          <cell r="AS720" t="str">
            <v xml:space="preserve"> </v>
          </cell>
          <cell r="AT720">
            <v>0</v>
          </cell>
        </row>
        <row r="721">
          <cell r="A721" t="str">
            <v>Katongo, Martin Lukonde</v>
          </cell>
          <cell r="B721" t="str">
            <v>Director Strategy &amp; Operations</v>
          </cell>
          <cell r="C721" t="str">
            <v>ZM</v>
          </cell>
          <cell r="D721" t="str">
            <v>7811</v>
          </cell>
          <cell r="E721" t="str">
            <v>Y</v>
          </cell>
          <cell r="F721" t="str">
            <v>Country Finance and Operations Director, Zambia Country Program</v>
          </cell>
          <cell r="G721" t="str">
            <v>A</v>
          </cell>
          <cell r="H721" t="str">
            <v>ZMW</v>
          </cell>
          <cell r="I721">
            <v>902323.8</v>
          </cell>
          <cell r="J721">
            <v>1</v>
          </cell>
          <cell r="L721" t="str">
            <v>LUSAKA1</v>
          </cell>
          <cell r="M721" t="str">
            <v>AFRICA</v>
          </cell>
          <cell r="AP721">
            <v>19.5</v>
          </cell>
          <cell r="AQ721">
            <v>177.97313609467454</v>
          </cell>
          <cell r="AR721" t="str">
            <v xml:space="preserve"> </v>
          </cell>
          <cell r="AS721" t="str">
            <v xml:space="preserve"> </v>
          </cell>
          <cell r="AT721">
            <v>0</v>
          </cell>
        </row>
        <row r="722">
          <cell r="A722" t="str">
            <v>Kaul, Varun</v>
          </cell>
          <cell r="B722" t="str">
            <v>Senior Program Officer I</v>
          </cell>
          <cell r="C722" t="str">
            <v>PSN</v>
          </cell>
          <cell r="D722" t="str">
            <v>7745</v>
          </cell>
          <cell r="E722" t="str">
            <v>Y</v>
          </cell>
          <cell r="F722" t="str">
            <v>Program Officer – Digital Health</v>
          </cell>
          <cell r="G722" t="str">
            <v>A</v>
          </cell>
          <cell r="H722" t="str">
            <v>INR</v>
          </cell>
          <cell r="I722">
            <v>1965723.75</v>
          </cell>
          <cell r="J722">
            <v>1</v>
          </cell>
          <cell r="L722" t="str">
            <v>NEW DELHI</v>
          </cell>
          <cell r="M722" t="str">
            <v>AMEE</v>
          </cell>
          <cell r="AP722">
            <v>81.06</v>
          </cell>
          <cell r="AQ722">
            <v>93.270120423617826</v>
          </cell>
          <cell r="AR722" t="str">
            <v xml:space="preserve"> </v>
          </cell>
          <cell r="AS722" t="str">
            <v xml:space="preserve"> </v>
          </cell>
          <cell r="AT722">
            <v>0</v>
          </cell>
        </row>
        <row r="723">
          <cell r="A723" t="str">
            <v>Kaur, Amarjot</v>
          </cell>
          <cell r="B723" t="str">
            <v>Program Project Manager</v>
          </cell>
          <cell r="C723" t="str">
            <v>PSN</v>
          </cell>
          <cell r="D723" t="str">
            <v>10194</v>
          </cell>
          <cell r="E723" t="str">
            <v>Y</v>
          </cell>
          <cell r="F723" t="str">
            <v>Senior Associate (Program Quality)</v>
          </cell>
          <cell r="G723" t="str">
            <v>A</v>
          </cell>
          <cell r="H723" t="str">
            <v>INR</v>
          </cell>
          <cell r="I723">
            <v>1742643</v>
          </cell>
          <cell r="J723">
            <v>1</v>
          </cell>
          <cell r="L723" t="str">
            <v>NEW DELHI</v>
          </cell>
          <cell r="M723" t="str">
            <v>AMEE</v>
          </cell>
          <cell r="AP723">
            <v>81.06</v>
          </cell>
          <cell r="AQ723">
            <v>82.685332801913106</v>
          </cell>
          <cell r="AR723" t="str">
            <v xml:space="preserve"> </v>
          </cell>
          <cell r="AS723" t="str">
            <v xml:space="preserve"> </v>
          </cell>
          <cell r="AT723">
            <v>0</v>
          </cell>
        </row>
        <row r="724">
          <cell r="A724" t="str">
            <v>Kaur, Gurminder</v>
          </cell>
          <cell r="B724" t="str">
            <v>Senior Accountant II</v>
          </cell>
          <cell r="C724" t="str">
            <v>GLACCT</v>
          </cell>
          <cell r="D724" t="str">
            <v>7839</v>
          </cell>
          <cell r="E724" t="str">
            <v>Y</v>
          </cell>
          <cell r="F724" t="str">
            <v>Senior Accountant</v>
          </cell>
          <cell r="G724" t="str">
            <v>A</v>
          </cell>
          <cell r="H724" t="str">
            <v>USD</v>
          </cell>
          <cell r="I724">
            <v>101670.39999999999</v>
          </cell>
          <cell r="J724">
            <v>1</v>
          </cell>
          <cell r="L724" t="str">
            <v>SEATTLE</v>
          </cell>
          <cell r="M724" t="str">
            <v>US</v>
          </cell>
          <cell r="AP724">
            <v>1</v>
          </cell>
          <cell r="AQ724">
            <v>391.03999999999996</v>
          </cell>
          <cell r="AR724" t="str">
            <v xml:space="preserve"> </v>
          </cell>
          <cell r="AS724" t="str">
            <v xml:space="preserve"> </v>
          </cell>
          <cell r="AT724">
            <v>0</v>
          </cell>
        </row>
        <row r="725">
          <cell r="A725" t="str">
            <v>Kavon, Shawn James</v>
          </cell>
          <cell r="B725" t="str">
            <v>Senior Creative Officer I</v>
          </cell>
          <cell r="C725" t="str">
            <v>EXAGEN</v>
          </cell>
          <cell r="D725" t="str">
            <v>4220</v>
          </cell>
          <cell r="E725" t="str">
            <v>Y</v>
          </cell>
          <cell r="F725" t="str">
            <v>Sr. Graphic Designer</v>
          </cell>
          <cell r="G725" t="str">
            <v>A</v>
          </cell>
          <cell r="H725" t="str">
            <v>USD</v>
          </cell>
          <cell r="I725">
            <v>98563.92</v>
          </cell>
          <cell r="J725">
            <v>1</v>
          </cell>
          <cell r="L725" t="str">
            <v>HOME-NY-SEA</v>
          </cell>
          <cell r="M725" t="str">
            <v>US</v>
          </cell>
          <cell r="AP725">
            <v>1</v>
          </cell>
          <cell r="AQ725">
            <v>379.09199999999998</v>
          </cell>
          <cell r="AR725" t="str">
            <v xml:space="preserve"> </v>
          </cell>
          <cell r="AS725" t="str">
            <v xml:space="preserve"> </v>
          </cell>
          <cell r="AT725">
            <v>0</v>
          </cell>
        </row>
        <row r="726">
          <cell r="A726" t="str">
            <v>Kayambankadzanja, Raphael Kazidule</v>
          </cell>
          <cell r="B726" t="str">
            <v>Senior Program Officer II</v>
          </cell>
          <cell r="C726" t="str">
            <v>MD</v>
          </cell>
          <cell r="D726" t="str">
            <v>7702</v>
          </cell>
          <cell r="E726" t="str">
            <v>Y</v>
          </cell>
          <cell r="F726" t="str">
            <v>Senior Program Officer</v>
          </cell>
          <cell r="G726" t="str">
            <v>A</v>
          </cell>
          <cell r="H726" t="str">
            <v>MWK</v>
          </cell>
          <cell r="I726">
            <v>67264744.930000007</v>
          </cell>
          <cell r="J726">
            <v>1</v>
          </cell>
          <cell r="L726" t="str">
            <v>MalawiLilongwe</v>
          </cell>
          <cell r="M726" t="str">
            <v>AFRICA</v>
          </cell>
          <cell r="AP726">
            <v>1100</v>
          </cell>
          <cell r="AQ726">
            <v>235.19141583916087</v>
          </cell>
          <cell r="AR726" t="str">
            <v xml:space="preserve"> </v>
          </cell>
          <cell r="AS726" t="str">
            <v xml:space="preserve"> </v>
          </cell>
          <cell r="AT726">
            <v>0</v>
          </cell>
        </row>
        <row r="727">
          <cell r="A727" t="str">
            <v>Kayaya, Joseph</v>
          </cell>
          <cell r="B727" t="str">
            <v>Manager Program</v>
          </cell>
          <cell r="C727" t="str">
            <v>MDHT</v>
          </cell>
          <cell r="D727" t="str">
            <v>7138</v>
          </cell>
          <cell r="E727" t="str">
            <v>Y</v>
          </cell>
          <cell r="F727" t="str">
            <v>Lead Product Manager</v>
          </cell>
          <cell r="G727" t="str">
            <v>A</v>
          </cell>
          <cell r="H727" t="str">
            <v>ZMW</v>
          </cell>
          <cell r="I727">
            <v>906256</v>
          </cell>
          <cell r="J727">
            <v>1</v>
          </cell>
          <cell r="L727" t="str">
            <v>LUSAKA1</v>
          </cell>
          <cell r="M727" t="str">
            <v>AFRICA</v>
          </cell>
          <cell r="AP727">
            <v>19.5</v>
          </cell>
          <cell r="AQ727">
            <v>178.74871794871794</v>
          </cell>
          <cell r="AR727" t="str">
            <v xml:space="preserve"> </v>
          </cell>
          <cell r="AS727" t="str">
            <v xml:space="preserve"> </v>
          </cell>
          <cell r="AT727">
            <v>0</v>
          </cell>
        </row>
        <row r="728">
          <cell r="A728" t="str">
            <v>Kayembe Mande, Nadine Patricia</v>
          </cell>
          <cell r="B728" t="str">
            <v>Accounting Specialist I</v>
          </cell>
          <cell r="C728" t="str">
            <v>DRC</v>
          </cell>
          <cell r="D728" t="str">
            <v>7467</v>
          </cell>
          <cell r="E728" t="str">
            <v>Y</v>
          </cell>
          <cell r="F728" t="str">
            <v>Finance Officer, IHAP</v>
          </cell>
          <cell r="G728" t="str">
            <v>A</v>
          </cell>
          <cell r="H728" t="str">
            <v>USD</v>
          </cell>
          <cell r="I728">
            <v>31936.2</v>
          </cell>
          <cell r="J728">
            <v>1</v>
          </cell>
          <cell r="L728" t="str">
            <v>DRCLUBUMBASHI</v>
          </cell>
          <cell r="M728" t="str">
            <v>AFRICA</v>
          </cell>
          <cell r="AP728">
            <v>1</v>
          </cell>
          <cell r="AQ728">
            <v>122.83153846153846</v>
          </cell>
          <cell r="AR728" t="str">
            <v xml:space="preserve"> </v>
          </cell>
          <cell r="AS728" t="str">
            <v xml:space="preserve"> </v>
          </cell>
          <cell r="AT728">
            <v>0</v>
          </cell>
        </row>
        <row r="729">
          <cell r="A729" t="str">
            <v>Kazadi Muamba, Jean</v>
          </cell>
          <cell r="B729" t="str">
            <v>Senior Monitoring, Evaluation and Learning Officer I</v>
          </cell>
          <cell r="C729" t="str">
            <v>DRC</v>
          </cell>
          <cell r="D729" t="str">
            <v>7773</v>
          </cell>
          <cell r="E729" t="str">
            <v>Y</v>
          </cell>
          <cell r="F729" t="str">
            <v>Monitoring, Evaluation and Learning Officer</v>
          </cell>
          <cell r="G729" t="str">
            <v>A</v>
          </cell>
          <cell r="H729" t="str">
            <v>USD</v>
          </cell>
          <cell r="I729">
            <v>27132</v>
          </cell>
          <cell r="J729">
            <v>1</v>
          </cell>
          <cell r="L729" t="str">
            <v>DRCLUBUMBASHI</v>
          </cell>
          <cell r="M729" t="str">
            <v>AFRICA</v>
          </cell>
          <cell r="AP729">
            <v>1</v>
          </cell>
          <cell r="AQ729">
            <v>104.35384615384615</v>
          </cell>
          <cell r="AR729" t="str">
            <v xml:space="preserve"> </v>
          </cell>
          <cell r="AS729" t="str">
            <v xml:space="preserve"> </v>
          </cell>
          <cell r="AT729">
            <v>0</v>
          </cell>
        </row>
        <row r="730">
          <cell r="A730" t="str">
            <v>Kazi, Fatema</v>
          </cell>
          <cell r="B730" t="str">
            <v>Senior Program Officer I</v>
          </cell>
          <cell r="C730" t="str">
            <v>4115</v>
          </cell>
          <cell r="D730" t="str">
            <v>10280</v>
          </cell>
          <cell r="E730" t="str">
            <v>Y</v>
          </cell>
          <cell r="F730" t="str">
            <v>Senior Program Officer I</v>
          </cell>
          <cell r="G730" t="str">
            <v>A</v>
          </cell>
          <cell r="H730" t="str">
            <v>CHF</v>
          </cell>
          <cell r="I730">
            <v>100000</v>
          </cell>
          <cell r="J730">
            <v>1</v>
          </cell>
          <cell r="L730" t="str">
            <v>SWITZFATH</v>
          </cell>
          <cell r="M730" t="str">
            <v>AMEE</v>
          </cell>
          <cell r="AP730">
            <v>0.92169999999999996</v>
          </cell>
          <cell r="AQ730">
            <v>417.28912294172142</v>
          </cell>
          <cell r="AR730" t="str">
            <v xml:space="preserve"> </v>
          </cell>
          <cell r="AS730" t="str">
            <v xml:space="preserve"> </v>
          </cell>
          <cell r="AT730">
            <v>0</v>
          </cell>
        </row>
        <row r="731">
          <cell r="A731" t="str">
            <v>Kazmi, Zehra</v>
          </cell>
          <cell r="B731" t="str">
            <v>Senior Communications Officer II</v>
          </cell>
          <cell r="C731" t="str">
            <v>PSN</v>
          </cell>
          <cell r="D731" t="str">
            <v>8153</v>
          </cell>
          <cell r="E731" t="str">
            <v>Y</v>
          </cell>
          <cell r="F731" t="str">
            <v>Lead - Communications</v>
          </cell>
          <cell r="G731" t="str">
            <v>A</v>
          </cell>
          <cell r="H731" t="str">
            <v>INR</v>
          </cell>
          <cell r="I731">
            <v>2941911.5</v>
          </cell>
          <cell r="J731">
            <v>1</v>
          </cell>
          <cell r="L731" t="str">
            <v>NEW DELHI</v>
          </cell>
          <cell r="M731" t="str">
            <v>AMEE</v>
          </cell>
          <cell r="AP731">
            <v>81.06</v>
          </cell>
          <cell r="AQ731">
            <v>139.5885051908368</v>
          </cell>
          <cell r="AR731" t="str">
            <v xml:space="preserve"> </v>
          </cell>
          <cell r="AS731" t="str">
            <v xml:space="preserve"> </v>
          </cell>
          <cell r="AT731">
            <v>0</v>
          </cell>
        </row>
        <row r="732">
          <cell r="A732" t="str">
            <v>Kebede, Henok Kekele</v>
          </cell>
          <cell r="B732" t="str">
            <v>Advanced Program Project Manager</v>
          </cell>
          <cell r="C732" t="str">
            <v>ET</v>
          </cell>
          <cell r="D732" t="str">
            <v>8286</v>
          </cell>
          <cell r="E732" t="str">
            <v>Y</v>
          </cell>
          <cell r="F732" t="str">
            <v>Regional Malaria Elimination Senior Advisor</v>
          </cell>
          <cell r="G732" t="str">
            <v>A</v>
          </cell>
          <cell r="H732" t="str">
            <v>USD</v>
          </cell>
          <cell r="I732">
            <v>17296.490000000002</v>
          </cell>
          <cell r="J732">
            <v>1</v>
          </cell>
          <cell r="L732" t="str">
            <v>ADDIS</v>
          </cell>
          <cell r="M732" t="str">
            <v>AFRICA</v>
          </cell>
          <cell r="AP732">
            <v>1</v>
          </cell>
          <cell r="AQ732">
            <v>66.52496153846154</v>
          </cell>
          <cell r="AR732" t="str">
            <v xml:space="preserve"> </v>
          </cell>
          <cell r="AS732" t="str">
            <v xml:space="preserve"> </v>
          </cell>
          <cell r="AT732">
            <v>0</v>
          </cell>
        </row>
        <row r="733">
          <cell r="A733" t="str">
            <v>Kebede, Hermela</v>
          </cell>
          <cell r="B733" t="str">
            <v>Administrative Assistant I</v>
          </cell>
          <cell r="C733" t="str">
            <v>ET</v>
          </cell>
          <cell r="D733" t="str">
            <v>10200</v>
          </cell>
          <cell r="E733" t="str">
            <v>Y</v>
          </cell>
          <cell r="F733" t="str">
            <v>Administrative Assistant I</v>
          </cell>
          <cell r="G733" t="str">
            <v>A</v>
          </cell>
          <cell r="H733" t="str">
            <v>USD</v>
          </cell>
          <cell r="I733">
            <v>13200</v>
          </cell>
          <cell r="J733">
            <v>1</v>
          </cell>
          <cell r="L733" t="str">
            <v>ADDIS</v>
          </cell>
          <cell r="M733" t="str">
            <v>AFRICA</v>
          </cell>
          <cell r="AP733">
            <v>1</v>
          </cell>
          <cell r="AQ733">
            <v>50.769230769230766</v>
          </cell>
          <cell r="AR733" t="str">
            <v xml:space="preserve"> </v>
          </cell>
          <cell r="AS733" t="str">
            <v xml:space="preserve"> </v>
          </cell>
          <cell r="AT733">
            <v>0</v>
          </cell>
        </row>
        <row r="734">
          <cell r="A734" t="str">
            <v>Keith, Bonnie M.</v>
          </cell>
          <cell r="B734" t="str">
            <v>Senior Manager Advocacy and Public Policy</v>
          </cell>
          <cell r="C734" t="str">
            <v>RH</v>
          </cell>
          <cell r="D734" t="str">
            <v>3250</v>
          </cell>
          <cell r="E734" t="str">
            <v>Y</v>
          </cell>
          <cell r="F734" t="str">
            <v>Senior Advisor, Policy, Advocacy and Learning</v>
          </cell>
          <cell r="G734" t="str">
            <v>A</v>
          </cell>
          <cell r="H734" t="str">
            <v>USD</v>
          </cell>
          <cell r="I734">
            <v>173843.28</v>
          </cell>
          <cell r="J734">
            <v>1</v>
          </cell>
          <cell r="L734" t="str">
            <v>WASHINGTON DC</v>
          </cell>
          <cell r="M734" t="str">
            <v>US</v>
          </cell>
          <cell r="AP734">
            <v>1</v>
          </cell>
          <cell r="AQ734">
            <v>668.62800000000004</v>
          </cell>
          <cell r="AR734" t="str">
            <v xml:space="preserve"> </v>
          </cell>
          <cell r="AS734" t="str">
            <v xml:space="preserve"> </v>
          </cell>
          <cell r="AT734">
            <v>0</v>
          </cell>
        </row>
        <row r="735">
          <cell r="A735" t="str">
            <v>Kelly, Corey Langenbach</v>
          </cell>
          <cell r="B735" t="str">
            <v>Senior Clinical Research Monitoring &amp; Development Officer II</v>
          </cell>
          <cell r="C735" t="str">
            <v>EMQ</v>
          </cell>
          <cell r="D735" t="str">
            <v>4974</v>
          </cell>
          <cell r="E735" t="str">
            <v>Y</v>
          </cell>
          <cell r="F735" t="str">
            <v>Sr. Clinical Quality Lead</v>
          </cell>
          <cell r="G735" t="str">
            <v>A</v>
          </cell>
          <cell r="H735" t="str">
            <v>USD</v>
          </cell>
          <cell r="I735">
            <v>159878.16</v>
          </cell>
          <cell r="J735">
            <v>1</v>
          </cell>
          <cell r="L735" t="str">
            <v>SEATTLE</v>
          </cell>
          <cell r="M735" t="str">
            <v>US</v>
          </cell>
          <cell r="AP735">
            <v>1</v>
          </cell>
          <cell r="AQ735">
            <v>614.91600000000005</v>
          </cell>
          <cell r="AR735" t="str">
            <v xml:space="preserve"> </v>
          </cell>
          <cell r="AS735" t="str">
            <v xml:space="preserve"> </v>
          </cell>
          <cell r="AT735">
            <v>0</v>
          </cell>
        </row>
        <row r="736">
          <cell r="A736" t="str">
            <v>Kemboi, Beverly Jeptoo</v>
          </cell>
          <cell r="B736" t="str">
            <v>Senior Treasury Analyst II</v>
          </cell>
          <cell r="C736" t="str">
            <v>GLACCT</v>
          </cell>
          <cell r="D736" t="str">
            <v>7542</v>
          </cell>
          <cell r="E736" t="str">
            <v>Y</v>
          </cell>
          <cell r="F736" t="str">
            <v>Senior Treasury Accounting Analyst</v>
          </cell>
          <cell r="G736" t="str">
            <v>A</v>
          </cell>
          <cell r="H736" t="str">
            <v>USD</v>
          </cell>
          <cell r="I736">
            <v>31101.41</v>
          </cell>
          <cell r="J736">
            <v>1</v>
          </cell>
          <cell r="L736" t="str">
            <v>NAIROBI</v>
          </cell>
          <cell r="M736" t="str">
            <v>AFRICA</v>
          </cell>
          <cell r="AP736">
            <v>1</v>
          </cell>
          <cell r="AQ736">
            <v>119.62080769230769</v>
          </cell>
          <cell r="AR736" t="str">
            <v xml:space="preserve"> </v>
          </cell>
          <cell r="AS736" t="str">
            <v xml:space="preserve"> </v>
          </cell>
          <cell r="AT736">
            <v>0</v>
          </cell>
        </row>
        <row r="737">
          <cell r="A737" t="str">
            <v>Kenikssi, Chaymaa</v>
          </cell>
          <cell r="B737" t="str">
            <v>IT Technical Specialist II</v>
          </cell>
          <cell r="C737" t="str">
            <v>4811</v>
          </cell>
          <cell r="D737" t="str">
            <v>8193</v>
          </cell>
          <cell r="E737" t="str">
            <v>Y</v>
          </cell>
          <cell r="F737" t="str">
            <v>Business Systems Analyst</v>
          </cell>
          <cell r="G737" t="str">
            <v>A</v>
          </cell>
          <cell r="H737" t="str">
            <v>USD</v>
          </cell>
          <cell r="I737">
            <v>114400</v>
          </cell>
          <cell r="J737">
            <v>1</v>
          </cell>
          <cell r="L737" t="str">
            <v>WASHINGTON DC</v>
          </cell>
          <cell r="M737" t="str">
            <v>US</v>
          </cell>
          <cell r="AP737">
            <v>1</v>
          </cell>
          <cell r="AQ737">
            <v>440</v>
          </cell>
          <cell r="AR737" t="str">
            <v xml:space="preserve"> </v>
          </cell>
          <cell r="AS737" t="str">
            <v xml:space="preserve"> </v>
          </cell>
          <cell r="AT737">
            <v>0</v>
          </cell>
        </row>
        <row r="738">
          <cell r="A738" t="str">
            <v>Kenol, Philip</v>
          </cell>
          <cell r="B738" t="str">
            <v>Senior Advocacy and Public Policy Officer I</v>
          </cell>
          <cell r="C738" t="str">
            <v>APP</v>
          </cell>
          <cell r="D738" t="str">
            <v>6868</v>
          </cell>
          <cell r="E738" t="str">
            <v>Y</v>
          </cell>
          <cell r="F738" t="str">
            <v>Policy &amp; Advocacy Officer, Global Health Technologies Coalition (GHTC)</v>
          </cell>
          <cell r="G738" t="str">
            <v>A</v>
          </cell>
          <cell r="H738" t="str">
            <v>USD</v>
          </cell>
          <cell r="I738">
            <v>123368.96000000001</v>
          </cell>
          <cell r="J738">
            <v>1</v>
          </cell>
          <cell r="L738" t="str">
            <v>WASHINGTON DC</v>
          </cell>
          <cell r="M738" t="str">
            <v>US</v>
          </cell>
          <cell r="AP738">
            <v>1</v>
          </cell>
          <cell r="AQ738">
            <v>474.49600000000004</v>
          </cell>
          <cell r="AR738" t="str">
            <v xml:space="preserve"> </v>
          </cell>
          <cell r="AS738" t="str">
            <v xml:space="preserve"> </v>
          </cell>
          <cell r="AT738">
            <v>0</v>
          </cell>
        </row>
        <row r="739">
          <cell r="A739" t="str">
            <v>Khaladkar, Deepika Kiran</v>
          </cell>
          <cell r="B739" t="str">
            <v>Senior Program Officer II</v>
          </cell>
          <cell r="C739" t="str">
            <v>PSN</v>
          </cell>
          <cell r="D739" t="str">
            <v>7573</v>
          </cell>
          <cell r="E739" t="str">
            <v>Y</v>
          </cell>
          <cell r="F739" t="str">
            <v>Senior Program Officer - Digital Primary Health Care</v>
          </cell>
          <cell r="G739" t="str">
            <v>A</v>
          </cell>
          <cell r="H739" t="str">
            <v>INR</v>
          </cell>
          <cell r="I739">
            <v>1915000</v>
          </cell>
          <cell r="J739">
            <v>1</v>
          </cell>
          <cell r="L739" t="str">
            <v>MUMBAI</v>
          </cell>
          <cell r="M739" t="str">
            <v>AMEE</v>
          </cell>
          <cell r="AP739">
            <v>81.06</v>
          </cell>
          <cell r="AQ739">
            <v>90.863368065440611</v>
          </cell>
          <cell r="AR739" t="str">
            <v xml:space="preserve"> </v>
          </cell>
          <cell r="AS739" t="str">
            <v xml:space="preserve"> </v>
          </cell>
          <cell r="AT739">
            <v>0</v>
          </cell>
        </row>
        <row r="740">
          <cell r="A740" t="str">
            <v>Khan, Sadaf</v>
          </cell>
          <cell r="B740" t="str">
            <v>Advanced Program Officer</v>
          </cell>
          <cell r="C740" t="str">
            <v>MCHN</v>
          </cell>
          <cell r="D740" t="str">
            <v>3843</v>
          </cell>
          <cell r="E740" t="str">
            <v>Y</v>
          </cell>
          <cell r="F740" t="str">
            <v>Program Advisor, MNCHN</v>
          </cell>
          <cell r="G740" t="str">
            <v>A</v>
          </cell>
          <cell r="H740" t="str">
            <v>USD</v>
          </cell>
          <cell r="I740">
            <v>184993.12</v>
          </cell>
          <cell r="J740">
            <v>1</v>
          </cell>
          <cell r="L740" t="str">
            <v>SEATTLE</v>
          </cell>
          <cell r="M740" t="str">
            <v>US</v>
          </cell>
          <cell r="AP740">
            <v>1</v>
          </cell>
          <cell r="AQ740">
            <v>711.51199999999994</v>
          </cell>
          <cell r="AR740" t="str">
            <v xml:space="preserve"> </v>
          </cell>
          <cell r="AS740" t="str">
            <v xml:space="preserve"> </v>
          </cell>
          <cell r="AT740">
            <v>0</v>
          </cell>
        </row>
        <row r="741">
          <cell r="A741" t="str">
            <v>Khandke, Lakshmi</v>
          </cell>
          <cell r="B741" t="str">
            <v>Research &amp; Development Advisor I</v>
          </cell>
          <cell r="C741" t="str">
            <v>CCMC</v>
          </cell>
          <cell r="D741" t="str">
            <v>6233</v>
          </cell>
          <cell r="E741" t="str">
            <v>Y</v>
          </cell>
          <cell r="F741" t="str">
            <v>Sr. Program Advisor, Vaccines CMC, CVIA</v>
          </cell>
          <cell r="G741" t="str">
            <v>A</v>
          </cell>
          <cell r="H741" t="str">
            <v>USD</v>
          </cell>
          <cell r="I741">
            <v>262568.8</v>
          </cell>
          <cell r="J741">
            <v>1</v>
          </cell>
          <cell r="L741" t="str">
            <v>HOME-NY-SEA</v>
          </cell>
          <cell r="M741" t="str">
            <v>US</v>
          </cell>
          <cell r="AP741">
            <v>1</v>
          </cell>
          <cell r="AQ741">
            <v>1009.88</v>
          </cell>
          <cell r="AR741" t="str">
            <v xml:space="preserve"> </v>
          </cell>
          <cell r="AS741" t="str">
            <v>X</v>
          </cell>
          <cell r="AT741">
            <v>0</v>
          </cell>
        </row>
        <row r="742">
          <cell r="A742" t="str">
            <v>Khanna, Ashima</v>
          </cell>
          <cell r="B742" t="str">
            <v>Senior Project Manager I</v>
          </cell>
          <cell r="C742" t="str">
            <v>HR</v>
          </cell>
          <cell r="D742" t="str">
            <v>7640</v>
          </cell>
          <cell r="E742" t="str">
            <v>Y</v>
          </cell>
          <cell r="F742" t="str">
            <v>Senior Project Manager</v>
          </cell>
          <cell r="G742" t="str">
            <v>A</v>
          </cell>
          <cell r="H742" t="str">
            <v>USD</v>
          </cell>
          <cell r="I742">
            <v>82201.600000000006</v>
          </cell>
          <cell r="J742">
            <v>0.8</v>
          </cell>
          <cell r="L742" t="str">
            <v>WASHINGTON DC</v>
          </cell>
          <cell r="M742" t="str">
            <v>US</v>
          </cell>
          <cell r="AP742">
            <v>1</v>
          </cell>
          <cell r="AQ742">
            <v>395.20000000000005</v>
          </cell>
          <cell r="AR742" t="str">
            <v xml:space="preserve"> </v>
          </cell>
          <cell r="AS742" t="str">
            <v xml:space="preserve"> </v>
          </cell>
          <cell r="AT742">
            <v>0</v>
          </cell>
        </row>
        <row r="743">
          <cell r="A743" t="str">
            <v>Kharade, Aishwarya Vivekanand</v>
          </cell>
          <cell r="B743" t="str">
            <v>Senior Program Officer I</v>
          </cell>
          <cell r="C743" t="str">
            <v>PSN</v>
          </cell>
          <cell r="D743" t="str">
            <v>7524</v>
          </cell>
          <cell r="E743" t="str">
            <v>Y</v>
          </cell>
          <cell r="F743" t="str">
            <v>Program Officer</v>
          </cell>
          <cell r="G743" t="str">
            <v>A</v>
          </cell>
          <cell r="H743" t="str">
            <v>INR</v>
          </cell>
          <cell r="I743">
            <v>1079622.24</v>
          </cell>
          <cell r="J743">
            <v>1</v>
          </cell>
          <cell r="L743" t="str">
            <v>REMOTE-IN-MUM</v>
          </cell>
          <cell r="M743" t="str">
            <v>AMEE</v>
          </cell>
          <cell r="AP743">
            <v>81.06</v>
          </cell>
          <cell r="AQ743">
            <v>51.226168650002847</v>
          </cell>
          <cell r="AR743" t="str">
            <v xml:space="preserve"> </v>
          </cell>
          <cell r="AS743" t="str">
            <v xml:space="preserve"> </v>
          </cell>
          <cell r="AT743">
            <v>0</v>
          </cell>
        </row>
        <row r="744">
          <cell r="A744" t="str">
            <v>Khatri, Nomisha</v>
          </cell>
          <cell r="B744" t="str">
            <v>Program Associate II</v>
          </cell>
          <cell r="C744" t="str">
            <v>PSN</v>
          </cell>
          <cell r="D744" t="str">
            <v>8274</v>
          </cell>
          <cell r="E744" t="str">
            <v>Y</v>
          </cell>
          <cell r="F744" t="str">
            <v>Program Associate - Health Systems Strengthening</v>
          </cell>
          <cell r="G744" t="str">
            <v>A</v>
          </cell>
          <cell r="H744" t="str">
            <v>INR</v>
          </cell>
          <cell r="I744">
            <v>905772.12</v>
          </cell>
          <cell r="J744">
            <v>1</v>
          </cell>
          <cell r="L744" t="str">
            <v>NEW DELHI</v>
          </cell>
          <cell r="M744" t="str">
            <v>AMEE</v>
          </cell>
          <cell r="AP744">
            <v>81.06</v>
          </cell>
          <cell r="AQ744">
            <v>42.977287479360022</v>
          </cell>
          <cell r="AR744" t="str">
            <v xml:space="preserve"> </v>
          </cell>
          <cell r="AS744" t="str">
            <v xml:space="preserve"> </v>
          </cell>
          <cell r="AT744">
            <v>0</v>
          </cell>
        </row>
        <row r="745">
          <cell r="A745" t="str">
            <v>Khemka, Nitya Mohan</v>
          </cell>
          <cell r="B745" t="str">
            <v>Partnerships Advisor I</v>
          </cell>
          <cell r="C745" t="str">
            <v>PRES</v>
          </cell>
          <cell r="D745" t="str">
            <v>7690</v>
          </cell>
          <cell r="E745" t="str">
            <v>Y</v>
          </cell>
          <cell r="F745" t="str">
            <v>Director of Strategic Initiatives</v>
          </cell>
          <cell r="G745" t="str">
            <v>A</v>
          </cell>
          <cell r="H745" t="str">
            <v>GBP</v>
          </cell>
          <cell r="I745">
            <v>100003.23</v>
          </cell>
          <cell r="J745">
            <v>0.5</v>
          </cell>
          <cell r="L745" t="str">
            <v>LONDON</v>
          </cell>
          <cell r="M745" t="str">
            <v>AMEE</v>
          </cell>
          <cell r="AP745">
            <v>0.72499999999999998</v>
          </cell>
          <cell r="AQ745">
            <v>1061.0422281167109</v>
          </cell>
          <cell r="AR745" t="str">
            <v xml:space="preserve"> </v>
          </cell>
          <cell r="AS745" t="str">
            <v>X</v>
          </cell>
          <cell r="AT745">
            <v>0</v>
          </cell>
        </row>
        <row r="746">
          <cell r="A746" t="str">
            <v>Khorkov, Anton Mikhaylovich</v>
          </cell>
          <cell r="B746" t="str">
            <v>Director Strategy &amp; Operations</v>
          </cell>
          <cell r="C746" t="str">
            <v>PSU</v>
          </cell>
          <cell r="D746" t="str">
            <v>U109</v>
          </cell>
          <cell r="E746" t="str">
            <v>Y</v>
          </cell>
          <cell r="F746" t="str">
            <v>Hub Director of Finance and Administration</v>
          </cell>
          <cell r="G746" t="str">
            <v>A</v>
          </cell>
          <cell r="H746" t="str">
            <v>USD</v>
          </cell>
          <cell r="I746">
            <v>189851</v>
          </cell>
          <cell r="J746">
            <v>1</v>
          </cell>
          <cell r="L746" t="str">
            <v>KYIV</v>
          </cell>
          <cell r="M746" t="str">
            <v>AMEE</v>
          </cell>
          <cell r="AP746">
            <v>1</v>
          </cell>
          <cell r="AQ746">
            <v>730.19615384615383</v>
          </cell>
          <cell r="AR746" t="str">
            <v xml:space="preserve"> </v>
          </cell>
          <cell r="AS746" t="str">
            <v xml:space="preserve"> </v>
          </cell>
          <cell r="AT746">
            <v>0</v>
          </cell>
        </row>
        <row r="747">
          <cell r="A747" t="str">
            <v>Khurana, Taruni Roy</v>
          </cell>
          <cell r="B747" t="str">
            <v>Senior Director Program</v>
          </cell>
          <cell r="C747" t="str">
            <v>PINVMGT</v>
          </cell>
          <cell r="D747" t="str">
            <v>7027</v>
          </cell>
          <cell r="E747" t="str">
            <v>Y</v>
          </cell>
          <cell r="F747" t="str">
            <v>Deputy, Global Health Programs</v>
          </cell>
          <cell r="G747" t="str">
            <v>A</v>
          </cell>
          <cell r="H747" t="str">
            <v>USD</v>
          </cell>
          <cell r="I747">
            <v>237952</v>
          </cell>
          <cell r="J747">
            <v>1</v>
          </cell>
          <cell r="L747" t="str">
            <v>SEATTLE</v>
          </cell>
          <cell r="M747" t="str">
            <v>US</v>
          </cell>
          <cell r="AP747">
            <v>1</v>
          </cell>
          <cell r="AQ747">
            <v>915.2</v>
          </cell>
          <cell r="AR747" t="str">
            <v xml:space="preserve"> </v>
          </cell>
          <cell r="AS747" t="str">
            <v>X</v>
          </cell>
          <cell r="AT747">
            <v>0</v>
          </cell>
        </row>
        <row r="748">
          <cell r="A748" t="str">
            <v>Kiama, Perry Njeri</v>
          </cell>
          <cell r="B748" t="str">
            <v>Senior Project Manager II</v>
          </cell>
          <cell r="C748" t="str">
            <v>4811</v>
          </cell>
          <cell r="D748" t="str">
            <v>7568</v>
          </cell>
          <cell r="E748" t="str">
            <v>Y</v>
          </cell>
          <cell r="F748" t="str">
            <v>Project Manager, OTP and Continuous Improvement</v>
          </cell>
          <cell r="G748" t="str">
            <v>A</v>
          </cell>
          <cell r="H748" t="str">
            <v>USD</v>
          </cell>
          <cell r="I748">
            <v>50395.78</v>
          </cell>
          <cell r="J748">
            <v>1</v>
          </cell>
          <cell r="L748" t="str">
            <v>NAIROBI</v>
          </cell>
          <cell r="M748" t="str">
            <v>AFRICA</v>
          </cell>
          <cell r="AP748">
            <v>1</v>
          </cell>
          <cell r="AQ748">
            <v>193.82992307692308</v>
          </cell>
          <cell r="AR748" t="str">
            <v xml:space="preserve"> </v>
          </cell>
          <cell r="AS748" t="str">
            <v xml:space="preserve"> </v>
          </cell>
          <cell r="AT748">
            <v>0</v>
          </cell>
        </row>
        <row r="749">
          <cell r="A749" t="str">
            <v>Kiboche, James Githui</v>
          </cell>
          <cell r="B749" t="str">
            <v>Senior Manager Program</v>
          </cell>
          <cell r="C749" t="str">
            <v>PSK</v>
          </cell>
          <cell r="D749" t="str">
            <v>7446</v>
          </cell>
          <cell r="E749" t="str">
            <v>Y</v>
          </cell>
          <cell r="F749" t="str">
            <v>Deputy Chief of Party, USAID Nuru ya Mtoto</v>
          </cell>
          <cell r="G749" t="str">
            <v>A</v>
          </cell>
          <cell r="H749" t="str">
            <v>USD</v>
          </cell>
          <cell r="I749">
            <v>72321.45</v>
          </cell>
          <cell r="J749">
            <v>1</v>
          </cell>
          <cell r="L749" t="str">
            <v>HOMABAY</v>
          </cell>
          <cell r="M749" t="str">
            <v>AFRICA</v>
          </cell>
          <cell r="AP749">
            <v>1</v>
          </cell>
          <cell r="AQ749">
            <v>278.15942307692308</v>
          </cell>
          <cell r="AR749" t="str">
            <v xml:space="preserve"> </v>
          </cell>
          <cell r="AS749" t="str">
            <v xml:space="preserve"> </v>
          </cell>
          <cell r="AT749">
            <v>0</v>
          </cell>
        </row>
        <row r="750">
          <cell r="A750" t="str">
            <v>Kibonge, Samuel MURIUKI</v>
          </cell>
          <cell r="B750" t="str">
            <v>Senior Program Officer I</v>
          </cell>
          <cell r="C750" t="str">
            <v>MDHT</v>
          </cell>
          <cell r="D750" t="str">
            <v>7959</v>
          </cell>
          <cell r="E750" t="str">
            <v>Y</v>
          </cell>
          <cell r="F750" t="str">
            <v>Market Shaping Officer</v>
          </cell>
          <cell r="G750" t="str">
            <v>A</v>
          </cell>
          <cell r="H750" t="str">
            <v>USD</v>
          </cell>
          <cell r="I750">
            <v>29945.43</v>
          </cell>
          <cell r="J750">
            <v>1</v>
          </cell>
          <cell r="L750" t="str">
            <v>NAIROBI</v>
          </cell>
          <cell r="M750" t="str">
            <v>AFRICA</v>
          </cell>
          <cell r="AP750">
            <v>1</v>
          </cell>
          <cell r="AQ750">
            <v>115.17473076923078</v>
          </cell>
          <cell r="AR750" t="str">
            <v xml:space="preserve"> </v>
          </cell>
          <cell r="AS750" t="str">
            <v xml:space="preserve"> </v>
          </cell>
          <cell r="AT750">
            <v>0</v>
          </cell>
        </row>
        <row r="751">
          <cell r="A751" t="str">
            <v>Kidamba, Agnes</v>
          </cell>
          <cell r="B751" t="str">
            <v>Procurement Supply Chain Associate II</v>
          </cell>
          <cell r="C751" t="str">
            <v>PSK</v>
          </cell>
          <cell r="D751" t="str">
            <v>10139</v>
          </cell>
          <cell r="E751" t="str">
            <v>Y</v>
          </cell>
          <cell r="F751" t="str">
            <v>Procurement Officer</v>
          </cell>
          <cell r="G751" t="str">
            <v>A</v>
          </cell>
          <cell r="H751" t="str">
            <v>USD</v>
          </cell>
          <cell r="I751">
            <v>25714.29</v>
          </cell>
          <cell r="J751">
            <v>1</v>
          </cell>
          <cell r="L751" t="str">
            <v>HOMABAY</v>
          </cell>
          <cell r="M751" t="str">
            <v>AFRICA</v>
          </cell>
          <cell r="AP751">
            <v>1</v>
          </cell>
          <cell r="AQ751">
            <v>98.901115384615395</v>
          </cell>
          <cell r="AR751" t="str">
            <v xml:space="preserve"> </v>
          </cell>
          <cell r="AS751" t="str">
            <v xml:space="preserve"> </v>
          </cell>
          <cell r="AT751">
            <v>0</v>
          </cell>
        </row>
        <row r="752">
          <cell r="A752" t="str">
            <v>Kidimbu, Nacky Natiti</v>
          </cell>
          <cell r="B752" t="str">
            <v>Administrative Specialist I</v>
          </cell>
          <cell r="C752" t="str">
            <v>DRC</v>
          </cell>
          <cell r="D752" t="str">
            <v>7125</v>
          </cell>
          <cell r="E752" t="str">
            <v>Y</v>
          </cell>
          <cell r="F752" t="str">
            <v>Operations Officer - Acceleration Team</v>
          </cell>
          <cell r="G752" t="str">
            <v>A</v>
          </cell>
          <cell r="H752" t="str">
            <v>USD</v>
          </cell>
          <cell r="I752">
            <v>22766.400000000001</v>
          </cell>
          <cell r="J752">
            <v>1</v>
          </cell>
          <cell r="L752" t="str">
            <v>KINSHASA</v>
          </cell>
          <cell r="M752" t="str">
            <v>AFRICA</v>
          </cell>
          <cell r="AP752">
            <v>1</v>
          </cell>
          <cell r="AQ752">
            <v>87.563076923076935</v>
          </cell>
          <cell r="AR752" t="str">
            <v xml:space="preserve"> </v>
          </cell>
          <cell r="AS752" t="str">
            <v xml:space="preserve"> </v>
          </cell>
          <cell r="AT752">
            <v>0</v>
          </cell>
        </row>
        <row r="753">
          <cell r="A753" t="str">
            <v>Kijjambu, Erisa</v>
          </cell>
          <cell r="B753" t="str">
            <v>Coordinator I Functional Support /Technician I</v>
          </cell>
          <cell r="C753" t="str">
            <v>UGA</v>
          </cell>
          <cell r="D753" t="str">
            <v>6516</v>
          </cell>
          <cell r="E753" t="str">
            <v>Y</v>
          </cell>
          <cell r="F753" t="str">
            <v>Driver</v>
          </cell>
          <cell r="G753" t="str">
            <v>A</v>
          </cell>
          <cell r="H753" t="str">
            <v>UGX</v>
          </cell>
          <cell r="I753">
            <v>31344813</v>
          </cell>
          <cell r="J753">
            <v>1</v>
          </cell>
          <cell r="L753" t="str">
            <v>UgandaKampala</v>
          </cell>
          <cell r="M753" t="str">
            <v>AFRICA</v>
          </cell>
          <cell r="AP753">
            <v>3750</v>
          </cell>
          <cell r="AQ753">
            <v>32.148526153846156</v>
          </cell>
          <cell r="AR753" t="str">
            <v xml:space="preserve"> </v>
          </cell>
          <cell r="AS753" t="str">
            <v xml:space="preserve"> </v>
          </cell>
          <cell r="AT753">
            <v>0</v>
          </cell>
        </row>
        <row r="754">
          <cell r="A754" t="str">
            <v>Kikobye, Prossy</v>
          </cell>
          <cell r="B754" t="str">
            <v>Program Associate I</v>
          </cell>
          <cell r="C754" t="str">
            <v>UGA</v>
          </cell>
          <cell r="D754" t="str">
            <v>7159</v>
          </cell>
          <cell r="E754" t="str">
            <v>Y</v>
          </cell>
          <cell r="F754" t="str">
            <v>Program Associate, STAR Project</v>
          </cell>
          <cell r="G754" t="str">
            <v>A</v>
          </cell>
          <cell r="H754" t="str">
            <v>UGX</v>
          </cell>
          <cell r="I754">
            <v>58615534</v>
          </cell>
          <cell r="J754">
            <v>1</v>
          </cell>
          <cell r="L754" t="str">
            <v>UgandaKampala</v>
          </cell>
          <cell r="M754" t="str">
            <v>AFRICA</v>
          </cell>
          <cell r="AP754">
            <v>3750</v>
          </cell>
          <cell r="AQ754">
            <v>60.118496410256412</v>
          </cell>
          <cell r="AR754" t="str">
            <v xml:space="preserve"> </v>
          </cell>
          <cell r="AS754" t="str">
            <v xml:space="preserve"> </v>
          </cell>
          <cell r="AT754">
            <v>0</v>
          </cell>
        </row>
        <row r="755">
          <cell r="A755" t="str">
            <v>Kilbourne-Brook, Margaret Z</v>
          </cell>
          <cell r="B755" t="str">
            <v>Senior Program Officer II</v>
          </cell>
          <cell r="C755" t="str">
            <v>MDHT</v>
          </cell>
          <cell r="D755" t="str">
            <v>1077</v>
          </cell>
          <cell r="E755" t="str">
            <v>Y</v>
          </cell>
          <cell r="F755" t="str">
            <v>Senior Program Officer</v>
          </cell>
          <cell r="G755" t="str">
            <v>A</v>
          </cell>
          <cell r="H755" t="str">
            <v>USD</v>
          </cell>
          <cell r="I755">
            <v>84027.22</v>
          </cell>
          <cell r="J755">
            <v>0.6</v>
          </cell>
          <cell r="L755" t="str">
            <v>SEATTLE</v>
          </cell>
          <cell r="M755" t="str">
            <v>US</v>
          </cell>
          <cell r="AP755">
            <v>1</v>
          </cell>
          <cell r="AQ755">
            <v>538.63602564102564</v>
          </cell>
          <cell r="AR755" t="str">
            <v xml:space="preserve"> </v>
          </cell>
          <cell r="AS755" t="str">
            <v xml:space="preserve"> </v>
          </cell>
          <cell r="AT755">
            <v>0</v>
          </cell>
        </row>
        <row r="756">
          <cell r="A756" t="str">
            <v>Kiluba, Jean</v>
          </cell>
          <cell r="B756" t="str">
            <v>Senior Manager Program Project Management</v>
          </cell>
          <cell r="C756" t="str">
            <v>DRC</v>
          </cell>
          <cell r="D756" t="str">
            <v>5076</v>
          </cell>
          <cell r="E756" t="str">
            <v>Y</v>
          </cell>
          <cell r="F756" t="str">
            <v>Project Director polio</v>
          </cell>
          <cell r="G756" t="str">
            <v>A</v>
          </cell>
          <cell r="H756" t="str">
            <v>USD</v>
          </cell>
          <cell r="I756">
            <v>84000</v>
          </cell>
          <cell r="J756">
            <v>1</v>
          </cell>
          <cell r="L756" t="str">
            <v>DRCLUBUMBASHI</v>
          </cell>
          <cell r="M756" t="str">
            <v>AFRICA</v>
          </cell>
          <cell r="AP756">
            <v>1</v>
          </cell>
          <cell r="AQ756">
            <v>323.07692307692309</v>
          </cell>
          <cell r="AR756" t="str">
            <v xml:space="preserve"> </v>
          </cell>
          <cell r="AS756" t="str">
            <v xml:space="preserve"> </v>
          </cell>
          <cell r="AT756">
            <v>0</v>
          </cell>
        </row>
        <row r="757">
          <cell r="A757" t="str">
            <v>Kim, Jae Chul</v>
          </cell>
          <cell r="B757" t="str">
            <v>Senior Finance and Awards Officer/ Senior PADM I</v>
          </cell>
          <cell r="C757" t="str">
            <v>CIFM</v>
          </cell>
          <cell r="D757" t="str">
            <v>7245</v>
          </cell>
          <cell r="E757" t="str">
            <v>Y</v>
          </cell>
          <cell r="F757" t="str">
            <v>PADM Officer</v>
          </cell>
          <cell r="G757" t="str">
            <v>A</v>
          </cell>
          <cell r="H757" t="str">
            <v>USD</v>
          </cell>
          <cell r="I757">
            <v>118422.72</v>
          </cell>
          <cell r="J757">
            <v>1</v>
          </cell>
          <cell r="L757" t="str">
            <v>SEATTLE</v>
          </cell>
          <cell r="M757" t="str">
            <v>US</v>
          </cell>
          <cell r="AP757">
            <v>1</v>
          </cell>
          <cell r="AQ757">
            <v>455.47199999999998</v>
          </cell>
          <cell r="AR757" t="str">
            <v xml:space="preserve"> </v>
          </cell>
          <cell r="AS757" t="str">
            <v xml:space="preserve"> </v>
          </cell>
          <cell r="AT757">
            <v>0</v>
          </cell>
        </row>
        <row r="758">
          <cell r="A758" t="str">
            <v>Kim, Jeong-yi</v>
          </cell>
          <cell r="B758" t="str">
            <v>Senior Procurement Supply Chain Officer II</v>
          </cell>
          <cell r="C758" t="str">
            <v>CCMC</v>
          </cell>
          <cell r="D758" t="str">
            <v>7307</v>
          </cell>
          <cell r="E758" t="str">
            <v>Y</v>
          </cell>
          <cell r="F758" t="str">
            <v>Vaccine Supply and Clinical Supply Chain Senior Program Officer</v>
          </cell>
          <cell r="G758" t="str">
            <v>A</v>
          </cell>
          <cell r="H758" t="str">
            <v>CHF</v>
          </cell>
          <cell r="I758">
            <v>143071.12</v>
          </cell>
          <cell r="J758">
            <v>1</v>
          </cell>
          <cell r="L758" t="str">
            <v>SWITZFATH</v>
          </cell>
          <cell r="M758" t="str">
            <v>AMEE</v>
          </cell>
          <cell r="AP758">
            <v>0.92169999999999996</v>
          </cell>
          <cell r="AQ758">
            <v>597.02022183089775</v>
          </cell>
          <cell r="AR758" t="str">
            <v xml:space="preserve"> </v>
          </cell>
          <cell r="AS758" t="str">
            <v xml:space="preserve"> </v>
          </cell>
          <cell r="AT758">
            <v>0</v>
          </cell>
        </row>
        <row r="759">
          <cell r="A759" t="str">
            <v>Kimball, Helen Han</v>
          </cell>
          <cell r="B759" t="str">
            <v>Functional Specialist I</v>
          </cell>
          <cell r="C759" t="str">
            <v>PINVMGT</v>
          </cell>
          <cell r="D759" t="str">
            <v>7910</v>
          </cell>
          <cell r="E759" t="str">
            <v>Y</v>
          </cell>
          <cell r="F759" t="str">
            <v>Senior Program Assistant, GHP Management</v>
          </cell>
          <cell r="G759" t="str">
            <v>A</v>
          </cell>
          <cell r="H759" t="str">
            <v>USD</v>
          </cell>
          <cell r="I759">
            <v>65000</v>
          </cell>
          <cell r="J759">
            <v>1</v>
          </cell>
          <cell r="L759" t="str">
            <v>SEATTLE</v>
          </cell>
          <cell r="M759" t="str">
            <v>US</v>
          </cell>
          <cell r="AP759">
            <v>1</v>
          </cell>
          <cell r="AQ759">
            <v>250</v>
          </cell>
          <cell r="AR759" t="str">
            <v xml:space="preserve"> </v>
          </cell>
          <cell r="AS759" t="str">
            <v xml:space="preserve"> </v>
          </cell>
          <cell r="AT759">
            <v>0</v>
          </cell>
        </row>
        <row r="760">
          <cell r="A760" t="str">
            <v>Kimondo, Simon Nd'ungu</v>
          </cell>
          <cell r="B760" t="str">
            <v>Accounting Coordinator II</v>
          </cell>
          <cell r="C760" t="str">
            <v>PSK</v>
          </cell>
          <cell r="D760" t="str">
            <v>8262</v>
          </cell>
          <cell r="E760" t="str">
            <v>Y</v>
          </cell>
          <cell r="F760" t="str">
            <v>Finance Associate</v>
          </cell>
          <cell r="G760" t="str">
            <v>A</v>
          </cell>
          <cell r="H760" t="str">
            <v>USD</v>
          </cell>
          <cell r="I760">
            <v>15198</v>
          </cell>
          <cell r="J760">
            <v>1</v>
          </cell>
          <cell r="L760" t="str">
            <v>NAIROBI</v>
          </cell>
          <cell r="M760" t="str">
            <v>AFRICA</v>
          </cell>
          <cell r="AP760">
            <v>1</v>
          </cell>
          <cell r="AQ760">
            <v>58.45384615384615</v>
          </cell>
          <cell r="AR760" t="str">
            <v xml:space="preserve"> </v>
          </cell>
          <cell r="AS760" t="str">
            <v xml:space="preserve"> </v>
          </cell>
          <cell r="AT760">
            <v>0</v>
          </cell>
        </row>
        <row r="761">
          <cell r="A761" t="str">
            <v>Kindoli, Robert John</v>
          </cell>
          <cell r="B761" t="str">
            <v>Advanced Monitoring, Evaluation and Learning Officer</v>
          </cell>
          <cell r="C761" t="str">
            <v>TAN</v>
          </cell>
          <cell r="D761" t="str">
            <v>5105</v>
          </cell>
          <cell r="E761" t="str">
            <v>Y</v>
          </cell>
          <cell r="F761" t="str">
            <v>Data Use and Capacity Building Lead</v>
          </cell>
          <cell r="G761" t="str">
            <v>A</v>
          </cell>
          <cell r="H761" t="str">
            <v>TZS</v>
          </cell>
          <cell r="I761">
            <v>139260000</v>
          </cell>
          <cell r="J761">
            <v>1</v>
          </cell>
          <cell r="L761" t="str">
            <v>DAR ES SALAAM</v>
          </cell>
          <cell r="M761" t="str">
            <v>AFRICA</v>
          </cell>
          <cell r="AP761">
            <v>2500</v>
          </cell>
          <cell r="AQ761">
            <v>214.24615384615385</v>
          </cell>
          <cell r="AR761" t="str">
            <v xml:space="preserve"> </v>
          </cell>
          <cell r="AS761" t="str">
            <v xml:space="preserve"> </v>
          </cell>
          <cell r="AT761">
            <v>0</v>
          </cell>
        </row>
        <row r="762">
          <cell r="A762" t="str">
            <v>Kingongo, Constant Kelala</v>
          </cell>
          <cell r="B762" t="str">
            <v>Senior Monitoring, Evaluation and Learning Officer II</v>
          </cell>
          <cell r="C762" t="str">
            <v>DRC</v>
          </cell>
          <cell r="D762" t="str">
            <v>6631</v>
          </cell>
          <cell r="E762" t="str">
            <v>Y</v>
          </cell>
          <cell r="F762" t="str">
            <v>Monitoring &amp; Evaluation Specialist</v>
          </cell>
          <cell r="G762" t="str">
            <v>A</v>
          </cell>
          <cell r="H762" t="str">
            <v>USD</v>
          </cell>
          <cell r="I762">
            <v>36647.58</v>
          </cell>
          <cell r="J762">
            <v>1</v>
          </cell>
          <cell r="L762" t="str">
            <v>KINSHASA</v>
          </cell>
          <cell r="M762" t="str">
            <v>AFRICA</v>
          </cell>
          <cell r="AP762">
            <v>1</v>
          </cell>
          <cell r="AQ762">
            <v>140.95223076923077</v>
          </cell>
          <cell r="AR762" t="str">
            <v xml:space="preserve"> </v>
          </cell>
          <cell r="AS762" t="str">
            <v xml:space="preserve"> </v>
          </cell>
          <cell r="AT762">
            <v>0</v>
          </cell>
        </row>
        <row r="763">
          <cell r="A763" t="str">
            <v>Kinoti, Linda Mwendwa</v>
          </cell>
          <cell r="B763" t="str">
            <v>Paralegal Assistant II</v>
          </cell>
          <cell r="C763" t="str">
            <v>LA</v>
          </cell>
          <cell r="D763" t="str">
            <v>8234</v>
          </cell>
          <cell r="E763" t="str">
            <v>Y</v>
          </cell>
          <cell r="F763" t="str">
            <v>Paralegal Assistant, Legal Affairs</v>
          </cell>
          <cell r="G763" t="str">
            <v>A</v>
          </cell>
          <cell r="H763" t="str">
            <v>USD</v>
          </cell>
          <cell r="I763">
            <v>17842.54</v>
          </cell>
          <cell r="J763">
            <v>1</v>
          </cell>
          <cell r="L763" t="str">
            <v>NAIROBI</v>
          </cell>
          <cell r="M763" t="str">
            <v>AFRICA</v>
          </cell>
          <cell r="AP763">
            <v>1</v>
          </cell>
          <cell r="AQ763">
            <v>68.62515384615385</v>
          </cell>
          <cell r="AR763" t="str">
            <v xml:space="preserve"> </v>
          </cell>
          <cell r="AS763" t="str">
            <v xml:space="preserve"> </v>
          </cell>
          <cell r="AT763">
            <v>0</v>
          </cell>
        </row>
        <row r="764">
          <cell r="A764" t="str">
            <v>Kinsley, Rebecca Sheana</v>
          </cell>
          <cell r="B764" t="str">
            <v>Director Operations Systems &amp; Analytics</v>
          </cell>
          <cell r="C764" t="str">
            <v>HR</v>
          </cell>
          <cell r="D764" t="str">
            <v>6727</v>
          </cell>
          <cell r="E764" t="str">
            <v>Y</v>
          </cell>
          <cell r="F764" t="str">
            <v>Director HR Operations</v>
          </cell>
          <cell r="G764" t="str">
            <v>A</v>
          </cell>
          <cell r="H764" t="str">
            <v>USD</v>
          </cell>
          <cell r="I764">
            <v>167968.32</v>
          </cell>
          <cell r="J764">
            <v>1</v>
          </cell>
          <cell r="L764" t="str">
            <v>HOME-WA-SEA</v>
          </cell>
          <cell r="M764" t="str">
            <v>US</v>
          </cell>
          <cell r="AP764">
            <v>1</v>
          </cell>
          <cell r="AQ764">
            <v>646.03200000000004</v>
          </cell>
          <cell r="AR764" t="str">
            <v xml:space="preserve"> </v>
          </cell>
          <cell r="AS764" t="str">
            <v xml:space="preserve"> </v>
          </cell>
          <cell r="AT764">
            <v>0</v>
          </cell>
        </row>
        <row r="765">
          <cell r="A765" t="str">
            <v>Kinyi, Maria Waithera</v>
          </cell>
          <cell r="B765" t="str">
            <v>Operations Systems &amp; Analytics Analyst II</v>
          </cell>
          <cell r="C765" t="str">
            <v>FPA</v>
          </cell>
          <cell r="D765" t="str">
            <v>7893</v>
          </cell>
          <cell r="E765" t="str">
            <v>Y</v>
          </cell>
          <cell r="F765" t="str">
            <v>Financial System Analyst I</v>
          </cell>
          <cell r="G765" t="str">
            <v>A</v>
          </cell>
          <cell r="H765" t="str">
            <v>USD</v>
          </cell>
          <cell r="I765">
            <v>36389.379999999997</v>
          </cell>
          <cell r="J765">
            <v>1</v>
          </cell>
          <cell r="L765" t="str">
            <v>NAIROBI</v>
          </cell>
          <cell r="M765" t="str">
            <v>AFRICA</v>
          </cell>
          <cell r="AP765">
            <v>1</v>
          </cell>
          <cell r="AQ765">
            <v>139.95915384615384</v>
          </cell>
          <cell r="AR765" t="str">
            <v xml:space="preserve"> </v>
          </cell>
          <cell r="AS765" t="str">
            <v xml:space="preserve"> </v>
          </cell>
          <cell r="AT765">
            <v>0</v>
          </cell>
        </row>
        <row r="766">
          <cell r="A766" t="str">
            <v>Kirowo, Melissa Wanda</v>
          </cell>
          <cell r="B766" t="str">
            <v>Manager Communications, Advocacy and Public Policy</v>
          </cell>
          <cell r="C766" t="str">
            <v>APP</v>
          </cell>
          <cell r="D766" t="str">
            <v>6707</v>
          </cell>
          <cell r="E766" t="str">
            <v>Y</v>
          </cell>
          <cell r="F766" t="str">
            <v>Advocacy &amp; Policy Manager, KE</v>
          </cell>
          <cell r="G766" t="str">
            <v>A</v>
          </cell>
          <cell r="H766" t="str">
            <v>USD</v>
          </cell>
          <cell r="I766">
            <v>50760.71</v>
          </cell>
          <cell r="J766">
            <v>1</v>
          </cell>
          <cell r="L766" t="str">
            <v>NAIROBI</v>
          </cell>
          <cell r="M766" t="str">
            <v>AFRICA</v>
          </cell>
          <cell r="AP766">
            <v>1</v>
          </cell>
          <cell r="AQ766">
            <v>195.23349999999999</v>
          </cell>
          <cell r="AR766" t="str">
            <v xml:space="preserve"> </v>
          </cell>
          <cell r="AS766" t="str">
            <v xml:space="preserve"> </v>
          </cell>
          <cell r="AT766">
            <v>0</v>
          </cell>
        </row>
        <row r="767">
          <cell r="A767" t="str">
            <v>Kirui, Dickson Kipyegon</v>
          </cell>
          <cell r="B767" t="str">
            <v>Senior Operations Systems &amp; Analytics Analyst I</v>
          </cell>
          <cell r="C767" t="str">
            <v>FPA</v>
          </cell>
          <cell r="D767" t="str">
            <v>10024</v>
          </cell>
          <cell r="E767" t="str">
            <v>Y</v>
          </cell>
          <cell r="F767" t="str">
            <v>ERP Functional Analyst and Developer</v>
          </cell>
          <cell r="G767" t="str">
            <v>A</v>
          </cell>
          <cell r="H767" t="str">
            <v>USD</v>
          </cell>
          <cell r="I767">
            <v>46041</v>
          </cell>
          <cell r="J767">
            <v>1</v>
          </cell>
          <cell r="L767" t="str">
            <v>NAIROBI</v>
          </cell>
          <cell r="M767" t="str">
            <v>AFRICA</v>
          </cell>
          <cell r="AP767">
            <v>1</v>
          </cell>
          <cell r="AQ767">
            <v>177.08076923076922</v>
          </cell>
          <cell r="AR767" t="str">
            <v xml:space="preserve"> </v>
          </cell>
          <cell r="AS767" t="str">
            <v xml:space="preserve"> </v>
          </cell>
          <cell r="AT767">
            <v>0</v>
          </cell>
        </row>
        <row r="768">
          <cell r="A768" t="str">
            <v>Kisalu, Neville Kielau</v>
          </cell>
          <cell r="B768" t="str">
            <v>Advanced Research &amp; Development Officer</v>
          </cell>
          <cell r="C768" t="str">
            <v>4113</v>
          </cell>
          <cell r="D768" t="str">
            <v>7576</v>
          </cell>
          <cell r="E768" t="str">
            <v>Y</v>
          </cell>
          <cell r="F768" t="str">
            <v>Program Advisor, Vaccine Immunologist</v>
          </cell>
          <cell r="G768" t="str">
            <v>A</v>
          </cell>
          <cell r="H768" t="str">
            <v>USD</v>
          </cell>
          <cell r="I768">
            <v>194688</v>
          </cell>
          <cell r="J768">
            <v>1</v>
          </cell>
          <cell r="L768" t="str">
            <v>WASHINGTON DC</v>
          </cell>
          <cell r="M768" t="str">
            <v>US</v>
          </cell>
          <cell r="AP768">
            <v>1</v>
          </cell>
          <cell r="AQ768">
            <v>748.8</v>
          </cell>
          <cell r="AR768" t="str">
            <v xml:space="preserve"> </v>
          </cell>
          <cell r="AS768" t="str">
            <v xml:space="preserve"> </v>
          </cell>
          <cell r="AT768">
            <v>0</v>
          </cell>
        </row>
        <row r="769">
          <cell r="A769" t="str">
            <v>Kishimbo, Elisante Heriel</v>
          </cell>
          <cell r="B769" t="str">
            <v>Advanced Finance and Awards/ Advanced PADM</v>
          </cell>
          <cell r="C769" t="str">
            <v>TAN</v>
          </cell>
          <cell r="D769" t="str">
            <v>7866</v>
          </cell>
          <cell r="E769" t="str">
            <v>Y</v>
          </cell>
          <cell r="F769" t="str">
            <v>Deputy Director – Operations</v>
          </cell>
          <cell r="G769" t="str">
            <v>A</v>
          </cell>
          <cell r="H769" t="str">
            <v>TZS</v>
          </cell>
          <cell r="I769">
            <v>151920000</v>
          </cell>
          <cell r="J769">
            <v>1</v>
          </cell>
          <cell r="L769" t="str">
            <v>DAR ES SALAAM</v>
          </cell>
          <cell r="M769" t="str">
            <v>AFRICA</v>
          </cell>
          <cell r="AP769">
            <v>2500</v>
          </cell>
          <cell r="AQ769">
            <v>233.72307692307692</v>
          </cell>
          <cell r="AR769" t="str">
            <v xml:space="preserve"> </v>
          </cell>
          <cell r="AS769" t="str">
            <v xml:space="preserve"> </v>
          </cell>
          <cell r="AT769">
            <v>0</v>
          </cell>
        </row>
        <row r="770">
          <cell r="A770" t="str">
            <v>Kityk, Anastasiia</v>
          </cell>
          <cell r="B770" t="str">
            <v>Senior Administrative Assistant</v>
          </cell>
          <cell r="C770" t="str">
            <v>PSU</v>
          </cell>
          <cell r="D770" t="str">
            <v>10076</v>
          </cell>
          <cell r="E770" t="str">
            <v>Y</v>
          </cell>
          <cell r="F770" t="str">
            <v>Program Assistant</v>
          </cell>
          <cell r="G770" t="str">
            <v>A</v>
          </cell>
          <cell r="H770" t="str">
            <v>USD</v>
          </cell>
          <cell r="I770">
            <v>34008</v>
          </cell>
          <cell r="J770">
            <v>1</v>
          </cell>
          <cell r="L770" t="str">
            <v>KYIV</v>
          </cell>
          <cell r="M770" t="str">
            <v>AMEE</v>
          </cell>
          <cell r="AP770">
            <v>1</v>
          </cell>
          <cell r="AQ770">
            <v>130.80000000000001</v>
          </cell>
          <cell r="AR770" t="str">
            <v xml:space="preserve"> </v>
          </cell>
          <cell r="AS770" t="str">
            <v xml:space="preserve"> </v>
          </cell>
          <cell r="AT770">
            <v>0</v>
          </cell>
        </row>
        <row r="771">
          <cell r="A771" t="str">
            <v>Kivudi Kapita, Rossyl</v>
          </cell>
          <cell r="B771" t="str">
            <v>Senior Program Officer I</v>
          </cell>
          <cell r="C771" t="str">
            <v>MNTD</v>
          </cell>
          <cell r="D771" t="str">
            <v>8181</v>
          </cell>
          <cell r="E771" t="str">
            <v>Y</v>
          </cell>
          <cell r="F771" t="str">
            <v>Project Officer – EOC Malaria</v>
          </cell>
          <cell r="G771" t="str">
            <v>A</v>
          </cell>
          <cell r="H771" t="str">
            <v>USD</v>
          </cell>
          <cell r="I771">
            <v>41738.400000000001</v>
          </cell>
          <cell r="J771">
            <v>1</v>
          </cell>
          <cell r="L771" t="str">
            <v>KINSHASA</v>
          </cell>
          <cell r="M771" t="str">
            <v>AFRICA</v>
          </cell>
          <cell r="AP771">
            <v>1</v>
          </cell>
          <cell r="AQ771">
            <v>160.53230769230771</v>
          </cell>
          <cell r="AR771" t="str">
            <v xml:space="preserve"> </v>
          </cell>
          <cell r="AS771" t="str">
            <v xml:space="preserve"> </v>
          </cell>
          <cell r="AT771">
            <v>0</v>
          </cell>
        </row>
        <row r="772">
          <cell r="A772" t="str">
            <v>Kiwan, Amber Najla</v>
          </cell>
          <cell r="B772" t="str">
            <v>TL II Communcations</v>
          </cell>
          <cell r="C772" t="str">
            <v>EXAGEN</v>
          </cell>
          <cell r="D772" t="str">
            <v>7272</v>
          </cell>
          <cell r="E772" t="str">
            <v>Y</v>
          </cell>
          <cell r="F772" t="str">
            <v>Head of Integrated Communications</v>
          </cell>
          <cell r="G772" t="str">
            <v>A</v>
          </cell>
          <cell r="H772" t="str">
            <v>USD</v>
          </cell>
          <cell r="I772">
            <v>114802.69</v>
          </cell>
          <cell r="J772">
            <v>1</v>
          </cell>
          <cell r="L772" t="str">
            <v>HOME-CA-SEA</v>
          </cell>
          <cell r="M772" t="str">
            <v>US</v>
          </cell>
          <cell r="AP772">
            <v>1</v>
          </cell>
          <cell r="AQ772">
            <v>441.54880769230772</v>
          </cell>
          <cell r="AR772" t="str">
            <v xml:space="preserve"> </v>
          </cell>
          <cell r="AS772" t="str">
            <v xml:space="preserve"> </v>
          </cell>
          <cell r="AT772">
            <v>0</v>
          </cell>
        </row>
        <row r="773">
          <cell r="A773" t="str">
            <v>Knackstedt, Scott Fraser</v>
          </cell>
          <cell r="B773" t="str">
            <v>Senior Program Officer II</v>
          </cell>
          <cell r="C773" t="str">
            <v>MDHT</v>
          </cell>
          <cell r="D773" t="str">
            <v>6556</v>
          </cell>
          <cell r="E773" t="str">
            <v>Y</v>
          </cell>
          <cell r="F773" t="str">
            <v>Sr Commercialization Officer</v>
          </cell>
          <cell r="G773" t="str">
            <v>A</v>
          </cell>
          <cell r="H773" t="str">
            <v>USD</v>
          </cell>
          <cell r="I773">
            <v>134166.24</v>
          </cell>
          <cell r="J773">
            <v>1</v>
          </cell>
          <cell r="L773" t="str">
            <v>SEATTLE</v>
          </cell>
          <cell r="M773" t="str">
            <v>US</v>
          </cell>
          <cell r="AP773">
            <v>1</v>
          </cell>
          <cell r="AQ773">
            <v>516.024</v>
          </cell>
          <cell r="AR773" t="str">
            <v xml:space="preserve"> </v>
          </cell>
          <cell r="AS773" t="str">
            <v xml:space="preserve"> </v>
          </cell>
          <cell r="AT773">
            <v>0</v>
          </cell>
        </row>
        <row r="774">
          <cell r="A774" t="str">
            <v>Knee, Samantha Arielle</v>
          </cell>
          <cell r="B774" t="str">
            <v>Business Development &amp; Partnerships Officer</v>
          </cell>
          <cell r="C774" t="str">
            <v>EXAGEN</v>
          </cell>
          <cell r="D774" t="str">
            <v>10016</v>
          </cell>
          <cell r="E774" t="str">
            <v>Y</v>
          </cell>
          <cell r="F774" t="str">
            <v>Business Development Associate</v>
          </cell>
          <cell r="G774" t="str">
            <v>A</v>
          </cell>
          <cell r="H774" t="str">
            <v>USD</v>
          </cell>
          <cell r="I774">
            <v>71760</v>
          </cell>
          <cell r="J774">
            <v>1</v>
          </cell>
          <cell r="L774" t="str">
            <v>WASHINGTON DC</v>
          </cell>
          <cell r="M774" t="str">
            <v>US</v>
          </cell>
          <cell r="AP774">
            <v>1</v>
          </cell>
          <cell r="AQ774">
            <v>276</v>
          </cell>
          <cell r="AR774" t="str">
            <v xml:space="preserve"> </v>
          </cell>
          <cell r="AS774" t="str">
            <v xml:space="preserve"> </v>
          </cell>
          <cell r="AT774">
            <v>0</v>
          </cell>
        </row>
        <row r="775">
          <cell r="A775" t="str">
            <v>Knudson, Sophia Jean</v>
          </cell>
          <cell r="B775" t="str">
            <v>Program Associate II</v>
          </cell>
          <cell r="C775" t="str">
            <v>DX</v>
          </cell>
          <cell r="D775" t="str">
            <v>6717</v>
          </cell>
          <cell r="E775" t="str">
            <v>Y</v>
          </cell>
          <cell r="F775" t="str">
            <v>Research Associate</v>
          </cell>
          <cell r="G775" t="str">
            <v>A</v>
          </cell>
          <cell r="H775" t="str">
            <v>USD</v>
          </cell>
          <cell r="I775">
            <v>89097.37</v>
          </cell>
          <cell r="J775">
            <v>1</v>
          </cell>
          <cell r="L775" t="str">
            <v>HOME-MA-SEA</v>
          </cell>
          <cell r="M775" t="str">
            <v>US</v>
          </cell>
          <cell r="AP775">
            <v>1</v>
          </cell>
          <cell r="AQ775">
            <v>342.68219230769228</v>
          </cell>
          <cell r="AR775" t="str">
            <v xml:space="preserve"> </v>
          </cell>
          <cell r="AS775" t="str">
            <v xml:space="preserve"> </v>
          </cell>
          <cell r="AT775">
            <v>0</v>
          </cell>
        </row>
        <row r="776">
          <cell r="A776" t="str">
            <v>Kochanov, Volodymyr</v>
          </cell>
          <cell r="B776" t="str">
            <v>Program Associate II</v>
          </cell>
          <cell r="C776" t="str">
            <v>PSU</v>
          </cell>
          <cell r="D776" t="str">
            <v>6096</v>
          </cell>
          <cell r="E776" t="str">
            <v>Y</v>
          </cell>
          <cell r="F776" t="str">
            <v>Program Specialist</v>
          </cell>
          <cell r="G776" t="str">
            <v>A</v>
          </cell>
          <cell r="H776" t="str">
            <v>USD</v>
          </cell>
          <cell r="I776">
            <v>56083.77</v>
          </cell>
          <cell r="J776">
            <v>1</v>
          </cell>
          <cell r="L776" t="str">
            <v>KYIV</v>
          </cell>
          <cell r="M776" t="str">
            <v>AMEE</v>
          </cell>
          <cell r="AP776">
            <v>1</v>
          </cell>
          <cell r="AQ776">
            <v>215.70680769230768</v>
          </cell>
          <cell r="AR776" t="str">
            <v xml:space="preserve"> </v>
          </cell>
          <cell r="AS776" t="str">
            <v xml:space="preserve"> </v>
          </cell>
          <cell r="AT776">
            <v>0</v>
          </cell>
        </row>
        <row r="777">
          <cell r="A777" t="str">
            <v>Kodongo, Valentine Otieno</v>
          </cell>
          <cell r="B777" t="str">
            <v>Manager Infrastructure</v>
          </cell>
          <cell r="C777" t="str">
            <v>IT</v>
          </cell>
          <cell r="D777" t="str">
            <v>8086</v>
          </cell>
          <cell r="E777" t="str">
            <v>Y</v>
          </cell>
          <cell r="F777" t="str">
            <v>International IT Operations Manager</v>
          </cell>
          <cell r="G777" t="str">
            <v>A</v>
          </cell>
          <cell r="H777" t="str">
            <v>USD</v>
          </cell>
          <cell r="I777">
            <v>44700</v>
          </cell>
          <cell r="J777">
            <v>1</v>
          </cell>
          <cell r="L777" t="str">
            <v>NAIROBI</v>
          </cell>
          <cell r="M777" t="str">
            <v>AFRICA</v>
          </cell>
          <cell r="AP777">
            <v>1</v>
          </cell>
          <cell r="AQ777">
            <v>171.92307692307693</v>
          </cell>
          <cell r="AR777" t="str">
            <v xml:space="preserve"> </v>
          </cell>
          <cell r="AS777" t="str">
            <v xml:space="preserve"> </v>
          </cell>
          <cell r="AT777">
            <v>0</v>
          </cell>
        </row>
        <row r="778">
          <cell r="A778" t="str">
            <v>Koenker, Hannah</v>
          </cell>
          <cell r="B778" t="str">
            <v>Director Program Project Management</v>
          </cell>
          <cell r="C778" t="str">
            <v>MNTD</v>
          </cell>
          <cell r="D778" t="str">
            <v>10123</v>
          </cell>
          <cell r="E778" t="str">
            <v>Y</v>
          </cell>
          <cell r="F778" t="str">
            <v>Program Director, REACH</v>
          </cell>
          <cell r="G778" t="str">
            <v>A</v>
          </cell>
          <cell r="H778" t="str">
            <v>USD</v>
          </cell>
          <cell r="I778">
            <v>204000</v>
          </cell>
          <cell r="J778">
            <v>1</v>
          </cell>
          <cell r="L778" t="str">
            <v>WASHINGTON DC</v>
          </cell>
          <cell r="M778" t="str">
            <v>US</v>
          </cell>
          <cell r="AP778">
            <v>1</v>
          </cell>
          <cell r="AQ778">
            <v>784.61538461538464</v>
          </cell>
          <cell r="AR778" t="str">
            <v xml:space="preserve"> </v>
          </cell>
          <cell r="AS778" t="str">
            <v>X</v>
          </cell>
          <cell r="AT778">
            <v>0</v>
          </cell>
        </row>
        <row r="779">
          <cell r="A779" t="str">
            <v>Kolam, Mark Ochieng</v>
          </cell>
          <cell r="B779" t="str">
            <v>Advocacy and Public Policy Associate I</v>
          </cell>
          <cell r="C779" t="str">
            <v>PSK</v>
          </cell>
          <cell r="D779" t="str">
            <v>10120</v>
          </cell>
          <cell r="E779" t="str">
            <v>Y</v>
          </cell>
          <cell r="F779" t="str">
            <v>Program Associate, Advocacy and Policy</v>
          </cell>
          <cell r="G779" t="str">
            <v>A</v>
          </cell>
          <cell r="H779" t="str">
            <v>USD</v>
          </cell>
          <cell r="I779">
            <v>15428.57</v>
          </cell>
          <cell r="J779">
            <v>1</v>
          </cell>
          <cell r="L779" t="str">
            <v>REMOTE-KE</v>
          </cell>
          <cell r="M779" t="str">
            <v>AFRICA</v>
          </cell>
          <cell r="AP779">
            <v>1</v>
          </cell>
          <cell r="AQ779">
            <v>59.340653846153842</v>
          </cell>
          <cell r="AR779" t="str">
            <v xml:space="preserve"> </v>
          </cell>
          <cell r="AS779" t="str">
            <v xml:space="preserve"> </v>
          </cell>
          <cell r="AT779">
            <v>0</v>
          </cell>
        </row>
        <row r="780">
          <cell r="A780" t="str">
            <v>Kolesnyk, Roman</v>
          </cell>
          <cell r="B780" t="str">
            <v>Senior Program Officer I</v>
          </cell>
          <cell r="C780" t="str">
            <v>PSU</v>
          </cell>
          <cell r="D780" t="str">
            <v>10289</v>
          </cell>
          <cell r="E780" t="str">
            <v>Y</v>
          </cell>
          <cell r="F780" t="str">
            <v>Senior Program Officer I</v>
          </cell>
          <cell r="G780" t="str">
            <v>A</v>
          </cell>
          <cell r="H780" t="str">
            <v>USD</v>
          </cell>
          <cell r="I780">
            <v>65000</v>
          </cell>
          <cell r="J780">
            <v>1</v>
          </cell>
          <cell r="L780" t="str">
            <v>KYIV</v>
          </cell>
          <cell r="M780" t="str">
            <v>AMEE</v>
          </cell>
          <cell r="AP780">
            <v>1</v>
          </cell>
          <cell r="AQ780">
            <v>250</v>
          </cell>
          <cell r="AR780" t="str">
            <v xml:space="preserve"> </v>
          </cell>
          <cell r="AS780" t="str">
            <v xml:space="preserve"> </v>
          </cell>
          <cell r="AT780">
            <v>0</v>
          </cell>
        </row>
        <row r="781">
          <cell r="A781" t="str">
            <v>Koli, Sagar</v>
          </cell>
          <cell r="B781" t="str">
            <v>Senior Program Officer I</v>
          </cell>
          <cell r="C781" t="str">
            <v>PSN</v>
          </cell>
          <cell r="D781" t="str">
            <v>8114</v>
          </cell>
          <cell r="E781" t="str">
            <v>Y</v>
          </cell>
          <cell r="F781" t="str">
            <v>Medical Advisor</v>
          </cell>
          <cell r="G781" t="str">
            <v>A</v>
          </cell>
          <cell r="H781" t="str">
            <v>INR</v>
          </cell>
          <cell r="I781">
            <v>1414389.61</v>
          </cell>
          <cell r="J781">
            <v>1</v>
          </cell>
          <cell r="L781" t="str">
            <v>MUMBAI</v>
          </cell>
          <cell r="M781" t="str">
            <v>AMEE</v>
          </cell>
          <cell r="AP781">
            <v>81.06</v>
          </cell>
          <cell r="AQ781">
            <v>67.110289149537863</v>
          </cell>
          <cell r="AR781" t="str">
            <v xml:space="preserve"> </v>
          </cell>
          <cell r="AS781" t="str">
            <v xml:space="preserve"> </v>
          </cell>
          <cell r="AT781">
            <v>0</v>
          </cell>
        </row>
        <row r="782">
          <cell r="A782" t="str">
            <v>Kolibabchuk, Oleksandr</v>
          </cell>
          <cell r="B782" t="str">
            <v>Senior Administrative Assistant</v>
          </cell>
          <cell r="C782" t="str">
            <v>PSU</v>
          </cell>
          <cell r="D782" t="str">
            <v>10153</v>
          </cell>
          <cell r="E782" t="str">
            <v>Y</v>
          </cell>
          <cell r="F782" t="str">
            <v>Program Assistant</v>
          </cell>
          <cell r="G782" t="str">
            <v>A</v>
          </cell>
          <cell r="H782" t="str">
            <v>USD</v>
          </cell>
          <cell r="I782">
            <v>28000</v>
          </cell>
          <cell r="J782">
            <v>1</v>
          </cell>
          <cell r="L782" t="str">
            <v>KYIV</v>
          </cell>
          <cell r="M782" t="str">
            <v>AMEE</v>
          </cell>
          <cell r="AP782">
            <v>1</v>
          </cell>
          <cell r="AQ782">
            <v>107.69230769230769</v>
          </cell>
          <cell r="AR782" t="str">
            <v xml:space="preserve"> </v>
          </cell>
          <cell r="AS782" t="str">
            <v xml:space="preserve"> </v>
          </cell>
          <cell r="AT782">
            <v>0</v>
          </cell>
        </row>
        <row r="783">
          <cell r="A783" t="str">
            <v>Konar, Nambi Murugan</v>
          </cell>
          <cell r="B783" t="str">
            <v>Senior Functional Coordinator</v>
          </cell>
          <cell r="C783" t="str">
            <v>PSN</v>
          </cell>
          <cell r="D783" t="str">
            <v>7900</v>
          </cell>
          <cell r="E783" t="str">
            <v>Y</v>
          </cell>
          <cell r="F783" t="str">
            <v>Finance Associate - TB/HIV Programs</v>
          </cell>
          <cell r="G783" t="str">
            <v>A</v>
          </cell>
          <cell r="H783" t="str">
            <v>INR</v>
          </cell>
          <cell r="I783">
            <v>1025595</v>
          </cell>
          <cell r="J783">
            <v>1</v>
          </cell>
          <cell r="L783" t="str">
            <v>MUMBAI</v>
          </cell>
          <cell r="M783" t="str">
            <v>AMEE</v>
          </cell>
          <cell r="AP783">
            <v>81.06</v>
          </cell>
          <cell r="AQ783">
            <v>48.662671525365823</v>
          </cell>
          <cell r="AR783" t="str">
            <v xml:space="preserve"> </v>
          </cell>
          <cell r="AS783" t="str">
            <v xml:space="preserve"> </v>
          </cell>
          <cell r="AT783">
            <v>0</v>
          </cell>
        </row>
        <row r="784">
          <cell r="A784" t="str">
            <v>Konz, John Otto</v>
          </cell>
          <cell r="B784" t="str">
            <v>Global Head of Research &amp; Development</v>
          </cell>
          <cell r="C784" t="str">
            <v>4114</v>
          </cell>
          <cell r="D784" t="str">
            <v>5445</v>
          </cell>
          <cell r="E784" t="str">
            <v>Y</v>
          </cell>
          <cell r="F784" t="str">
            <v>Global Head, Viral Diseases</v>
          </cell>
          <cell r="G784" t="str">
            <v>A</v>
          </cell>
          <cell r="H784" t="str">
            <v>USD</v>
          </cell>
          <cell r="I784">
            <v>301449.40999999997</v>
          </cell>
          <cell r="J784">
            <v>0.8</v>
          </cell>
          <cell r="L784" t="str">
            <v>HOME-PA-SEA</v>
          </cell>
          <cell r="M784" t="str">
            <v>US</v>
          </cell>
          <cell r="AP784">
            <v>1</v>
          </cell>
          <cell r="AQ784">
            <v>1449.2760096153845</v>
          </cell>
          <cell r="AR784" t="str">
            <v xml:space="preserve"> </v>
          </cell>
          <cell r="AS784" t="str">
            <v>X</v>
          </cell>
          <cell r="AT784">
            <v>0</v>
          </cell>
        </row>
        <row r="785">
          <cell r="A785" t="str">
            <v>Korir, Vivian Chepkogei</v>
          </cell>
          <cell r="B785" t="str">
            <v>Senior Program Project Manager II</v>
          </cell>
          <cell r="C785" t="str">
            <v>CODE</v>
          </cell>
          <cell r="D785" t="str">
            <v>10003</v>
          </cell>
          <cell r="E785" t="str">
            <v>Y</v>
          </cell>
          <cell r="F785" t="str">
            <v>Program Manager, Capacity Strengthening</v>
          </cell>
          <cell r="G785" t="str">
            <v>A</v>
          </cell>
          <cell r="H785" t="str">
            <v>USD</v>
          </cell>
          <cell r="I785">
            <v>40230</v>
          </cell>
          <cell r="J785">
            <v>1</v>
          </cell>
          <cell r="L785" t="str">
            <v>NAIROBI</v>
          </cell>
          <cell r="M785" t="str">
            <v>AFRICA</v>
          </cell>
          <cell r="AP785">
            <v>1</v>
          </cell>
          <cell r="AQ785">
            <v>154.73076923076923</v>
          </cell>
          <cell r="AR785" t="str">
            <v xml:space="preserve"> </v>
          </cell>
          <cell r="AS785" t="str">
            <v xml:space="preserve"> </v>
          </cell>
          <cell r="AT785">
            <v>0</v>
          </cell>
        </row>
        <row r="786">
          <cell r="A786" t="str">
            <v>Kosyvchenko, Oleksii</v>
          </cell>
          <cell r="B786" t="str">
            <v>Program Associate II</v>
          </cell>
          <cell r="C786" t="str">
            <v>PSU</v>
          </cell>
          <cell r="D786" t="str">
            <v>6502</v>
          </cell>
          <cell r="E786" t="str">
            <v>Y</v>
          </cell>
          <cell r="F786" t="str">
            <v>Program Associate</v>
          </cell>
          <cell r="G786" t="str">
            <v>A</v>
          </cell>
          <cell r="H786" t="str">
            <v>USD</v>
          </cell>
          <cell r="I786">
            <v>48793.63</v>
          </cell>
          <cell r="J786">
            <v>1</v>
          </cell>
          <cell r="L786" t="str">
            <v>KYIV</v>
          </cell>
          <cell r="M786" t="str">
            <v>AMEE</v>
          </cell>
          <cell r="AP786">
            <v>1</v>
          </cell>
          <cell r="AQ786">
            <v>187.66780769230769</v>
          </cell>
          <cell r="AR786" t="str">
            <v xml:space="preserve"> </v>
          </cell>
          <cell r="AS786" t="str">
            <v xml:space="preserve"> </v>
          </cell>
          <cell r="AT786">
            <v>0</v>
          </cell>
        </row>
        <row r="787">
          <cell r="A787" t="str">
            <v>Krall, Michele Alaine</v>
          </cell>
          <cell r="B787" t="str">
            <v>Paralegal Assistant II</v>
          </cell>
          <cell r="C787" t="str">
            <v>LA</v>
          </cell>
          <cell r="D787" t="str">
            <v>3620</v>
          </cell>
          <cell r="E787" t="str">
            <v>Y</v>
          </cell>
          <cell r="F787" t="str">
            <v>Paralegal Assistant</v>
          </cell>
          <cell r="G787" t="str">
            <v>A</v>
          </cell>
          <cell r="H787" t="str">
            <v>USD</v>
          </cell>
          <cell r="I787">
            <v>98476.56</v>
          </cell>
          <cell r="J787">
            <v>1</v>
          </cell>
          <cell r="L787" t="str">
            <v>HOME-WA-SEA</v>
          </cell>
          <cell r="M787" t="str">
            <v>US</v>
          </cell>
          <cell r="AP787">
            <v>1</v>
          </cell>
          <cell r="AQ787">
            <v>378.75599999999997</v>
          </cell>
          <cell r="AR787" t="str">
            <v xml:space="preserve"> </v>
          </cell>
          <cell r="AS787" t="str">
            <v xml:space="preserve"> </v>
          </cell>
          <cell r="AT787">
            <v>0</v>
          </cell>
        </row>
        <row r="788">
          <cell r="A788" t="str">
            <v>Krautmann, Michael Paul</v>
          </cell>
          <cell r="B788" t="str">
            <v>Manager Program</v>
          </cell>
          <cell r="C788" t="str">
            <v>MD</v>
          </cell>
          <cell r="D788" t="str">
            <v>7290</v>
          </cell>
          <cell r="E788" t="str">
            <v>Y</v>
          </cell>
          <cell r="F788" t="str">
            <v>Senior Program Officer</v>
          </cell>
          <cell r="G788" t="str">
            <v>A</v>
          </cell>
          <cell r="H788" t="str">
            <v>USD</v>
          </cell>
          <cell r="I788">
            <v>144884.48000000001</v>
          </cell>
          <cell r="J788">
            <v>1</v>
          </cell>
          <cell r="L788" t="str">
            <v>HOME-WA-SEA</v>
          </cell>
          <cell r="M788" t="str">
            <v>US</v>
          </cell>
          <cell r="AP788">
            <v>1</v>
          </cell>
          <cell r="AQ788">
            <v>557.24800000000005</v>
          </cell>
          <cell r="AR788" t="str">
            <v xml:space="preserve"> </v>
          </cell>
          <cell r="AS788" t="str">
            <v xml:space="preserve"> </v>
          </cell>
          <cell r="AT788">
            <v>0</v>
          </cell>
        </row>
        <row r="789">
          <cell r="A789" t="str">
            <v>Krishna, Ram</v>
          </cell>
          <cell r="B789" t="str">
            <v>Administrative Assistant II</v>
          </cell>
          <cell r="C789" t="str">
            <v>PSN</v>
          </cell>
          <cell r="D789" t="str">
            <v>2171</v>
          </cell>
          <cell r="E789" t="str">
            <v>Y</v>
          </cell>
          <cell r="F789" t="str">
            <v>Office Assistant</v>
          </cell>
          <cell r="G789" t="str">
            <v>A</v>
          </cell>
          <cell r="H789" t="str">
            <v>INR</v>
          </cell>
          <cell r="I789">
            <v>695349.13</v>
          </cell>
          <cell r="J789">
            <v>1</v>
          </cell>
          <cell r="L789" t="str">
            <v>LUCKNOW</v>
          </cell>
          <cell r="M789" t="str">
            <v>AMEE</v>
          </cell>
          <cell r="AP789">
            <v>81.06</v>
          </cell>
          <cell r="AQ789">
            <v>32.993088215756615</v>
          </cell>
          <cell r="AR789" t="str">
            <v xml:space="preserve"> </v>
          </cell>
          <cell r="AS789" t="str">
            <v xml:space="preserve"> </v>
          </cell>
          <cell r="AT789">
            <v>0</v>
          </cell>
        </row>
        <row r="790">
          <cell r="A790" t="str">
            <v>Kuah, Geok-Leng</v>
          </cell>
          <cell r="B790" t="str">
            <v>Director Total Rewards</v>
          </cell>
          <cell r="C790" t="str">
            <v>HR</v>
          </cell>
          <cell r="D790" t="str">
            <v>7186</v>
          </cell>
          <cell r="E790" t="str">
            <v>Y</v>
          </cell>
          <cell r="F790" t="str">
            <v>Director, Global Total Rewards</v>
          </cell>
          <cell r="G790" t="str">
            <v>A</v>
          </cell>
          <cell r="H790" t="str">
            <v>USD</v>
          </cell>
          <cell r="I790">
            <v>169970.32</v>
          </cell>
          <cell r="J790">
            <v>1</v>
          </cell>
          <cell r="L790" t="str">
            <v>SEATTLE</v>
          </cell>
          <cell r="M790" t="str">
            <v>US</v>
          </cell>
          <cell r="AP790">
            <v>1</v>
          </cell>
          <cell r="AQ790">
            <v>653.73199999999997</v>
          </cell>
          <cell r="AR790" t="str">
            <v xml:space="preserve"> </v>
          </cell>
          <cell r="AS790" t="str">
            <v xml:space="preserve"> </v>
          </cell>
          <cell r="AT790">
            <v>0</v>
          </cell>
        </row>
        <row r="791">
          <cell r="A791" t="str">
            <v>Kullaya, Siril Michael</v>
          </cell>
          <cell r="B791" t="str">
            <v>Senior Manager Program</v>
          </cell>
          <cell r="C791" t="str">
            <v>EPR</v>
          </cell>
          <cell r="D791" t="str">
            <v>6959</v>
          </cell>
          <cell r="E791" t="str">
            <v>Y</v>
          </cell>
          <cell r="F791" t="str">
            <v>Tanzania Project Director, Infectious Disease Detection and Surveillance</v>
          </cell>
          <cell r="G791" t="str">
            <v>A</v>
          </cell>
          <cell r="H791" t="str">
            <v>TZS</v>
          </cell>
          <cell r="I791">
            <v>190640251.30000001</v>
          </cell>
          <cell r="J791">
            <v>1</v>
          </cell>
          <cell r="L791" t="str">
            <v>DAR ES SALAAM</v>
          </cell>
          <cell r="M791" t="str">
            <v>AFRICA</v>
          </cell>
          <cell r="AP791">
            <v>2500</v>
          </cell>
          <cell r="AQ791">
            <v>293.29269430769233</v>
          </cell>
          <cell r="AR791" t="str">
            <v xml:space="preserve"> </v>
          </cell>
          <cell r="AS791" t="str">
            <v xml:space="preserve"> </v>
          </cell>
          <cell r="AT791">
            <v>0</v>
          </cell>
        </row>
        <row r="792">
          <cell r="A792" t="str">
            <v>Kumar, Abhishek</v>
          </cell>
          <cell r="B792" t="str">
            <v>Senior Program Officer I</v>
          </cell>
          <cell r="C792" t="str">
            <v>PSN</v>
          </cell>
          <cell r="D792" t="str">
            <v>7678</v>
          </cell>
          <cell r="E792" t="str">
            <v>Y</v>
          </cell>
          <cell r="F792" t="str">
            <v>Regional Program Manager - Food Fortification</v>
          </cell>
          <cell r="G792" t="str">
            <v>A</v>
          </cell>
          <cell r="H792" t="str">
            <v>INR</v>
          </cell>
          <cell r="I792">
            <v>1712338.12</v>
          </cell>
          <cell r="J792">
            <v>1</v>
          </cell>
          <cell r="L792" t="str">
            <v>NEW DELHI</v>
          </cell>
          <cell r="M792" t="str">
            <v>AMEE</v>
          </cell>
          <cell r="AP792">
            <v>81.06</v>
          </cell>
          <cell r="AQ792">
            <v>81.247419765036355</v>
          </cell>
          <cell r="AR792" t="str">
            <v xml:space="preserve"> </v>
          </cell>
          <cell r="AS792" t="str">
            <v xml:space="preserve"> </v>
          </cell>
          <cell r="AT792">
            <v>0</v>
          </cell>
        </row>
        <row r="793">
          <cell r="A793" t="str">
            <v>Kumar, Amresh</v>
          </cell>
          <cell r="B793" t="str">
            <v>Senior Manager Program</v>
          </cell>
          <cell r="C793" t="str">
            <v>PSN</v>
          </cell>
          <cell r="D793" t="str">
            <v>4359</v>
          </cell>
          <cell r="E793" t="str">
            <v>Y</v>
          </cell>
          <cell r="F793" t="str">
            <v>Deputy Director, NTD&amp;M</v>
          </cell>
          <cell r="G793" t="str">
            <v>A</v>
          </cell>
          <cell r="H793" t="str">
            <v>INR</v>
          </cell>
          <cell r="I793">
            <v>6545974.3099999996</v>
          </cell>
          <cell r="J793">
            <v>1</v>
          </cell>
          <cell r="L793" t="str">
            <v>NEW DELHI</v>
          </cell>
          <cell r="M793" t="str">
            <v>AMEE</v>
          </cell>
          <cell r="AP793">
            <v>81.06</v>
          </cell>
          <cell r="AQ793">
            <v>310.59492066655275</v>
          </cell>
          <cell r="AR793" t="str">
            <v xml:space="preserve"> </v>
          </cell>
          <cell r="AS793" t="str">
            <v xml:space="preserve"> </v>
          </cell>
          <cell r="AT793">
            <v>0</v>
          </cell>
        </row>
        <row r="794">
          <cell r="A794" t="str">
            <v>Kumar, Arul Narayanan</v>
          </cell>
          <cell r="B794" t="str">
            <v>Senior Functional Coordinator</v>
          </cell>
          <cell r="C794" t="str">
            <v>PSN</v>
          </cell>
          <cell r="D794" t="str">
            <v>7128</v>
          </cell>
          <cell r="E794" t="str">
            <v>Y</v>
          </cell>
          <cell r="F794" t="str">
            <v>Project Assistant</v>
          </cell>
          <cell r="G794" t="str">
            <v>A</v>
          </cell>
          <cell r="H794" t="str">
            <v>INR</v>
          </cell>
          <cell r="I794">
            <v>971225.09</v>
          </cell>
          <cell r="J794">
            <v>1</v>
          </cell>
          <cell r="L794" t="str">
            <v>NEW DELHI</v>
          </cell>
          <cell r="M794" t="str">
            <v>AMEE</v>
          </cell>
          <cell r="AP794">
            <v>81.06</v>
          </cell>
          <cell r="AQ794">
            <v>46.082915314391997</v>
          </cell>
          <cell r="AR794" t="str">
            <v xml:space="preserve"> </v>
          </cell>
          <cell r="AS794" t="str">
            <v xml:space="preserve"> </v>
          </cell>
          <cell r="AT794">
            <v>0</v>
          </cell>
        </row>
        <row r="795">
          <cell r="A795" t="str">
            <v>Kumar, Deepanshi</v>
          </cell>
          <cell r="B795" t="str">
            <v>Senior Functional Coordinator</v>
          </cell>
          <cell r="C795" t="str">
            <v>PSN</v>
          </cell>
          <cell r="D795" t="str">
            <v>6071</v>
          </cell>
          <cell r="E795" t="str">
            <v>Y</v>
          </cell>
          <cell r="F795" t="str">
            <v>Senior Program Assistant</v>
          </cell>
          <cell r="G795" t="str">
            <v>A</v>
          </cell>
          <cell r="H795" t="str">
            <v>INR</v>
          </cell>
          <cell r="I795">
            <v>1290427.49</v>
          </cell>
          <cell r="J795">
            <v>1</v>
          </cell>
          <cell r="L795" t="str">
            <v>NEW DELHI</v>
          </cell>
          <cell r="M795" t="str">
            <v>AMEE</v>
          </cell>
          <cell r="AP795">
            <v>81.06</v>
          </cell>
          <cell r="AQ795">
            <v>61.228505475526198</v>
          </cell>
          <cell r="AR795" t="str">
            <v xml:space="preserve"> </v>
          </cell>
          <cell r="AS795" t="str">
            <v xml:space="preserve"> </v>
          </cell>
          <cell r="AT795">
            <v>0</v>
          </cell>
        </row>
        <row r="796">
          <cell r="A796" t="str">
            <v>Kumar, Dhiraj</v>
          </cell>
          <cell r="B796" t="str">
            <v>Senior Accountant I</v>
          </cell>
          <cell r="C796" t="str">
            <v>PSN</v>
          </cell>
          <cell r="D796" t="str">
            <v>7669</v>
          </cell>
          <cell r="E796" t="str">
            <v>Y</v>
          </cell>
          <cell r="F796" t="str">
            <v>Finance Officer</v>
          </cell>
          <cell r="G796" t="str">
            <v>A</v>
          </cell>
          <cell r="H796" t="str">
            <v>INR</v>
          </cell>
          <cell r="I796">
            <v>1883571.93</v>
          </cell>
          <cell r="J796">
            <v>1</v>
          </cell>
          <cell r="L796" t="str">
            <v>NEW DELHI</v>
          </cell>
          <cell r="M796" t="str">
            <v>AMEE</v>
          </cell>
          <cell r="AP796">
            <v>81.06</v>
          </cell>
          <cell r="AQ796">
            <v>89.372161646643505</v>
          </cell>
          <cell r="AR796" t="str">
            <v xml:space="preserve"> </v>
          </cell>
          <cell r="AS796" t="str">
            <v xml:space="preserve"> </v>
          </cell>
          <cell r="AT796">
            <v>0</v>
          </cell>
        </row>
        <row r="797">
          <cell r="A797" t="str">
            <v>Kumar, P Kiran</v>
          </cell>
          <cell r="B797" t="str">
            <v>Senior Program Officer I</v>
          </cell>
          <cell r="C797" t="str">
            <v>PSN</v>
          </cell>
          <cell r="D797" t="str">
            <v>6800</v>
          </cell>
          <cell r="E797" t="str">
            <v>Y</v>
          </cell>
          <cell r="F797" t="str">
            <v>Program Officer</v>
          </cell>
          <cell r="G797" t="str">
            <v>A</v>
          </cell>
          <cell r="H797" t="str">
            <v>INR</v>
          </cell>
          <cell r="I797">
            <v>1811434.03</v>
          </cell>
          <cell r="J797">
            <v>1</v>
          </cell>
          <cell r="L797" t="str">
            <v>REMOTE-IN-ND</v>
          </cell>
          <cell r="M797" t="str">
            <v>AMEE</v>
          </cell>
          <cell r="AP797">
            <v>81.06</v>
          </cell>
          <cell r="AQ797">
            <v>85.949345688853469</v>
          </cell>
          <cell r="AR797" t="str">
            <v xml:space="preserve"> </v>
          </cell>
          <cell r="AS797" t="str">
            <v xml:space="preserve"> </v>
          </cell>
          <cell r="AT797">
            <v>0</v>
          </cell>
        </row>
        <row r="798">
          <cell r="A798" t="str">
            <v>Kumar, Rakesh</v>
          </cell>
          <cell r="B798" t="str">
            <v>Manager Finance and Awards</v>
          </cell>
          <cell r="C798" t="str">
            <v>PSN</v>
          </cell>
          <cell r="D798" t="str">
            <v>4716</v>
          </cell>
          <cell r="E798" t="str">
            <v>Y</v>
          </cell>
          <cell r="F798" t="str">
            <v>Senior PADM</v>
          </cell>
          <cell r="G798" t="str">
            <v>A</v>
          </cell>
          <cell r="H798" t="str">
            <v>INR</v>
          </cell>
          <cell r="I798">
            <v>2842474.69</v>
          </cell>
          <cell r="J798">
            <v>1</v>
          </cell>
          <cell r="L798" t="str">
            <v>NEW DELHI</v>
          </cell>
          <cell r="M798" t="str">
            <v>AMEE</v>
          </cell>
          <cell r="AP798">
            <v>81.06</v>
          </cell>
          <cell r="AQ798">
            <v>134.87040416405699</v>
          </cell>
          <cell r="AR798" t="str">
            <v xml:space="preserve"> </v>
          </cell>
          <cell r="AS798" t="str">
            <v xml:space="preserve"> </v>
          </cell>
          <cell r="AT798">
            <v>0</v>
          </cell>
        </row>
        <row r="799">
          <cell r="A799" t="str">
            <v>Kumar, Rohitashwa</v>
          </cell>
          <cell r="B799" t="str">
            <v>Advanced Program Officer</v>
          </cell>
          <cell r="C799" t="str">
            <v>PSN</v>
          </cell>
          <cell r="D799" t="str">
            <v>7471</v>
          </cell>
          <cell r="E799" t="str">
            <v>Y</v>
          </cell>
          <cell r="F799" t="str">
            <v>State Lead-RCM, U.P</v>
          </cell>
          <cell r="G799" t="str">
            <v>A</v>
          </cell>
          <cell r="H799" t="str">
            <v>INR</v>
          </cell>
          <cell r="I799">
            <v>2326881.65</v>
          </cell>
          <cell r="J799">
            <v>1</v>
          </cell>
          <cell r="L799" t="str">
            <v>LUCKNOW</v>
          </cell>
          <cell r="M799" t="str">
            <v>AMEE</v>
          </cell>
          <cell r="AP799">
            <v>81.06</v>
          </cell>
          <cell r="AQ799">
            <v>110.40642496536277</v>
          </cell>
          <cell r="AR799" t="str">
            <v xml:space="preserve"> </v>
          </cell>
          <cell r="AS799" t="str">
            <v xml:space="preserve"> </v>
          </cell>
          <cell r="AT799">
            <v>0</v>
          </cell>
        </row>
        <row r="800">
          <cell r="A800" t="str">
            <v>Kumar, Sandeep</v>
          </cell>
          <cell r="B800" t="str">
            <v>Senior Manager Program</v>
          </cell>
          <cell r="C800" t="str">
            <v>PSN</v>
          </cell>
          <cell r="D800" t="str">
            <v>3845</v>
          </cell>
          <cell r="E800" t="str">
            <v>Y</v>
          </cell>
          <cell r="F800" t="str">
            <v>Deputy Director, Immunization &amp; Cold Chain</v>
          </cell>
          <cell r="G800" t="str">
            <v>A</v>
          </cell>
          <cell r="H800" t="str">
            <v>INR</v>
          </cell>
          <cell r="I800">
            <v>6894697.6900000004</v>
          </cell>
          <cell r="J800">
            <v>1</v>
          </cell>
          <cell r="L800" t="str">
            <v>NEW DELHI</v>
          </cell>
          <cell r="M800" t="str">
            <v>AMEE</v>
          </cell>
          <cell r="AP800">
            <v>81.06</v>
          </cell>
          <cell r="AQ800">
            <v>327.14122919394941</v>
          </cell>
          <cell r="AR800" t="str">
            <v xml:space="preserve"> </v>
          </cell>
          <cell r="AS800" t="str">
            <v xml:space="preserve"> </v>
          </cell>
          <cell r="AT800">
            <v>0</v>
          </cell>
        </row>
        <row r="801">
          <cell r="A801" t="str">
            <v>Kumar, Vijay</v>
          </cell>
          <cell r="B801" t="str">
            <v>Senior Program Officer II</v>
          </cell>
          <cell r="C801" t="str">
            <v>PSN</v>
          </cell>
          <cell r="D801" t="str">
            <v>7880</v>
          </cell>
          <cell r="E801" t="str">
            <v>Y</v>
          </cell>
          <cell r="F801" t="str">
            <v>Program Officer</v>
          </cell>
          <cell r="G801" t="str">
            <v>A</v>
          </cell>
          <cell r="H801" t="str">
            <v>INR</v>
          </cell>
          <cell r="I801">
            <v>2412199.44</v>
          </cell>
          <cell r="J801">
            <v>1</v>
          </cell>
          <cell r="L801" t="str">
            <v>LUCKNOW</v>
          </cell>
          <cell r="M801" t="str">
            <v>AMEE</v>
          </cell>
          <cell r="AP801">
            <v>81.06</v>
          </cell>
          <cell r="AQ801">
            <v>114.45460342766042</v>
          </cell>
          <cell r="AR801" t="str">
            <v xml:space="preserve"> </v>
          </cell>
          <cell r="AS801" t="str">
            <v xml:space="preserve"> </v>
          </cell>
          <cell r="AT801">
            <v>0</v>
          </cell>
        </row>
        <row r="802">
          <cell r="A802" t="str">
            <v>Kumboko, Dominique Bigume</v>
          </cell>
          <cell r="B802" t="str">
            <v>Procurement Supply Chain Associate II</v>
          </cell>
          <cell r="C802" t="str">
            <v>DRC</v>
          </cell>
          <cell r="D802" t="str">
            <v>5962</v>
          </cell>
          <cell r="E802" t="str">
            <v>Y</v>
          </cell>
          <cell r="F802" t="str">
            <v>Procurement Officer, DRC Country Program</v>
          </cell>
          <cell r="G802" t="str">
            <v>A</v>
          </cell>
          <cell r="H802" t="str">
            <v>USD</v>
          </cell>
          <cell r="I802">
            <v>24365.32</v>
          </cell>
          <cell r="J802">
            <v>1</v>
          </cell>
          <cell r="L802" t="str">
            <v>KINSHASA</v>
          </cell>
          <cell r="M802" t="str">
            <v>AFRICA</v>
          </cell>
          <cell r="AP802">
            <v>1</v>
          </cell>
          <cell r="AQ802">
            <v>93.712769230769226</v>
          </cell>
          <cell r="AR802" t="str">
            <v xml:space="preserve"> </v>
          </cell>
          <cell r="AS802" t="str">
            <v xml:space="preserve"> </v>
          </cell>
          <cell r="AT802">
            <v>0</v>
          </cell>
        </row>
        <row r="803">
          <cell r="A803" t="str">
            <v>Kumesan, Jennifer Elizabeth</v>
          </cell>
          <cell r="B803" t="str">
            <v>Coordinator II Functional Support /Technician II</v>
          </cell>
          <cell r="C803" t="str">
            <v>EXAGEN</v>
          </cell>
          <cell r="D803" t="str">
            <v>8047</v>
          </cell>
          <cell r="E803" t="str">
            <v>Y</v>
          </cell>
          <cell r="F803" t="str">
            <v>Program Assistant</v>
          </cell>
          <cell r="G803" t="str">
            <v>A</v>
          </cell>
          <cell r="H803" t="str">
            <v>USD</v>
          </cell>
          <cell r="I803">
            <v>65000</v>
          </cell>
          <cell r="J803">
            <v>1</v>
          </cell>
          <cell r="L803" t="str">
            <v>SEATTLE</v>
          </cell>
          <cell r="M803" t="str">
            <v>US</v>
          </cell>
          <cell r="AP803">
            <v>1</v>
          </cell>
          <cell r="AQ803">
            <v>250</v>
          </cell>
          <cell r="AR803" t="str">
            <v xml:space="preserve"> </v>
          </cell>
          <cell r="AS803" t="str">
            <v xml:space="preserve"> </v>
          </cell>
          <cell r="AT803">
            <v>0</v>
          </cell>
        </row>
        <row r="804">
          <cell r="A804" t="str">
            <v>Kungu Omwandho, Stephen</v>
          </cell>
          <cell r="B804" t="str">
            <v>Senior Auditor II</v>
          </cell>
          <cell r="C804" t="str">
            <v>FPA</v>
          </cell>
          <cell r="D804" t="str">
            <v>6299</v>
          </cell>
          <cell r="E804" t="str">
            <v>Y</v>
          </cell>
          <cell r="F804" t="str">
            <v>Global Auditor</v>
          </cell>
          <cell r="G804" t="str">
            <v>A</v>
          </cell>
          <cell r="H804" t="str">
            <v>USD</v>
          </cell>
          <cell r="I804">
            <v>27506.85</v>
          </cell>
          <cell r="J804">
            <v>1</v>
          </cell>
          <cell r="L804" t="str">
            <v>KISUMU</v>
          </cell>
          <cell r="M804" t="str">
            <v>AFRICA</v>
          </cell>
          <cell r="AP804">
            <v>1</v>
          </cell>
          <cell r="AQ804">
            <v>105.79557692307692</v>
          </cell>
          <cell r="AR804" t="str">
            <v xml:space="preserve"> </v>
          </cell>
          <cell r="AS804" t="str">
            <v xml:space="preserve"> </v>
          </cell>
          <cell r="AT804">
            <v>0</v>
          </cell>
        </row>
        <row r="805">
          <cell r="A805" t="str">
            <v>Kunihira, Barbara Evelyn</v>
          </cell>
          <cell r="B805" t="str">
            <v>Senior Monitoring, Evaluation and Learning Officer I</v>
          </cell>
          <cell r="C805" t="str">
            <v>RH</v>
          </cell>
          <cell r="D805" t="str">
            <v>7385</v>
          </cell>
          <cell r="E805" t="str">
            <v>Y</v>
          </cell>
          <cell r="F805" t="str">
            <v>Monitoring and Evaluation Officer, Uganda Private sector FP Project</v>
          </cell>
          <cell r="G805" t="str">
            <v>A</v>
          </cell>
          <cell r="H805" t="str">
            <v>UGX</v>
          </cell>
          <cell r="I805">
            <v>135040094</v>
          </cell>
          <cell r="J805">
            <v>1</v>
          </cell>
          <cell r="L805" t="str">
            <v>UgandaKampala</v>
          </cell>
          <cell r="M805" t="str">
            <v>AFRICA</v>
          </cell>
          <cell r="AP805">
            <v>3750</v>
          </cell>
          <cell r="AQ805">
            <v>138.50266051282051</v>
          </cell>
          <cell r="AR805" t="str">
            <v xml:space="preserve"> </v>
          </cell>
          <cell r="AS805" t="str">
            <v xml:space="preserve"> </v>
          </cell>
          <cell r="AT805">
            <v>0</v>
          </cell>
        </row>
        <row r="806">
          <cell r="A806" t="str">
            <v>Kuong, Chakriya</v>
          </cell>
          <cell r="B806" t="str">
            <v>TL II Accounting</v>
          </cell>
          <cell r="C806" t="str">
            <v>GLACCT</v>
          </cell>
          <cell r="D806" t="str">
            <v>10091</v>
          </cell>
          <cell r="E806" t="str">
            <v>Y</v>
          </cell>
          <cell r="F806" t="str">
            <v>Accounts Payable Supervisor</v>
          </cell>
          <cell r="G806" t="str">
            <v>A</v>
          </cell>
          <cell r="H806" t="str">
            <v>USD</v>
          </cell>
          <cell r="I806">
            <v>103000</v>
          </cell>
          <cell r="J806">
            <v>1</v>
          </cell>
          <cell r="L806" t="str">
            <v>SEATTLE</v>
          </cell>
          <cell r="M806" t="str">
            <v>US</v>
          </cell>
          <cell r="AP806">
            <v>1</v>
          </cell>
          <cell r="AQ806">
            <v>396.15384615384613</v>
          </cell>
          <cell r="AR806" t="str">
            <v xml:space="preserve"> </v>
          </cell>
          <cell r="AS806" t="str">
            <v xml:space="preserve"> </v>
          </cell>
          <cell r="AT806">
            <v>0</v>
          </cell>
        </row>
        <row r="807">
          <cell r="A807" t="str">
            <v>Kuotsu, Rokomeno R</v>
          </cell>
          <cell r="B807" t="str">
            <v>Program Associate II</v>
          </cell>
          <cell r="C807" t="str">
            <v>PSN</v>
          </cell>
          <cell r="D807" t="str">
            <v>8199</v>
          </cell>
          <cell r="E807" t="str">
            <v>Y</v>
          </cell>
          <cell r="F807" t="str">
            <v>State Program Officer - Treatment</v>
          </cell>
          <cell r="G807" t="str">
            <v>A</v>
          </cell>
          <cell r="H807" t="str">
            <v>INR</v>
          </cell>
          <cell r="I807">
            <v>1229789.52</v>
          </cell>
          <cell r="J807">
            <v>1</v>
          </cell>
          <cell r="L807" t="str">
            <v>REMOTE-IN-ND</v>
          </cell>
          <cell r="M807" t="str">
            <v>AMEE</v>
          </cell>
          <cell r="AP807">
            <v>81.06</v>
          </cell>
          <cell r="AQ807">
            <v>58.351340887092185</v>
          </cell>
          <cell r="AR807" t="str">
            <v xml:space="preserve"> </v>
          </cell>
          <cell r="AS807" t="str">
            <v xml:space="preserve"> </v>
          </cell>
          <cell r="AT807">
            <v>0</v>
          </cell>
        </row>
        <row r="808">
          <cell r="A808" t="str">
            <v>Kurechko, Inga Ashotovna</v>
          </cell>
          <cell r="B808" t="str">
            <v>Senior Finance and Awards Officer II/ Senior PADM II</v>
          </cell>
          <cell r="C808" t="str">
            <v>PSU</v>
          </cell>
          <cell r="D808" t="str">
            <v>3070</v>
          </cell>
          <cell r="E808" t="str">
            <v>Y</v>
          </cell>
          <cell r="F808" t="str">
            <v>Senior Finance and Administration Specialist</v>
          </cell>
          <cell r="G808" t="str">
            <v>A</v>
          </cell>
          <cell r="H808" t="str">
            <v>USD</v>
          </cell>
          <cell r="I808">
            <v>67766.39</v>
          </cell>
          <cell r="J808">
            <v>1</v>
          </cell>
          <cell r="L808" t="str">
            <v>KYIV</v>
          </cell>
          <cell r="M808" t="str">
            <v>AMEE</v>
          </cell>
          <cell r="AP808">
            <v>1</v>
          </cell>
          <cell r="AQ808">
            <v>260.63996153846153</v>
          </cell>
          <cell r="AR808" t="str">
            <v xml:space="preserve"> </v>
          </cell>
          <cell r="AS808" t="str">
            <v xml:space="preserve"> </v>
          </cell>
          <cell r="AT808">
            <v>0</v>
          </cell>
        </row>
        <row r="809">
          <cell r="A809" t="str">
            <v>Kurfurst, Tina Marie</v>
          </cell>
          <cell r="B809" t="str">
            <v>Administrative Assistant II</v>
          </cell>
          <cell r="C809" t="str">
            <v>EXAGEN</v>
          </cell>
          <cell r="D809" t="str">
            <v>2063</v>
          </cell>
          <cell r="E809" t="str">
            <v>Y</v>
          </cell>
          <cell r="F809" t="str">
            <v>CRM Data Coordinator</v>
          </cell>
          <cell r="G809" t="str">
            <v>A</v>
          </cell>
          <cell r="H809" t="str">
            <v>USD</v>
          </cell>
          <cell r="I809">
            <v>79095.12</v>
          </cell>
          <cell r="J809">
            <v>1</v>
          </cell>
          <cell r="L809" t="str">
            <v>SEATTLE</v>
          </cell>
          <cell r="M809" t="str">
            <v>US</v>
          </cell>
          <cell r="AP809">
            <v>1</v>
          </cell>
          <cell r="AQ809">
            <v>304.21199999999999</v>
          </cell>
          <cell r="AR809" t="str">
            <v xml:space="preserve"> </v>
          </cell>
          <cell r="AS809" t="str">
            <v xml:space="preserve"> </v>
          </cell>
          <cell r="AT809">
            <v>0</v>
          </cell>
        </row>
        <row r="810">
          <cell r="A810" t="str">
            <v>Kwapong, Alex Kwasi</v>
          </cell>
          <cell r="B810" t="str">
            <v>Coordinator I Functional Support /Technician I</v>
          </cell>
          <cell r="C810" t="str">
            <v>NCD</v>
          </cell>
          <cell r="D810" t="str">
            <v>4657</v>
          </cell>
          <cell r="E810" t="str">
            <v>Y</v>
          </cell>
          <cell r="F810" t="str">
            <v>Driver</v>
          </cell>
          <cell r="G810" t="str">
            <v>A</v>
          </cell>
          <cell r="H810" t="str">
            <v>USD</v>
          </cell>
          <cell r="I810">
            <v>4605.8900000000003</v>
          </cell>
          <cell r="J810">
            <v>1</v>
          </cell>
          <cell r="L810" t="str">
            <v>ACCRA</v>
          </cell>
          <cell r="M810" t="str">
            <v>AFRICA</v>
          </cell>
          <cell r="AP810">
            <v>1</v>
          </cell>
          <cell r="AQ810">
            <v>17.714961538461541</v>
          </cell>
          <cell r="AR810" t="str">
            <v xml:space="preserve"> </v>
          </cell>
          <cell r="AS810" t="str">
            <v xml:space="preserve"> </v>
          </cell>
          <cell r="AT810">
            <v>0</v>
          </cell>
        </row>
        <row r="811">
          <cell r="A811" t="str">
            <v>Kwarteng, Priscilla Boadiwah</v>
          </cell>
          <cell r="B811" t="str">
            <v>Program Associate II</v>
          </cell>
          <cell r="C811" t="str">
            <v>MDHT</v>
          </cell>
          <cell r="D811" t="str">
            <v>7860</v>
          </cell>
          <cell r="E811" t="str">
            <v>Y</v>
          </cell>
          <cell r="F811" t="str">
            <v>Program Associate, MDHT</v>
          </cell>
          <cell r="G811" t="str">
            <v>A</v>
          </cell>
          <cell r="H811" t="str">
            <v>USD</v>
          </cell>
          <cell r="I811">
            <v>88194.08</v>
          </cell>
          <cell r="J811">
            <v>1</v>
          </cell>
          <cell r="L811" t="str">
            <v>HOME-VA-SEA</v>
          </cell>
          <cell r="M811" t="str">
            <v>US</v>
          </cell>
          <cell r="AP811">
            <v>1</v>
          </cell>
          <cell r="AQ811">
            <v>339.20800000000003</v>
          </cell>
          <cell r="AR811" t="str">
            <v xml:space="preserve"> </v>
          </cell>
          <cell r="AS811" t="str">
            <v xml:space="preserve"> </v>
          </cell>
          <cell r="AT811">
            <v>0</v>
          </cell>
        </row>
        <row r="812">
          <cell r="A812" t="str">
            <v>Kwong, Kevin Tze-Chi</v>
          </cell>
          <cell r="B812" t="str">
            <v>Senior Program Officer I</v>
          </cell>
          <cell r="C812" t="str">
            <v>MD</v>
          </cell>
          <cell r="D812" t="str">
            <v>7110</v>
          </cell>
          <cell r="E812" t="str">
            <v>Y</v>
          </cell>
          <cell r="F812" t="str">
            <v>Program Officer</v>
          </cell>
          <cell r="G812" t="str">
            <v>A</v>
          </cell>
          <cell r="H812" t="str">
            <v>USD</v>
          </cell>
          <cell r="I812">
            <v>108264.73</v>
          </cell>
          <cell r="J812">
            <v>1</v>
          </cell>
          <cell r="L812" t="str">
            <v>SEATTLE</v>
          </cell>
          <cell r="M812" t="str">
            <v>US</v>
          </cell>
          <cell r="AP812">
            <v>1</v>
          </cell>
          <cell r="AQ812">
            <v>416.4028076923077</v>
          </cell>
          <cell r="AR812" t="str">
            <v xml:space="preserve"> </v>
          </cell>
          <cell r="AS812" t="str">
            <v xml:space="preserve"> </v>
          </cell>
          <cell r="AT812">
            <v>0</v>
          </cell>
        </row>
        <row r="813">
          <cell r="A813" t="str">
            <v>Kyaw, Zwe Thihaa</v>
          </cell>
          <cell r="B813" t="str">
            <v>Senior Program Officer II</v>
          </cell>
          <cell r="C813" t="str">
            <v>MM</v>
          </cell>
          <cell r="D813" t="str">
            <v>8039</v>
          </cell>
          <cell r="E813" t="str">
            <v>Y</v>
          </cell>
          <cell r="F813" t="str">
            <v>Senior Technical Officer, Malaria</v>
          </cell>
          <cell r="G813" t="str">
            <v>A</v>
          </cell>
          <cell r="H813" t="str">
            <v>USD</v>
          </cell>
          <cell r="I813">
            <v>21828</v>
          </cell>
          <cell r="J813">
            <v>1</v>
          </cell>
          <cell r="L813" t="str">
            <v>Yangon</v>
          </cell>
          <cell r="M813" t="str">
            <v>AMEE</v>
          </cell>
          <cell r="AP813">
            <v>1</v>
          </cell>
          <cell r="AQ813">
            <v>83.953846153846158</v>
          </cell>
          <cell r="AR813" t="str">
            <v xml:space="preserve"> </v>
          </cell>
          <cell r="AS813" t="str">
            <v xml:space="preserve"> </v>
          </cell>
          <cell r="AT813">
            <v>0</v>
          </cell>
        </row>
        <row r="814">
          <cell r="A814" t="str">
            <v>Labry, Blandine</v>
          </cell>
          <cell r="B814" t="str">
            <v>Director FP&amp;A</v>
          </cell>
          <cell r="C814" t="str">
            <v>FPA</v>
          </cell>
          <cell r="D814" t="str">
            <v>10216</v>
          </cell>
          <cell r="E814" t="str">
            <v>Y</v>
          </cell>
          <cell r="F814" t="str">
            <v>Director FP&amp;A</v>
          </cell>
          <cell r="G814" t="str">
            <v>A</v>
          </cell>
          <cell r="H814" t="str">
            <v>GBP</v>
          </cell>
          <cell r="I814">
            <v>120000</v>
          </cell>
          <cell r="J814">
            <v>1</v>
          </cell>
          <cell r="L814" t="str">
            <v>LONDON</v>
          </cell>
          <cell r="M814" t="str">
            <v>AMEE</v>
          </cell>
          <cell r="AP814">
            <v>0.72499999999999998</v>
          </cell>
          <cell r="AQ814">
            <v>636.60477453580904</v>
          </cell>
          <cell r="AR814" t="str">
            <v xml:space="preserve"> </v>
          </cell>
          <cell r="AS814" t="str">
            <v xml:space="preserve"> </v>
          </cell>
          <cell r="AT814">
            <v>0</v>
          </cell>
        </row>
        <row r="815">
          <cell r="A815" t="str">
            <v>Lagares, Antonio Alexis</v>
          </cell>
          <cell r="B815" t="str">
            <v>Senior HR Business Partners</v>
          </cell>
          <cell r="C815" t="str">
            <v>HR</v>
          </cell>
          <cell r="D815" t="str">
            <v>8055</v>
          </cell>
          <cell r="E815" t="str">
            <v>Y</v>
          </cell>
          <cell r="F815" t="str">
            <v>Senior HR Business Partner</v>
          </cell>
          <cell r="G815" t="str">
            <v>A</v>
          </cell>
          <cell r="H815" t="str">
            <v>USD</v>
          </cell>
          <cell r="I815">
            <v>131560</v>
          </cell>
          <cell r="J815">
            <v>1</v>
          </cell>
          <cell r="L815" t="str">
            <v>SEATTLE</v>
          </cell>
          <cell r="M815" t="str">
            <v>US</v>
          </cell>
          <cell r="AP815">
            <v>1</v>
          </cell>
          <cell r="AQ815">
            <v>506</v>
          </cell>
          <cell r="AR815" t="str">
            <v xml:space="preserve"> </v>
          </cell>
          <cell r="AS815" t="str">
            <v xml:space="preserve"> </v>
          </cell>
          <cell r="AT815">
            <v>0</v>
          </cell>
        </row>
        <row r="816">
          <cell r="A816" t="str">
            <v>Lagares, Harper Cecelia</v>
          </cell>
          <cell r="B816" t="str">
            <v>Senior Functional Coordinator</v>
          </cell>
          <cell r="C816" t="str">
            <v>CODE</v>
          </cell>
          <cell r="D816" t="str">
            <v>7868</v>
          </cell>
          <cell r="E816" t="str">
            <v>Y</v>
          </cell>
          <cell r="F816" t="str">
            <v>Senior Program Assistant</v>
          </cell>
          <cell r="G816" t="str">
            <v>A</v>
          </cell>
          <cell r="H816" t="str">
            <v>USD</v>
          </cell>
          <cell r="I816">
            <v>65436.800000000003</v>
          </cell>
          <cell r="J816">
            <v>1</v>
          </cell>
          <cell r="L816" t="str">
            <v>SEATTLE</v>
          </cell>
          <cell r="M816" t="str">
            <v>US</v>
          </cell>
          <cell r="AP816">
            <v>1</v>
          </cell>
          <cell r="AQ816">
            <v>251.68</v>
          </cell>
          <cell r="AR816" t="str">
            <v xml:space="preserve"> </v>
          </cell>
          <cell r="AS816" t="str">
            <v xml:space="preserve"> </v>
          </cell>
          <cell r="AT816">
            <v>0</v>
          </cell>
        </row>
        <row r="817">
          <cell r="A817" t="str">
            <v>Lal, Manjari</v>
          </cell>
          <cell r="B817" t="str">
            <v>Research &amp; Development Advisor I</v>
          </cell>
          <cell r="C817" t="str">
            <v>MDHT</v>
          </cell>
          <cell r="D817" t="str">
            <v>3213</v>
          </cell>
          <cell r="E817" t="str">
            <v>Y</v>
          </cell>
          <cell r="F817" t="str">
            <v>Research and Development Advisor</v>
          </cell>
          <cell r="G817" t="str">
            <v>A</v>
          </cell>
          <cell r="H817" t="str">
            <v>USD</v>
          </cell>
          <cell r="I817">
            <v>208871.45</v>
          </cell>
          <cell r="J817">
            <v>1</v>
          </cell>
          <cell r="L817" t="str">
            <v>SEATTLE</v>
          </cell>
          <cell r="M817" t="str">
            <v>US</v>
          </cell>
          <cell r="AP817">
            <v>1</v>
          </cell>
          <cell r="AQ817">
            <v>803.35173076923081</v>
          </cell>
          <cell r="AR817" t="str">
            <v xml:space="preserve"> </v>
          </cell>
          <cell r="AS817" t="str">
            <v>X</v>
          </cell>
          <cell r="AT817">
            <v>0</v>
          </cell>
        </row>
        <row r="818">
          <cell r="A818" t="str">
            <v>Lalband, Javeed</v>
          </cell>
          <cell r="B818" t="str">
            <v>Senior Program Officer I</v>
          </cell>
          <cell r="C818" t="str">
            <v>PSN</v>
          </cell>
          <cell r="D818" t="str">
            <v>6808</v>
          </cell>
          <cell r="E818" t="str">
            <v>Y</v>
          </cell>
          <cell r="F818" t="str">
            <v>Program Officer</v>
          </cell>
          <cell r="G818" t="str">
            <v>A</v>
          </cell>
          <cell r="H818" t="str">
            <v>INR</v>
          </cell>
          <cell r="I818">
            <v>1811434.03</v>
          </cell>
          <cell r="J818">
            <v>1</v>
          </cell>
          <cell r="L818" t="str">
            <v>REMOTE-IN-ND</v>
          </cell>
          <cell r="M818" t="str">
            <v>AMEE</v>
          </cell>
          <cell r="AP818">
            <v>81.06</v>
          </cell>
          <cell r="AQ818">
            <v>85.949345688853469</v>
          </cell>
          <cell r="AR818" t="str">
            <v xml:space="preserve"> </v>
          </cell>
          <cell r="AS818" t="str">
            <v xml:space="preserve"> </v>
          </cell>
          <cell r="AT818">
            <v>0</v>
          </cell>
        </row>
        <row r="819">
          <cell r="A819" t="str">
            <v>Lalit, Ingudum</v>
          </cell>
          <cell r="B819" t="str">
            <v>Program Associate II</v>
          </cell>
          <cell r="C819" t="str">
            <v>PSN</v>
          </cell>
          <cell r="D819" t="str">
            <v>8111</v>
          </cell>
          <cell r="E819" t="str">
            <v>Y</v>
          </cell>
          <cell r="F819" t="str">
            <v>Medical Advisor</v>
          </cell>
          <cell r="G819" t="str">
            <v>A</v>
          </cell>
          <cell r="H819" t="str">
            <v>INR</v>
          </cell>
          <cell r="I819">
            <v>905762.49</v>
          </cell>
          <cell r="J819">
            <v>1</v>
          </cell>
          <cell r="L819" t="str">
            <v>REMOTE-IN-ND</v>
          </cell>
          <cell r="M819" t="str">
            <v>AMEE</v>
          </cell>
          <cell r="AP819">
            <v>81.06</v>
          </cell>
          <cell r="AQ819">
            <v>42.976830552866822</v>
          </cell>
          <cell r="AR819" t="str">
            <v xml:space="preserve"> </v>
          </cell>
          <cell r="AS819" t="str">
            <v xml:space="preserve"> </v>
          </cell>
          <cell r="AT819">
            <v>0</v>
          </cell>
        </row>
        <row r="820">
          <cell r="A820" t="str">
            <v>Lalrempuia, Robert</v>
          </cell>
          <cell r="B820" t="str">
            <v>Senior Program Officer I</v>
          </cell>
          <cell r="C820" t="str">
            <v>PSN</v>
          </cell>
          <cell r="D820" t="str">
            <v>7992</v>
          </cell>
          <cell r="E820" t="str">
            <v>Y</v>
          </cell>
          <cell r="F820" t="str">
            <v>State Program Officer- HIV Prevention &amp; Case Finding</v>
          </cell>
          <cell r="G820" t="str">
            <v>A</v>
          </cell>
          <cell r="H820" t="str">
            <v>INR</v>
          </cell>
          <cell r="I820">
            <v>1229904.01</v>
          </cell>
          <cell r="J820">
            <v>1</v>
          </cell>
          <cell r="L820" t="str">
            <v>REMOTE-IN-ND</v>
          </cell>
          <cell r="M820" t="str">
            <v>AMEE</v>
          </cell>
          <cell r="AP820">
            <v>81.06</v>
          </cell>
          <cell r="AQ820">
            <v>58.356773235400176</v>
          </cell>
          <cell r="AR820" t="str">
            <v xml:space="preserve"> </v>
          </cell>
          <cell r="AS820" t="str">
            <v xml:space="preserve"> </v>
          </cell>
          <cell r="AT820">
            <v>0</v>
          </cell>
        </row>
        <row r="821">
          <cell r="A821" t="str">
            <v>Lalrindiki, Christina</v>
          </cell>
          <cell r="B821" t="str">
            <v>Senior Program Officer II</v>
          </cell>
          <cell r="C821" t="str">
            <v>PSN</v>
          </cell>
          <cell r="D821" t="str">
            <v>7993</v>
          </cell>
          <cell r="E821" t="str">
            <v>Y</v>
          </cell>
          <cell r="F821" t="str">
            <v>State Coordinating Officer - HIV</v>
          </cell>
          <cell r="G821" t="str">
            <v>A</v>
          </cell>
          <cell r="H821" t="str">
            <v>INR</v>
          </cell>
          <cell r="I821">
            <v>1414389.13</v>
          </cell>
          <cell r="J821">
            <v>1</v>
          </cell>
          <cell r="L821" t="str">
            <v>REMOTE-IN-ND</v>
          </cell>
          <cell r="M821" t="str">
            <v>AMEE</v>
          </cell>
          <cell r="AP821">
            <v>81.06</v>
          </cell>
          <cell r="AQ821">
            <v>67.110266374385532</v>
          </cell>
          <cell r="AR821" t="str">
            <v xml:space="preserve"> </v>
          </cell>
          <cell r="AS821" t="str">
            <v xml:space="preserve"> </v>
          </cell>
          <cell r="AT821">
            <v>0</v>
          </cell>
        </row>
        <row r="822">
          <cell r="A822" t="str">
            <v>Lalwani, Tanya</v>
          </cell>
          <cell r="B822" t="str">
            <v>Senior Manager Monitoring, Evaluation and Learning</v>
          </cell>
          <cell r="C822" t="str">
            <v>CODE</v>
          </cell>
          <cell r="D822" t="str">
            <v>3290</v>
          </cell>
          <cell r="E822" t="str">
            <v>Y</v>
          </cell>
          <cell r="F822" t="str">
            <v>Sr. MEL Manager</v>
          </cell>
          <cell r="G822" t="str">
            <v>A</v>
          </cell>
          <cell r="H822" t="str">
            <v>USD</v>
          </cell>
          <cell r="I822">
            <v>164823.35999999999</v>
          </cell>
          <cell r="J822">
            <v>1</v>
          </cell>
          <cell r="L822" t="str">
            <v>HOME-CA-SEA</v>
          </cell>
          <cell r="M822" t="str">
            <v>US</v>
          </cell>
          <cell r="AP822">
            <v>1</v>
          </cell>
          <cell r="AQ822">
            <v>633.93599999999992</v>
          </cell>
          <cell r="AR822" t="str">
            <v xml:space="preserve"> </v>
          </cell>
          <cell r="AS822" t="str">
            <v xml:space="preserve"> </v>
          </cell>
          <cell r="AT822">
            <v>0</v>
          </cell>
        </row>
        <row r="823">
          <cell r="A823" t="str">
            <v>Lambongang, Samara Wunchabin</v>
          </cell>
          <cell r="B823" t="str">
            <v>Senior Functional Coordinator</v>
          </cell>
          <cell r="C823" t="str">
            <v>CIFM</v>
          </cell>
          <cell r="D823" t="str">
            <v>10285</v>
          </cell>
          <cell r="E823" t="str">
            <v>Y</v>
          </cell>
          <cell r="F823" t="str">
            <v>Senior Program Assistant</v>
          </cell>
          <cell r="G823" t="str">
            <v>A</v>
          </cell>
          <cell r="H823" t="str">
            <v>USD</v>
          </cell>
          <cell r="I823">
            <v>5843.88</v>
          </cell>
          <cell r="J823">
            <v>1</v>
          </cell>
          <cell r="L823" t="str">
            <v>ACCRA</v>
          </cell>
          <cell r="M823" t="str">
            <v>AFRICA</v>
          </cell>
          <cell r="AP823">
            <v>1</v>
          </cell>
          <cell r="AQ823">
            <v>22.476461538461539</v>
          </cell>
          <cell r="AR823" t="str">
            <v xml:space="preserve"> </v>
          </cell>
          <cell r="AS823" t="str">
            <v xml:space="preserve"> </v>
          </cell>
          <cell r="AT823">
            <v>0</v>
          </cell>
        </row>
        <row r="824">
          <cell r="A824" t="str">
            <v>Lamont, Made Isabella Rosa</v>
          </cell>
          <cell r="B824" t="str">
            <v>Senior Partnerships Officer I</v>
          </cell>
          <cell r="C824" t="str">
            <v>EXAGEN</v>
          </cell>
          <cell r="D824" t="str">
            <v>6953</v>
          </cell>
          <cell r="E824" t="str">
            <v>Y</v>
          </cell>
          <cell r="F824" t="str">
            <v>BD Officer, Business Intelligence</v>
          </cell>
          <cell r="G824" t="str">
            <v>A</v>
          </cell>
          <cell r="H824" t="str">
            <v>USD</v>
          </cell>
          <cell r="I824">
            <v>85273.76</v>
          </cell>
          <cell r="J824">
            <v>1</v>
          </cell>
          <cell r="L824" t="str">
            <v>HOME-NY-SEA</v>
          </cell>
          <cell r="M824" t="str">
            <v>US</v>
          </cell>
          <cell r="AP824">
            <v>1</v>
          </cell>
          <cell r="AQ824">
            <v>327.976</v>
          </cell>
          <cell r="AR824" t="str">
            <v xml:space="preserve"> </v>
          </cell>
          <cell r="AS824" t="str">
            <v xml:space="preserve"> </v>
          </cell>
          <cell r="AT824">
            <v>0</v>
          </cell>
        </row>
        <row r="825">
          <cell r="A825" t="str">
            <v>Larbi-Debrah, Patrick</v>
          </cell>
          <cell r="B825" t="str">
            <v>Senior Program Officer I</v>
          </cell>
          <cell r="C825" t="str">
            <v>CPAI</v>
          </cell>
          <cell r="D825" t="str">
            <v>8017</v>
          </cell>
          <cell r="E825" t="str">
            <v>Y</v>
          </cell>
          <cell r="F825" t="str">
            <v>Program Officer -Vaccine implementation</v>
          </cell>
          <cell r="G825" t="str">
            <v>A</v>
          </cell>
          <cell r="H825" t="str">
            <v>USD</v>
          </cell>
          <cell r="I825">
            <v>20025.599999999999</v>
          </cell>
          <cell r="J825">
            <v>1</v>
          </cell>
          <cell r="L825" t="str">
            <v>ACCRA</v>
          </cell>
          <cell r="M825" t="str">
            <v>AFRICA</v>
          </cell>
          <cell r="AP825">
            <v>1</v>
          </cell>
          <cell r="AQ825">
            <v>77.021538461538455</v>
          </cell>
          <cell r="AR825" t="str">
            <v xml:space="preserve"> </v>
          </cell>
          <cell r="AS825" t="str">
            <v xml:space="preserve"> </v>
          </cell>
          <cell r="AT825">
            <v>0</v>
          </cell>
        </row>
        <row r="826">
          <cell r="A826" t="str">
            <v>Latimer, Ashley Maree</v>
          </cell>
          <cell r="B826" t="str">
            <v>Senior Manager Advocacy and Public Policy</v>
          </cell>
          <cell r="C826" t="str">
            <v>CPAI</v>
          </cell>
          <cell r="D826" t="str">
            <v>4496</v>
          </cell>
          <cell r="E826" t="str">
            <v>Y</v>
          </cell>
          <cell r="F826" t="str">
            <v>Policy and Advocacy Manager</v>
          </cell>
          <cell r="G826" t="str">
            <v>A</v>
          </cell>
          <cell r="H826" t="str">
            <v>USD</v>
          </cell>
          <cell r="I826">
            <v>156581.35999999999</v>
          </cell>
          <cell r="J826">
            <v>1</v>
          </cell>
          <cell r="L826" t="str">
            <v>WASHINGTON DC</v>
          </cell>
          <cell r="M826" t="str">
            <v>US</v>
          </cell>
          <cell r="AP826">
            <v>1</v>
          </cell>
          <cell r="AQ826">
            <v>602.23599999999999</v>
          </cell>
          <cell r="AR826" t="str">
            <v xml:space="preserve"> </v>
          </cell>
          <cell r="AS826" t="str">
            <v xml:space="preserve"> </v>
          </cell>
          <cell r="AT826">
            <v>0</v>
          </cell>
        </row>
        <row r="827">
          <cell r="A827" t="str">
            <v>Latt, Htet Su</v>
          </cell>
          <cell r="B827" t="str">
            <v>Administrative Assistant II</v>
          </cell>
          <cell r="C827" t="str">
            <v>MM</v>
          </cell>
          <cell r="D827" t="str">
            <v>7167</v>
          </cell>
          <cell r="E827" t="str">
            <v>Y</v>
          </cell>
          <cell r="F827" t="str">
            <v>Project Assistant</v>
          </cell>
          <cell r="G827" t="str">
            <v>A</v>
          </cell>
          <cell r="H827" t="str">
            <v>USD</v>
          </cell>
          <cell r="I827">
            <v>11009.23</v>
          </cell>
          <cell r="J827">
            <v>1</v>
          </cell>
          <cell r="L827" t="str">
            <v>Yangon</v>
          </cell>
          <cell r="M827" t="str">
            <v>AMEE</v>
          </cell>
          <cell r="AP827">
            <v>1</v>
          </cell>
          <cell r="AQ827">
            <v>42.343192307692306</v>
          </cell>
          <cell r="AR827" t="str">
            <v xml:space="preserve"> </v>
          </cell>
          <cell r="AS827" t="str">
            <v xml:space="preserve"> </v>
          </cell>
          <cell r="AT827">
            <v>0</v>
          </cell>
        </row>
        <row r="828">
          <cell r="A828" t="str">
            <v>Lauer, Holly</v>
          </cell>
          <cell r="B828" t="str">
            <v>Senior Accountant II</v>
          </cell>
          <cell r="C828" t="str">
            <v>GLACCT</v>
          </cell>
          <cell r="D828" t="str">
            <v>8100</v>
          </cell>
          <cell r="E828" t="str">
            <v>Y</v>
          </cell>
          <cell r="F828" t="str">
            <v>Senior Payroll Administrator</v>
          </cell>
          <cell r="G828" t="str">
            <v>A</v>
          </cell>
          <cell r="H828" t="str">
            <v>USD</v>
          </cell>
          <cell r="I828">
            <v>98800</v>
          </cell>
          <cell r="J828">
            <v>1</v>
          </cell>
          <cell r="L828" t="str">
            <v>SEATTLE</v>
          </cell>
          <cell r="M828" t="str">
            <v>US</v>
          </cell>
          <cell r="AP828">
            <v>1</v>
          </cell>
          <cell r="AQ828">
            <v>380</v>
          </cell>
          <cell r="AR828" t="str">
            <v xml:space="preserve"> </v>
          </cell>
          <cell r="AS828" t="str">
            <v xml:space="preserve"> </v>
          </cell>
          <cell r="AT828">
            <v>0</v>
          </cell>
        </row>
        <row r="829">
          <cell r="A829" t="str">
            <v>Laurino, Kerry Ann Marie</v>
          </cell>
          <cell r="B829" t="str">
            <v>Senior Clinical Project Manager II</v>
          </cell>
          <cell r="C829" t="str">
            <v>CIFM</v>
          </cell>
          <cell r="D829" t="str">
            <v>7716</v>
          </cell>
          <cell r="E829" t="str">
            <v>Y</v>
          </cell>
          <cell r="F829" t="str">
            <v>Senior Project Manager</v>
          </cell>
          <cell r="G829" t="str">
            <v>A</v>
          </cell>
          <cell r="H829" t="str">
            <v>USD</v>
          </cell>
          <cell r="I829">
            <v>135200</v>
          </cell>
          <cell r="J829">
            <v>1</v>
          </cell>
          <cell r="L829" t="str">
            <v>WASHINGTON DC</v>
          </cell>
          <cell r="M829" t="str">
            <v>US</v>
          </cell>
          <cell r="AP829">
            <v>1</v>
          </cell>
          <cell r="AQ829">
            <v>520</v>
          </cell>
          <cell r="AR829" t="str">
            <v xml:space="preserve"> </v>
          </cell>
          <cell r="AS829" t="str">
            <v xml:space="preserve"> </v>
          </cell>
          <cell r="AT829">
            <v>0</v>
          </cell>
        </row>
        <row r="830">
          <cell r="A830" t="str">
            <v>Lawson, Ayebatari</v>
          </cell>
          <cell r="B830" t="str">
            <v>Manager Program Project Management</v>
          </cell>
          <cell r="C830" t="str">
            <v>MNTD</v>
          </cell>
          <cell r="D830" t="str">
            <v>10239</v>
          </cell>
          <cell r="E830" t="str">
            <v>Y</v>
          </cell>
          <cell r="F830" t="str">
            <v>Manager Program Project Management</v>
          </cell>
          <cell r="G830" t="str">
            <v>A</v>
          </cell>
          <cell r="H830" t="str">
            <v>NGN</v>
          </cell>
          <cell r="I830">
            <v>56194332</v>
          </cell>
          <cell r="J830">
            <v>1</v>
          </cell>
          <cell r="L830" t="str">
            <v>ABUJA</v>
          </cell>
          <cell r="M830">
            <v>0</v>
          </cell>
          <cell r="AP830">
            <v>850</v>
          </cell>
          <cell r="AQ830">
            <v>254.27299547511311</v>
          </cell>
          <cell r="AR830" t="str">
            <v xml:space="preserve"> </v>
          </cell>
          <cell r="AS830" t="str">
            <v xml:space="preserve"> </v>
          </cell>
          <cell r="AT830">
            <v>0</v>
          </cell>
        </row>
        <row r="831">
          <cell r="A831" t="str">
            <v>Lawson, Paul Kirk</v>
          </cell>
          <cell r="B831" t="str">
            <v>Senior Manager FP&amp;A</v>
          </cell>
          <cell r="C831" t="str">
            <v>FPA</v>
          </cell>
          <cell r="D831" t="str">
            <v>4767</v>
          </cell>
          <cell r="E831" t="str">
            <v>Y</v>
          </cell>
          <cell r="F831" t="str">
            <v>Senior Finance Manager</v>
          </cell>
          <cell r="G831" t="str">
            <v>A</v>
          </cell>
          <cell r="H831" t="str">
            <v>USD</v>
          </cell>
          <cell r="I831">
            <v>156087.35999999999</v>
          </cell>
          <cell r="J831">
            <v>1</v>
          </cell>
          <cell r="L831" t="str">
            <v>HOME-GA-SEA</v>
          </cell>
          <cell r="M831" t="str">
            <v>US</v>
          </cell>
          <cell r="AP831">
            <v>1</v>
          </cell>
          <cell r="AQ831">
            <v>600.3359999999999</v>
          </cell>
          <cell r="AR831" t="str">
            <v xml:space="preserve"> </v>
          </cell>
          <cell r="AS831" t="str">
            <v xml:space="preserve"> </v>
          </cell>
          <cell r="AT831">
            <v>0</v>
          </cell>
        </row>
        <row r="832">
          <cell r="A832" t="str">
            <v>Le Cao, Thang</v>
          </cell>
          <cell r="B832" t="str">
            <v>Senior Finance and Awards Officer II/ Senior PADM II</v>
          </cell>
          <cell r="C832" t="str">
            <v>VN</v>
          </cell>
          <cell r="D832" t="str">
            <v>4098</v>
          </cell>
          <cell r="E832" t="str">
            <v>Y</v>
          </cell>
          <cell r="F832" t="str">
            <v>Project Financial Analysis and Administrative Officer</v>
          </cell>
          <cell r="G832" t="str">
            <v>A</v>
          </cell>
          <cell r="H832" t="str">
            <v>VND</v>
          </cell>
          <cell r="I832">
            <v>1092164472</v>
          </cell>
          <cell r="J832">
            <v>1</v>
          </cell>
          <cell r="L832" t="str">
            <v>HANOI</v>
          </cell>
          <cell r="M832" t="str">
            <v>AMEE</v>
          </cell>
          <cell r="AP832">
            <v>23750</v>
          </cell>
          <cell r="AQ832">
            <v>176.8687404048583</v>
          </cell>
          <cell r="AR832" t="str">
            <v xml:space="preserve"> </v>
          </cell>
          <cell r="AS832" t="str">
            <v xml:space="preserve"> </v>
          </cell>
          <cell r="AT832">
            <v>0</v>
          </cell>
        </row>
        <row r="833">
          <cell r="A833" t="str">
            <v>Le Thanh, Hai</v>
          </cell>
          <cell r="B833" t="str">
            <v>Senior Functional Coordinator</v>
          </cell>
          <cell r="C833" t="str">
            <v>VN</v>
          </cell>
          <cell r="D833" t="str">
            <v>3417</v>
          </cell>
          <cell r="E833" t="str">
            <v>Y</v>
          </cell>
          <cell r="F833" t="str">
            <v>Sr Program Assistant</v>
          </cell>
          <cell r="G833" t="str">
            <v>A</v>
          </cell>
          <cell r="H833" t="str">
            <v>VND</v>
          </cell>
          <cell r="I833">
            <v>552215064</v>
          </cell>
          <cell r="J833">
            <v>1</v>
          </cell>
          <cell r="L833" t="str">
            <v>HANOI</v>
          </cell>
          <cell r="M833" t="str">
            <v>AMEE</v>
          </cell>
          <cell r="AP833">
            <v>23750</v>
          </cell>
          <cell r="AQ833">
            <v>89.427540728744944</v>
          </cell>
          <cell r="AR833" t="str">
            <v xml:space="preserve"> </v>
          </cell>
          <cell r="AS833" t="str">
            <v xml:space="preserve"> </v>
          </cell>
          <cell r="AT833">
            <v>0</v>
          </cell>
        </row>
        <row r="834">
          <cell r="A834" t="str">
            <v>Le, Hien Thi Thu</v>
          </cell>
          <cell r="B834" t="str">
            <v>Director Program Project Management</v>
          </cell>
          <cell r="C834" t="str">
            <v>VN</v>
          </cell>
          <cell r="D834" t="str">
            <v>6792</v>
          </cell>
          <cell r="E834" t="str">
            <v>Y</v>
          </cell>
          <cell r="F834" t="str">
            <v>Program Director, PHC</v>
          </cell>
          <cell r="G834" t="str">
            <v>A</v>
          </cell>
          <cell r="H834" t="str">
            <v>VND</v>
          </cell>
          <cell r="I834">
            <v>2149766937</v>
          </cell>
          <cell r="J834">
            <v>1</v>
          </cell>
          <cell r="L834" t="str">
            <v>HANOI</v>
          </cell>
          <cell r="M834" t="str">
            <v>AMEE</v>
          </cell>
          <cell r="AP834">
            <v>23750</v>
          </cell>
          <cell r="AQ834">
            <v>348.14039465587041</v>
          </cell>
          <cell r="AR834" t="str">
            <v xml:space="preserve"> </v>
          </cell>
          <cell r="AS834" t="str">
            <v xml:space="preserve"> </v>
          </cell>
          <cell r="AT834">
            <v>0</v>
          </cell>
        </row>
        <row r="835">
          <cell r="A835" t="str">
            <v>Le, Tai Thi Minh</v>
          </cell>
          <cell r="B835" t="str">
            <v>Senior Accounting Coordinator</v>
          </cell>
          <cell r="C835" t="str">
            <v>GLACCT</v>
          </cell>
          <cell r="D835" t="str">
            <v>3806</v>
          </cell>
          <cell r="E835" t="str">
            <v>Y</v>
          </cell>
          <cell r="F835" t="str">
            <v>Senior Accounting Assoc</v>
          </cell>
          <cell r="G835" t="str">
            <v>A</v>
          </cell>
          <cell r="H835" t="str">
            <v>USD</v>
          </cell>
          <cell r="I835">
            <v>70800.08</v>
          </cell>
          <cell r="J835">
            <v>1</v>
          </cell>
          <cell r="L835" t="str">
            <v>HOME-WA-SEA</v>
          </cell>
          <cell r="M835" t="str">
            <v>US</v>
          </cell>
          <cell r="AP835">
            <v>1</v>
          </cell>
          <cell r="AQ835">
            <v>272.30799999999999</v>
          </cell>
          <cell r="AR835" t="str">
            <v xml:space="preserve"> </v>
          </cell>
          <cell r="AS835" t="str">
            <v xml:space="preserve"> </v>
          </cell>
          <cell r="AT835">
            <v>0</v>
          </cell>
        </row>
        <row r="836">
          <cell r="A836" t="str">
            <v>Le, Thinh Hong</v>
          </cell>
          <cell r="B836" t="str">
            <v>Program Associate II</v>
          </cell>
          <cell r="C836" t="str">
            <v>MDHT</v>
          </cell>
          <cell r="D836" t="str">
            <v>10000</v>
          </cell>
          <cell r="E836" t="str">
            <v>Y</v>
          </cell>
          <cell r="F836" t="str">
            <v>Research Associate, PMA</v>
          </cell>
          <cell r="G836" t="str">
            <v>A</v>
          </cell>
          <cell r="H836" t="str">
            <v>USD</v>
          </cell>
          <cell r="I836">
            <v>87360</v>
          </cell>
          <cell r="J836">
            <v>1</v>
          </cell>
          <cell r="L836" t="str">
            <v>SEATTLE</v>
          </cell>
          <cell r="M836" t="str">
            <v>US</v>
          </cell>
          <cell r="AP836">
            <v>1</v>
          </cell>
          <cell r="AQ836">
            <v>336</v>
          </cell>
          <cell r="AR836" t="str">
            <v xml:space="preserve"> </v>
          </cell>
          <cell r="AS836" t="str">
            <v xml:space="preserve"> </v>
          </cell>
          <cell r="AT836">
            <v>0</v>
          </cell>
        </row>
        <row r="837">
          <cell r="A837" t="str">
            <v>Leach, Amanda</v>
          </cell>
          <cell r="B837" t="str">
            <v>Research &amp; Development Advisor I</v>
          </cell>
          <cell r="C837" t="str">
            <v>4113</v>
          </cell>
          <cell r="D837" t="str">
            <v>10104</v>
          </cell>
          <cell r="E837" t="str">
            <v>Y</v>
          </cell>
          <cell r="F837" t="str">
            <v>Senior Vaccine Development Director, Center for Vaccine Innovation and Access</v>
          </cell>
          <cell r="G837" t="str">
            <v>A</v>
          </cell>
          <cell r="H837" t="str">
            <v>USD</v>
          </cell>
          <cell r="I837">
            <v>300000</v>
          </cell>
          <cell r="J837">
            <v>1</v>
          </cell>
          <cell r="L837" t="str">
            <v>WASHINGTON DC</v>
          </cell>
          <cell r="M837" t="str">
            <v>US</v>
          </cell>
          <cell r="AP837">
            <v>1</v>
          </cell>
          <cell r="AQ837">
            <v>1153.8461538461538</v>
          </cell>
          <cell r="AR837" t="str">
            <v xml:space="preserve"> </v>
          </cell>
          <cell r="AS837" t="str">
            <v>X</v>
          </cell>
          <cell r="AT837">
            <v>0</v>
          </cell>
        </row>
        <row r="838">
          <cell r="A838" t="str">
            <v>Leavitt, Elissa</v>
          </cell>
          <cell r="B838" t="str">
            <v>Advanced Paralegal</v>
          </cell>
          <cell r="C838" t="str">
            <v>LA</v>
          </cell>
          <cell r="D838" t="str">
            <v>10248</v>
          </cell>
          <cell r="E838" t="str">
            <v>Y</v>
          </cell>
          <cell r="F838" t="str">
            <v>Senior Legal Operations Manager</v>
          </cell>
          <cell r="G838" t="str">
            <v>A</v>
          </cell>
          <cell r="H838" t="str">
            <v>USD</v>
          </cell>
          <cell r="I838">
            <v>180000</v>
          </cell>
          <cell r="J838">
            <v>1</v>
          </cell>
          <cell r="L838" t="str">
            <v>SEATTLE</v>
          </cell>
          <cell r="M838" t="str">
            <v>US</v>
          </cell>
          <cell r="AP838">
            <v>1</v>
          </cell>
          <cell r="AQ838">
            <v>692.30769230769226</v>
          </cell>
          <cell r="AR838" t="str">
            <v xml:space="preserve"> </v>
          </cell>
          <cell r="AS838" t="str">
            <v xml:space="preserve"> </v>
          </cell>
          <cell r="AT838">
            <v>0</v>
          </cell>
        </row>
        <row r="839">
          <cell r="A839" t="str">
            <v>Leddo, Brian M.</v>
          </cell>
          <cell r="B839" t="str">
            <v>Advanced Data Mgmt &amp; Security</v>
          </cell>
          <cell r="C839" t="str">
            <v>IT</v>
          </cell>
          <cell r="D839" t="str">
            <v>10268</v>
          </cell>
          <cell r="E839" t="str">
            <v>Y</v>
          </cell>
          <cell r="F839" t="str">
            <v>Power BI Developer</v>
          </cell>
          <cell r="G839" t="str">
            <v>A</v>
          </cell>
          <cell r="H839" t="str">
            <v>USD</v>
          </cell>
          <cell r="I839">
            <v>132000</v>
          </cell>
          <cell r="J839">
            <v>1</v>
          </cell>
          <cell r="L839" t="str">
            <v>SEATTLE</v>
          </cell>
          <cell r="M839" t="str">
            <v>US</v>
          </cell>
          <cell r="AP839">
            <v>1</v>
          </cell>
          <cell r="AQ839">
            <v>507.69230769230768</v>
          </cell>
          <cell r="AR839" t="str">
            <v xml:space="preserve"> </v>
          </cell>
          <cell r="AS839" t="str">
            <v xml:space="preserve"> </v>
          </cell>
          <cell r="AT839">
            <v>0</v>
          </cell>
        </row>
        <row r="840">
          <cell r="A840" t="str">
            <v>Lee, Cynthia K</v>
          </cell>
          <cell r="B840" t="str">
            <v>Research &amp; Development Advisor I</v>
          </cell>
          <cell r="C840" t="str">
            <v>4113</v>
          </cell>
          <cell r="D840" t="str">
            <v>3429</v>
          </cell>
          <cell r="E840" t="str">
            <v>Y</v>
          </cell>
          <cell r="F840" t="str">
            <v>Project Director</v>
          </cell>
          <cell r="G840" t="str">
            <v>A</v>
          </cell>
          <cell r="H840" t="str">
            <v>USD</v>
          </cell>
          <cell r="I840">
            <v>296458.23999999999</v>
          </cell>
          <cell r="J840">
            <v>1</v>
          </cell>
          <cell r="L840" t="str">
            <v>WASHINGTON DC</v>
          </cell>
          <cell r="M840" t="str">
            <v>US</v>
          </cell>
          <cell r="AP840">
            <v>1</v>
          </cell>
          <cell r="AQ840">
            <v>1140.2239999999999</v>
          </cell>
          <cell r="AR840" t="str">
            <v xml:space="preserve"> </v>
          </cell>
          <cell r="AS840" t="str">
            <v>X</v>
          </cell>
          <cell r="AT840">
            <v>0</v>
          </cell>
        </row>
        <row r="841">
          <cell r="A841" t="str">
            <v>Lee, Lindsey Marie</v>
          </cell>
          <cell r="B841" t="str">
            <v>Senior Project Manager I</v>
          </cell>
          <cell r="C841" t="str">
            <v>EXAGEN</v>
          </cell>
          <cell r="D841" t="str">
            <v>7092</v>
          </cell>
          <cell r="E841" t="str">
            <v>Y</v>
          </cell>
          <cell r="F841" t="str">
            <v>Marketing Project Specialist</v>
          </cell>
          <cell r="G841" t="str">
            <v>A</v>
          </cell>
          <cell r="H841" t="str">
            <v>USD</v>
          </cell>
          <cell r="I841">
            <v>89163.36</v>
          </cell>
          <cell r="J841">
            <v>1</v>
          </cell>
          <cell r="L841" t="str">
            <v>SEATTLE</v>
          </cell>
          <cell r="M841" t="str">
            <v>US</v>
          </cell>
          <cell r="AP841">
            <v>1</v>
          </cell>
          <cell r="AQ841">
            <v>342.93599999999998</v>
          </cell>
          <cell r="AR841" t="str">
            <v xml:space="preserve"> </v>
          </cell>
          <cell r="AS841" t="str">
            <v xml:space="preserve"> </v>
          </cell>
          <cell r="AT841">
            <v>0</v>
          </cell>
        </row>
        <row r="842">
          <cell r="A842" t="str">
            <v>Lee, Shwu-Maan</v>
          </cell>
          <cell r="B842" t="str">
            <v>Research &amp; Development Advisor I</v>
          </cell>
          <cell r="C842" t="str">
            <v>CCMC</v>
          </cell>
          <cell r="D842" t="str">
            <v>5029</v>
          </cell>
          <cell r="E842" t="str">
            <v>Y</v>
          </cell>
          <cell r="F842" t="str">
            <v>Program Director</v>
          </cell>
          <cell r="G842" t="str">
            <v>A</v>
          </cell>
          <cell r="H842" t="str">
            <v>USD</v>
          </cell>
          <cell r="I842">
            <v>233794.08</v>
          </cell>
          <cell r="J842">
            <v>1</v>
          </cell>
          <cell r="L842" t="str">
            <v>HOME-MD-SEA</v>
          </cell>
          <cell r="M842" t="str">
            <v>US</v>
          </cell>
          <cell r="AP842">
            <v>1</v>
          </cell>
          <cell r="AQ842">
            <v>899.20799999999997</v>
          </cell>
          <cell r="AR842" t="str">
            <v xml:space="preserve"> </v>
          </cell>
          <cell r="AS842" t="str">
            <v>X</v>
          </cell>
          <cell r="AT842">
            <v>0</v>
          </cell>
        </row>
        <row r="843">
          <cell r="A843" t="str">
            <v>Lemma, Getachew Geda</v>
          </cell>
          <cell r="B843" t="str">
            <v>Manager Accounting</v>
          </cell>
          <cell r="C843" t="str">
            <v>ET</v>
          </cell>
          <cell r="D843" t="str">
            <v>5456</v>
          </cell>
          <cell r="E843" t="str">
            <v>Y</v>
          </cell>
          <cell r="F843" t="str">
            <v>Senior Finance Officer</v>
          </cell>
          <cell r="G843" t="str">
            <v>A</v>
          </cell>
          <cell r="H843" t="str">
            <v>USD</v>
          </cell>
          <cell r="I843">
            <v>21216.71</v>
          </cell>
          <cell r="J843">
            <v>1</v>
          </cell>
          <cell r="L843" t="str">
            <v>ADDIS</v>
          </cell>
          <cell r="M843" t="str">
            <v>AFRICA</v>
          </cell>
          <cell r="AP843">
            <v>1</v>
          </cell>
          <cell r="AQ843">
            <v>81.60273076923076</v>
          </cell>
          <cell r="AR843" t="str">
            <v xml:space="preserve"> </v>
          </cell>
          <cell r="AS843" t="str">
            <v xml:space="preserve"> </v>
          </cell>
          <cell r="AT843">
            <v>0</v>
          </cell>
        </row>
        <row r="844">
          <cell r="A844" t="str">
            <v>Lemma, Hanna Alemayehu</v>
          </cell>
          <cell r="B844" t="str">
            <v>Advanced Program Officer</v>
          </cell>
          <cell r="C844" t="str">
            <v>ET</v>
          </cell>
          <cell r="D844" t="str">
            <v>8179</v>
          </cell>
          <cell r="E844" t="str">
            <v>Y</v>
          </cell>
          <cell r="F844" t="str">
            <v>National Technical Assistant for Communication and Demand Generation</v>
          </cell>
          <cell r="G844" t="str">
            <v>A</v>
          </cell>
          <cell r="H844" t="str">
            <v>USD</v>
          </cell>
          <cell r="I844">
            <v>20025.599999999999</v>
          </cell>
          <cell r="J844">
            <v>1</v>
          </cell>
          <cell r="L844" t="str">
            <v>ADDIS</v>
          </cell>
          <cell r="M844" t="str">
            <v>AFRICA</v>
          </cell>
          <cell r="AP844">
            <v>1</v>
          </cell>
          <cell r="AQ844">
            <v>77.021538461538455</v>
          </cell>
          <cell r="AR844" t="str">
            <v xml:space="preserve"> </v>
          </cell>
          <cell r="AS844" t="str">
            <v xml:space="preserve"> </v>
          </cell>
          <cell r="AT844">
            <v>0</v>
          </cell>
        </row>
        <row r="845">
          <cell r="A845" t="str">
            <v>Lennon, Thomas P.</v>
          </cell>
          <cell r="B845" t="str">
            <v>Senior Director Research &amp; Development</v>
          </cell>
          <cell r="C845" t="str">
            <v>MDHT</v>
          </cell>
          <cell r="D845" t="str">
            <v>1086</v>
          </cell>
          <cell r="E845" t="str">
            <v>Y</v>
          </cell>
          <cell r="F845" t="str">
            <v>Acting Global Program Leader, Medical Devices and Health Technologies</v>
          </cell>
          <cell r="G845" t="str">
            <v>A</v>
          </cell>
          <cell r="H845" t="str">
            <v>USD</v>
          </cell>
          <cell r="I845">
            <v>265336.03000000003</v>
          </cell>
          <cell r="J845">
            <v>1</v>
          </cell>
          <cell r="L845" t="str">
            <v>SEATTLE</v>
          </cell>
          <cell r="M845" t="str">
            <v>US</v>
          </cell>
          <cell r="AP845">
            <v>1</v>
          </cell>
          <cell r="AQ845">
            <v>1020.5231923076924</v>
          </cell>
          <cell r="AR845" t="str">
            <v xml:space="preserve"> </v>
          </cell>
          <cell r="AS845" t="str">
            <v>X</v>
          </cell>
          <cell r="AT845">
            <v>0</v>
          </cell>
        </row>
        <row r="846">
          <cell r="A846" t="str">
            <v>Leontyeva, Svitlana Leonidivna</v>
          </cell>
          <cell r="B846" t="str">
            <v>Senior Manager Program</v>
          </cell>
          <cell r="C846" t="str">
            <v>PSU</v>
          </cell>
          <cell r="D846" t="str">
            <v>1902</v>
          </cell>
          <cell r="E846" t="str">
            <v>Y</v>
          </cell>
          <cell r="F846" t="str">
            <v>Senior Program Officer</v>
          </cell>
          <cell r="G846" t="str">
            <v>A</v>
          </cell>
          <cell r="H846" t="str">
            <v>USD</v>
          </cell>
          <cell r="I846">
            <v>105845.54</v>
          </cell>
          <cell r="J846">
            <v>1</v>
          </cell>
          <cell r="L846" t="str">
            <v>KYIV</v>
          </cell>
          <cell r="M846" t="str">
            <v>AMEE</v>
          </cell>
          <cell r="AP846">
            <v>1</v>
          </cell>
          <cell r="AQ846">
            <v>407.09823076923072</v>
          </cell>
          <cell r="AR846" t="str">
            <v xml:space="preserve"> </v>
          </cell>
          <cell r="AS846" t="str">
            <v xml:space="preserve"> </v>
          </cell>
          <cell r="AT846">
            <v>0</v>
          </cell>
        </row>
        <row r="847">
          <cell r="A847" t="str">
            <v>Levitt, Maya Guo</v>
          </cell>
          <cell r="B847" t="str">
            <v>Philanthropy &amp; Fundraising Associate II</v>
          </cell>
          <cell r="C847" t="str">
            <v>EXAGEN</v>
          </cell>
          <cell r="D847" t="str">
            <v>8076</v>
          </cell>
          <cell r="E847" t="str">
            <v>Y</v>
          </cell>
          <cell r="F847" t="str">
            <v>Philanthropy Associate</v>
          </cell>
          <cell r="G847" t="str">
            <v>A</v>
          </cell>
          <cell r="H847" t="str">
            <v>USD</v>
          </cell>
          <cell r="I847">
            <v>78000</v>
          </cell>
          <cell r="J847">
            <v>1</v>
          </cell>
          <cell r="L847" t="str">
            <v>SEATTLE</v>
          </cell>
          <cell r="M847" t="str">
            <v>US</v>
          </cell>
          <cell r="AP847">
            <v>1</v>
          </cell>
          <cell r="AQ847">
            <v>300</v>
          </cell>
          <cell r="AR847" t="str">
            <v xml:space="preserve"> </v>
          </cell>
          <cell r="AS847" t="str">
            <v xml:space="preserve"> </v>
          </cell>
          <cell r="AT847">
            <v>0</v>
          </cell>
        </row>
        <row r="848">
          <cell r="A848" t="str">
            <v>Lewis, Kristen Dana Collins</v>
          </cell>
          <cell r="B848" t="str">
            <v>Senior Director Clinical Research Monitoring &amp; Development</v>
          </cell>
          <cell r="C848" t="str">
            <v>CCLN</v>
          </cell>
          <cell r="D848" t="str">
            <v>1708</v>
          </cell>
          <cell r="E848" t="str">
            <v>Y</v>
          </cell>
          <cell r="F848" t="str">
            <v>Head of Clinical Operations</v>
          </cell>
          <cell r="G848" t="str">
            <v>A</v>
          </cell>
          <cell r="H848" t="str">
            <v>USD</v>
          </cell>
          <cell r="I848">
            <v>253003.92</v>
          </cell>
          <cell r="J848">
            <v>1</v>
          </cell>
          <cell r="L848" t="str">
            <v>HOME-WA-SEA</v>
          </cell>
          <cell r="M848" t="str">
            <v>US</v>
          </cell>
          <cell r="AP848">
            <v>1</v>
          </cell>
          <cell r="AQ848">
            <v>973.0920000000001</v>
          </cell>
          <cell r="AR848" t="str">
            <v xml:space="preserve"> </v>
          </cell>
          <cell r="AS848" t="str">
            <v>X</v>
          </cell>
          <cell r="AT848">
            <v>0</v>
          </cell>
        </row>
        <row r="849">
          <cell r="A849" t="str">
            <v>Lewis, Manuel Toshiyuki</v>
          </cell>
          <cell r="B849" t="str">
            <v>Senior Program Project Manager I</v>
          </cell>
          <cell r="C849" t="str">
            <v>MNTD</v>
          </cell>
          <cell r="D849" t="str">
            <v>3696</v>
          </cell>
          <cell r="E849" t="str">
            <v>Y</v>
          </cell>
          <cell r="F849" t="str">
            <v>Editorial and Content Officer, MNTD and P&amp;I Management</v>
          </cell>
          <cell r="G849" t="str">
            <v>A</v>
          </cell>
          <cell r="H849" t="str">
            <v>USD</v>
          </cell>
          <cell r="I849">
            <v>97656</v>
          </cell>
          <cell r="J849">
            <v>1</v>
          </cell>
          <cell r="L849" t="str">
            <v>SEATTLE</v>
          </cell>
          <cell r="M849" t="str">
            <v>US</v>
          </cell>
          <cell r="AP849">
            <v>1</v>
          </cell>
          <cell r="AQ849">
            <v>375.6</v>
          </cell>
          <cell r="AR849" t="str">
            <v xml:space="preserve"> </v>
          </cell>
          <cell r="AS849" t="str">
            <v xml:space="preserve"> </v>
          </cell>
          <cell r="AT849">
            <v>0</v>
          </cell>
        </row>
        <row r="850">
          <cell r="A850" t="str">
            <v>Li, Junchen</v>
          </cell>
          <cell r="B850" t="str">
            <v>Senior Manager Strategy &amp; Operations</v>
          </cell>
          <cell r="C850" t="str">
            <v>CHN</v>
          </cell>
          <cell r="D850" t="str">
            <v>3405</v>
          </cell>
          <cell r="E850" t="str">
            <v>Y</v>
          </cell>
          <cell r="F850" t="str">
            <v>Operations Manager</v>
          </cell>
          <cell r="G850" t="str">
            <v>A</v>
          </cell>
          <cell r="H850" t="str">
            <v>CNY</v>
          </cell>
          <cell r="I850">
            <v>511417.26</v>
          </cell>
          <cell r="J850">
            <v>1</v>
          </cell>
          <cell r="L850" t="str">
            <v>BEIJING</v>
          </cell>
          <cell r="M850" t="str">
            <v>AMEE</v>
          </cell>
          <cell r="AP850">
            <v>6.923</v>
          </cell>
          <cell r="AQ850">
            <v>284.12385693174372</v>
          </cell>
          <cell r="AR850" t="str">
            <v xml:space="preserve"> </v>
          </cell>
          <cell r="AS850" t="str">
            <v xml:space="preserve"> </v>
          </cell>
          <cell r="AT850">
            <v>0</v>
          </cell>
        </row>
        <row r="851">
          <cell r="A851" t="str">
            <v>Liang, Janice En</v>
          </cell>
          <cell r="B851" t="str">
            <v>Senior Philanthropy &amp; Fundraising Officer II</v>
          </cell>
          <cell r="C851" t="str">
            <v>EXAGEN</v>
          </cell>
          <cell r="D851" t="str">
            <v>7658</v>
          </cell>
          <cell r="E851" t="str">
            <v>Y</v>
          </cell>
          <cell r="F851" t="str">
            <v>Senior Philanthropy Officer</v>
          </cell>
          <cell r="G851" t="str">
            <v>A</v>
          </cell>
          <cell r="H851" t="str">
            <v>USD</v>
          </cell>
          <cell r="I851">
            <v>133555.97</v>
          </cell>
          <cell r="J851">
            <v>1</v>
          </cell>
          <cell r="L851" t="str">
            <v>SEATTLE</v>
          </cell>
          <cell r="M851" t="str">
            <v>US</v>
          </cell>
          <cell r="AP851">
            <v>1</v>
          </cell>
          <cell r="AQ851">
            <v>513.67680769230765</v>
          </cell>
          <cell r="AR851" t="str">
            <v xml:space="preserve"> </v>
          </cell>
          <cell r="AS851" t="str">
            <v xml:space="preserve"> </v>
          </cell>
          <cell r="AT851">
            <v>0</v>
          </cell>
        </row>
        <row r="852">
          <cell r="A852" t="str">
            <v>Liaroutsou, Aikaterini</v>
          </cell>
          <cell r="B852" t="str">
            <v>Senior Functional Coordinator</v>
          </cell>
          <cell r="C852" t="str">
            <v>CIFM</v>
          </cell>
          <cell r="D852" t="str">
            <v>10050</v>
          </cell>
          <cell r="E852" t="str">
            <v>Y</v>
          </cell>
          <cell r="F852" t="str">
            <v>Senior Program Assistant</v>
          </cell>
          <cell r="G852" t="str">
            <v>A</v>
          </cell>
          <cell r="H852" t="str">
            <v>USD</v>
          </cell>
          <cell r="I852">
            <v>71136</v>
          </cell>
          <cell r="J852">
            <v>1</v>
          </cell>
          <cell r="L852" t="str">
            <v>SEATTLE</v>
          </cell>
          <cell r="M852" t="str">
            <v>US</v>
          </cell>
          <cell r="AP852">
            <v>1</v>
          </cell>
          <cell r="AQ852">
            <v>273.60000000000002</v>
          </cell>
          <cell r="AR852" t="str">
            <v xml:space="preserve"> </v>
          </cell>
          <cell r="AS852" t="str">
            <v xml:space="preserve"> </v>
          </cell>
          <cell r="AT852">
            <v>0</v>
          </cell>
        </row>
        <row r="853">
          <cell r="A853" t="str">
            <v>Lillis, Lorraine Mary</v>
          </cell>
          <cell r="B853" t="str">
            <v>Advanced Research &amp; Development Officer</v>
          </cell>
          <cell r="C853" t="str">
            <v>DX</v>
          </cell>
          <cell r="D853" t="str">
            <v>4295</v>
          </cell>
          <cell r="E853" t="str">
            <v>Y</v>
          </cell>
          <cell r="F853" t="str">
            <v>Scientific Program Officer</v>
          </cell>
          <cell r="G853" t="str">
            <v>A</v>
          </cell>
          <cell r="H853" t="str">
            <v>USD</v>
          </cell>
          <cell r="I853">
            <v>132582.32</v>
          </cell>
          <cell r="J853">
            <v>1</v>
          </cell>
          <cell r="L853" t="str">
            <v>SEATTLE</v>
          </cell>
          <cell r="M853" t="str">
            <v>US</v>
          </cell>
          <cell r="AP853">
            <v>1</v>
          </cell>
          <cell r="AQ853">
            <v>509.93200000000002</v>
          </cell>
          <cell r="AR853" t="str">
            <v xml:space="preserve"> </v>
          </cell>
          <cell r="AS853" t="str">
            <v xml:space="preserve"> </v>
          </cell>
          <cell r="AT853">
            <v>0</v>
          </cell>
        </row>
        <row r="854">
          <cell r="A854" t="str">
            <v>Lim, Jeanette Mu Chen</v>
          </cell>
          <cell r="B854" t="str">
            <v>Senior Ethics &amp; Compliance Officer I</v>
          </cell>
          <cell r="C854" t="str">
            <v>GRC</v>
          </cell>
          <cell r="D854" t="str">
            <v>1769</v>
          </cell>
          <cell r="E854" t="str">
            <v>Y</v>
          </cell>
          <cell r="F854" t="str">
            <v>Project Manager</v>
          </cell>
          <cell r="G854" t="str">
            <v>A</v>
          </cell>
          <cell r="H854" t="str">
            <v>USD</v>
          </cell>
          <cell r="I854">
            <v>112320</v>
          </cell>
          <cell r="J854">
            <v>0.9</v>
          </cell>
          <cell r="L854" t="str">
            <v>SEATTLE</v>
          </cell>
          <cell r="M854" t="str">
            <v>US</v>
          </cell>
          <cell r="AP854">
            <v>1</v>
          </cell>
          <cell r="AQ854">
            <v>480</v>
          </cell>
          <cell r="AR854" t="str">
            <v xml:space="preserve"> </v>
          </cell>
          <cell r="AS854" t="str">
            <v xml:space="preserve"> </v>
          </cell>
          <cell r="AT854">
            <v>0</v>
          </cell>
        </row>
        <row r="855">
          <cell r="A855" t="str">
            <v>Limo, Asha Cheruto</v>
          </cell>
          <cell r="B855" t="str">
            <v>Procurement Supply Chain Associate II</v>
          </cell>
          <cell r="C855" t="str">
            <v>PSK</v>
          </cell>
          <cell r="D855" t="str">
            <v>6128</v>
          </cell>
          <cell r="E855" t="str">
            <v>Y</v>
          </cell>
          <cell r="F855" t="str">
            <v>Procurement Officer</v>
          </cell>
          <cell r="G855" t="str">
            <v>A</v>
          </cell>
          <cell r="H855" t="str">
            <v>USD</v>
          </cell>
          <cell r="I855">
            <v>24750</v>
          </cell>
          <cell r="J855">
            <v>1</v>
          </cell>
          <cell r="L855" t="str">
            <v>NAIROBI</v>
          </cell>
          <cell r="M855" t="str">
            <v>AFRICA</v>
          </cell>
          <cell r="AP855">
            <v>1</v>
          </cell>
          <cell r="AQ855">
            <v>95.192307692307693</v>
          </cell>
          <cell r="AR855" t="str">
            <v xml:space="preserve"> </v>
          </cell>
          <cell r="AS855" t="str">
            <v xml:space="preserve"> </v>
          </cell>
          <cell r="AT855">
            <v>0</v>
          </cell>
        </row>
        <row r="856">
          <cell r="A856" t="str">
            <v>Lin, Chia-San</v>
          </cell>
          <cell r="B856" t="str">
            <v>Senior Advocacy and Public Policy Officer II</v>
          </cell>
          <cell r="C856" t="str">
            <v>APP</v>
          </cell>
          <cell r="D856" t="str">
            <v>8227</v>
          </cell>
          <cell r="E856" t="str">
            <v>Y</v>
          </cell>
          <cell r="F856" t="str">
            <v>Senior Analyst-Public Health Advisor, Advocacy and Public Policy (APP)</v>
          </cell>
          <cell r="G856" t="str">
            <v>A</v>
          </cell>
          <cell r="H856" t="str">
            <v>ZAR</v>
          </cell>
          <cell r="I856">
            <v>1278000</v>
          </cell>
          <cell r="J856">
            <v>1</v>
          </cell>
          <cell r="L856" t="str">
            <v>JOHANNESBURG</v>
          </cell>
          <cell r="M856" t="str">
            <v>AFRICA</v>
          </cell>
          <cell r="AP856">
            <v>18.2</v>
          </cell>
          <cell r="AQ856">
            <v>270.07607776838546</v>
          </cell>
          <cell r="AR856" t="str">
            <v xml:space="preserve"> </v>
          </cell>
          <cell r="AS856" t="str">
            <v xml:space="preserve"> </v>
          </cell>
          <cell r="AT856">
            <v>0</v>
          </cell>
        </row>
        <row r="857">
          <cell r="A857" t="str">
            <v>Lin, Thida</v>
          </cell>
          <cell r="B857" t="str">
            <v>Director Program</v>
          </cell>
          <cell r="C857" t="str">
            <v>MM</v>
          </cell>
          <cell r="D857" t="str">
            <v>7489</v>
          </cell>
          <cell r="E857" t="str">
            <v>Y</v>
          </cell>
          <cell r="F857" t="str">
            <v>Director, Family Health</v>
          </cell>
          <cell r="G857" t="str">
            <v>A</v>
          </cell>
          <cell r="H857" t="str">
            <v>USD</v>
          </cell>
          <cell r="I857">
            <v>80548.53</v>
          </cell>
          <cell r="J857">
            <v>1</v>
          </cell>
          <cell r="L857" t="str">
            <v>Yangon</v>
          </cell>
          <cell r="M857" t="str">
            <v>AMEE</v>
          </cell>
          <cell r="AP857">
            <v>1</v>
          </cell>
          <cell r="AQ857">
            <v>309.80203846153847</v>
          </cell>
          <cell r="AR857" t="str">
            <v xml:space="preserve"> </v>
          </cell>
          <cell r="AS857" t="str">
            <v xml:space="preserve"> </v>
          </cell>
          <cell r="AT857">
            <v>0</v>
          </cell>
        </row>
        <row r="858">
          <cell r="A858" t="str">
            <v>Lindblade, Kimberly Ann</v>
          </cell>
          <cell r="B858" t="str">
            <v>Program Advisor I</v>
          </cell>
          <cell r="C858" t="str">
            <v>MNTD</v>
          </cell>
          <cell r="D858" t="str">
            <v>7929</v>
          </cell>
          <cell r="E858" t="str">
            <v>Y</v>
          </cell>
          <cell r="F858" t="str">
            <v>Technical Director</v>
          </cell>
          <cell r="G858" t="str">
            <v>A</v>
          </cell>
          <cell r="H858" t="str">
            <v>CHF</v>
          </cell>
          <cell r="I858">
            <v>241909.92</v>
          </cell>
          <cell r="J858">
            <v>1</v>
          </cell>
          <cell r="L858" t="str">
            <v>SWITZFATH</v>
          </cell>
          <cell r="M858" t="str">
            <v>AMEE</v>
          </cell>
          <cell r="AP858">
            <v>0.92169999999999996</v>
          </cell>
          <cell r="AQ858">
            <v>1009.46378347702</v>
          </cell>
          <cell r="AR858" t="str">
            <v xml:space="preserve"> </v>
          </cell>
          <cell r="AS858" t="str">
            <v>X</v>
          </cell>
          <cell r="AT858">
            <v>0</v>
          </cell>
        </row>
        <row r="859">
          <cell r="A859" t="str">
            <v>Lira, Ana Laura</v>
          </cell>
          <cell r="B859" t="str">
            <v>Senior Functional Coordinator</v>
          </cell>
          <cell r="C859" t="str">
            <v>CODE</v>
          </cell>
          <cell r="D859" t="str">
            <v>7026</v>
          </cell>
          <cell r="E859" t="str">
            <v>Y</v>
          </cell>
          <cell r="F859" t="str">
            <v>Sr. Program Assistant</v>
          </cell>
          <cell r="G859" t="str">
            <v>A</v>
          </cell>
          <cell r="H859" t="str">
            <v>USD</v>
          </cell>
          <cell r="I859">
            <v>67689.56</v>
          </cell>
          <cell r="J859">
            <v>1</v>
          </cell>
          <cell r="L859" t="str">
            <v>SEATTLE</v>
          </cell>
          <cell r="M859" t="str">
            <v>US</v>
          </cell>
          <cell r="AP859">
            <v>1</v>
          </cell>
          <cell r="AQ859">
            <v>260.34446153846153</v>
          </cell>
          <cell r="AR859" t="str">
            <v xml:space="preserve"> </v>
          </cell>
          <cell r="AS859" t="str">
            <v xml:space="preserve"> </v>
          </cell>
          <cell r="AT859">
            <v>0</v>
          </cell>
        </row>
        <row r="860">
          <cell r="A860" t="str">
            <v>Little, Joseph John</v>
          </cell>
          <cell r="B860" t="str">
            <v>Senior Program Officer I</v>
          </cell>
          <cell r="C860" t="str">
            <v>MDHT</v>
          </cell>
          <cell r="D860" t="str">
            <v>1866</v>
          </cell>
          <cell r="E860" t="str">
            <v>Y</v>
          </cell>
          <cell r="F860" t="str">
            <v>Program Officer</v>
          </cell>
          <cell r="G860" t="str">
            <v>A</v>
          </cell>
          <cell r="H860" t="str">
            <v>USD</v>
          </cell>
          <cell r="I860">
            <v>106921</v>
          </cell>
          <cell r="J860">
            <v>1</v>
          </cell>
          <cell r="L860" t="str">
            <v>SEATTLE</v>
          </cell>
          <cell r="M860" t="str">
            <v>US</v>
          </cell>
          <cell r="AP860">
            <v>1</v>
          </cell>
          <cell r="AQ860">
            <v>411.23461538461538</v>
          </cell>
          <cell r="AR860" t="str">
            <v xml:space="preserve"> </v>
          </cell>
          <cell r="AS860" t="str">
            <v xml:space="preserve"> </v>
          </cell>
          <cell r="AT860">
            <v>0</v>
          </cell>
        </row>
        <row r="861">
          <cell r="A861" t="str">
            <v>Little, Timothy Mark</v>
          </cell>
          <cell r="B861" t="str">
            <v>Director FP&amp;A</v>
          </cell>
          <cell r="C861" t="str">
            <v>FPA</v>
          </cell>
          <cell r="D861" t="str">
            <v>5453</v>
          </cell>
          <cell r="E861" t="str">
            <v>Y</v>
          </cell>
          <cell r="F861" t="str">
            <v>Global Head of Pricing</v>
          </cell>
          <cell r="G861" t="str">
            <v>A</v>
          </cell>
          <cell r="H861" t="str">
            <v>USD</v>
          </cell>
          <cell r="I861">
            <v>186664.4</v>
          </cell>
          <cell r="J861">
            <v>1</v>
          </cell>
          <cell r="L861" t="str">
            <v>SEATTLE</v>
          </cell>
          <cell r="M861" t="str">
            <v>US</v>
          </cell>
          <cell r="AP861">
            <v>1</v>
          </cell>
          <cell r="AQ861">
            <v>717.93999999999994</v>
          </cell>
          <cell r="AR861" t="str">
            <v xml:space="preserve"> </v>
          </cell>
          <cell r="AS861" t="str">
            <v xml:space="preserve"> </v>
          </cell>
          <cell r="AT861">
            <v>0</v>
          </cell>
        </row>
        <row r="862">
          <cell r="A862" t="str">
            <v>Littrell, Megan</v>
          </cell>
          <cell r="B862" t="str">
            <v>Senior Director Program</v>
          </cell>
          <cell r="C862" t="str">
            <v>MNTD</v>
          </cell>
          <cell r="D862" t="str">
            <v>4606</v>
          </cell>
          <cell r="E862" t="str">
            <v>Y</v>
          </cell>
          <cell r="F862" t="str">
            <v>Project Director</v>
          </cell>
          <cell r="G862" t="str">
            <v>A</v>
          </cell>
          <cell r="H862" t="str">
            <v>USD</v>
          </cell>
          <cell r="I862">
            <v>220347.92</v>
          </cell>
          <cell r="J862">
            <v>1</v>
          </cell>
          <cell r="L862" t="str">
            <v>HOME-GA-SEA</v>
          </cell>
          <cell r="M862" t="str">
            <v>US</v>
          </cell>
          <cell r="AP862">
            <v>1</v>
          </cell>
          <cell r="AQ862">
            <v>847.49200000000008</v>
          </cell>
          <cell r="AR862" t="str">
            <v xml:space="preserve"> </v>
          </cell>
          <cell r="AS862" t="str">
            <v>X</v>
          </cell>
          <cell r="AT862">
            <v>0</v>
          </cell>
        </row>
        <row r="863">
          <cell r="A863" t="str">
            <v>lo, Amy</v>
          </cell>
          <cell r="B863" t="str">
            <v>Senior Procurement Supply Chain Officer II</v>
          </cell>
          <cell r="C863" t="str">
            <v>SEN</v>
          </cell>
          <cell r="D863" t="str">
            <v>10060</v>
          </cell>
          <cell r="E863" t="str">
            <v>Y</v>
          </cell>
          <cell r="F863" t="str">
            <v>Sr Program Officer - Supply &amp; Cold Chain - Senegal Country Program</v>
          </cell>
          <cell r="G863" t="str">
            <v>A</v>
          </cell>
          <cell r="H863" t="str">
            <v>XOF</v>
          </cell>
          <cell r="I863">
            <v>36000000</v>
          </cell>
          <cell r="J863">
            <v>1</v>
          </cell>
          <cell r="L863" t="str">
            <v>SenegalDakar</v>
          </cell>
          <cell r="M863" t="str">
            <v>AFRICA</v>
          </cell>
          <cell r="AP863">
            <v>600</v>
          </cell>
          <cell r="AQ863">
            <v>230.76923076923077</v>
          </cell>
          <cell r="AR863" t="str">
            <v xml:space="preserve"> </v>
          </cell>
          <cell r="AS863" t="str">
            <v xml:space="preserve"> </v>
          </cell>
          <cell r="AT863">
            <v>0</v>
          </cell>
        </row>
        <row r="864">
          <cell r="A864" t="str">
            <v>LO, Diéo</v>
          </cell>
          <cell r="B864" t="str">
            <v>Senior Program Officer II</v>
          </cell>
          <cell r="C864" t="str">
            <v>SEN</v>
          </cell>
          <cell r="D864" t="str">
            <v>10247</v>
          </cell>
          <cell r="E864" t="str">
            <v>Y</v>
          </cell>
          <cell r="F864" t="str">
            <v>Senior Program Officer II</v>
          </cell>
          <cell r="G864" t="str">
            <v>A</v>
          </cell>
          <cell r="H864" t="str">
            <v>XOF</v>
          </cell>
          <cell r="I864">
            <v>22500000</v>
          </cell>
          <cell r="J864">
            <v>1</v>
          </cell>
          <cell r="L864" t="str">
            <v>SenegalDakar</v>
          </cell>
          <cell r="M864" t="str">
            <v>AFRICA</v>
          </cell>
          <cell r="AP864">
            <v>600</v>
          </cell>
          <cell r="AQ864">
            <v>144.23076923076923</v>
          </cell>
          <cell r="AR864" t="str">
            <v xml:space="preserve"> </v>
          </cell>
          <cell r="AS864" t="str">
            <v xml:space="preserve"> </v>
          </cell>
          <cell r="AT864">
            <v>0</v>
          </cell>
        </row>
        <row r="865">
          <cell r="A865" t="str">
            <v>Loc, Huong Lan</v>
          </cell>
          <cell r="B865" t="str">
            <v>Manager Finance and Awards</v>
          </cell>
          <cell r="C865" t="str">
            <v>VN</v>
          </cell>
          <cell r="D865" t="str">
            <v>7770</v>
          </cell>
          <cell r="E865" t="str">
            <v>Y</v>
          </cell>
          <cell r="F865" t="str">
            <v>Project Financial Analysis and Administrative Officer</v>
          </cell>
          <cell r="G865" t="str">
            <v>A</v>
          </cell>
          <cell r="H865" t="str">
            <v>VND</v>
          </cell>
          <cell r="I865">
            <v>839830747</v>
          </cell>
          <cell r="J865">
            <v>1</v>
          </cell>
          <cell r="L865" t="str">
            <v>HANOI</v>
          </cell>
          <cell r="M865" t="str">
            <v>AMEE</v>
          </cell>
          <cell r="AP865">
            <v>23750</v>
          </cell>
          <cell r="AQ865">
            <v>136.00497927125508</v>
          </cell>
          <cell r="AR865" t="str">
            <v xml:space="preserve"> </v>
          </cell>
          <cell r="AS865" t="str">
            <v xml:space="preserve"> </v>
          </cell>
          <cell r="AT865">
            <v>0</v>
          </cell>
        </row>
        <row r="866">
          <cell r="A866" t="str">
            <v>Locke, Emily Gentry</v>
          </cell>
          <cell r="B866" t="str">
            <v>Senior Research &amp; Development Officer II</v>
          </cell>
          <cell r="C866" t="str">
            <v>4113</v>
          </cell>
          <cell r="D866" t="str">
            <v>1909</v>
          </cell>
          <cell r="E866" t="str">
            <v>Y</v>
          </cell>
          <cell r="F866" t="str">
            <v>Senior Program Officer</v>
          </cell>
          <cell r="G866" t="str">
            <v>A</v>
          </cell>
          <cell r="H866" t="str">
            <v>USD</v>
          </cell>
          <cell r="I866">
            <v>179320.95999999999</v>
          </cell>
          <cell r="J866">
            <v>1</v>
          </cell>
          <cell r="L866" t="str">
            <v>WASHINGTON DC</v>
          </cell>
          <cell r="M866" t="str">
            <v>US</v>
          </cell>
          <cell r="AP866">
            <v>1</v>
          </cell>
          <cell r="AQ866">
            <v>689.69599999999991</v>
          </cell>
          <cell r="AR866" t="str">
            <v xml:space="preserve"> </v>
          </cell>
          <cell r="AS866" t="str">
            <v xml:space="preserve"> </v>
          </cell>
          <cell r="AT866">
            <v>0</v>
          </cell>
        </row>
        <row r="867">
          <cell r="A867" t="str">
            <v>Lombe, Kasonde Clavel</v>
          </cell>
          <cell r="B867" t="str">
            <v>Procurement Supply Chain Associate II</v>
          </cell>
          <cell r="C867" t="str">
            <v>ZM</v>
          </cell>
          <cell r="D867" t="str">
            <v>7486</v>
          </cell>
          <cell r="E867" t="str">
            <v>Y</v>
          </cell>
          <cell r="F867" t="str">
            <v>Procurement and Logistics Officer, PAMO Plus</v>
          </cell>
          <cell r="G867" t="str">
            <v>A</v>
          </cell>
          <cell r="H867" t="str">
            <v>ZMW</v>
          </cell>
          <cell r="I867">
            <v>184683.67</v>
          </cell>
          <cell r="J867">
            <v>1</v>
          </cell>
          <cell r="L867" t="str">
            <v>LUSAKA1</v>
          </cell>
          <cell r="M867" t="str">
            <v>AFRICA</v>
          </cell>
          <cell r="AP867">
            <v>19.5</v>
          </cell>
          <cell r="AQ867">
            <v>36.426759368836294</v>
          </cell>
          <cell r="AR867" t="str">
            <v xml:space="preserve"> </v>
          </cell>
          <cell r="AS867" t="str">
            <v xml:space="preserve"> </v>
          </cell>
          <cell r="AT867">
            <v>0</v>
          </cell>
        </row>
        <row r="868">
          <cell r="A868" t="str">
            <v>Long, Suzanne Elaine</v>
          </cell>
          <cell r="B868" t="str">
            <v>Advanced Attorney</v>
          </cell>
          <cell r="C868" t="str">
            <v>LA</v>
          </cell>
          <cell r="D868" t="str">
            <v>7250</v>
          </cell>
          <cell r="E868" t="str">
            <v>Y</v>
          </cell>
          <cell r="F868" t="str">
            <v>Senior Counsel</v>
          </cell>
          <cell r="G868" t="str">
            <v>A</v>
          </cell>
          <cell r="H868" t="str">
            <v>USD</v>
          </cell>
          <cell r="I868">
            <v>211531.84</v>
          </cell>
          <cell r="J868">
            <v>1</v>
          </cell>
          <cell r="L868" t="str">
            <v>SEATTLE</v>
          </cell>
          <cell r="M868" t="str">
            <v>US</v>
          </cell>
          <cell r="AP868">
            <v>1</v>
          </cell>
          <cell r="AQ868">
            <v>813.58399999999995</v>
          </cell>
          <cell r="AR868" t="str">
            <v xml:space="preserve"> </v>
          </cell>
          <cell r="AS868" t="str">
            <v>X</v>
          </cell>
          <cell r="AT868">
            <v>0</v>
          </cell>
        </row>
        <row r="869">
          <cell r="A869" t="str">
            <v>Long, Trisha Lynn</v>
          </cell>
          <cell r="B869" t="str">
            <v>Manager Digital Systems</v>
          </cell>
          <cell r="C869" t="str">
            <v>RH</v>
          </cell>
          <cell r="D869" t="str">
            <v>6985</v>
          </cell>
          <cell r="E869" t="str">
            <v>Y</v>
          </cell>
          <cell r="F869" t="str">
            <v>Data and Technology Project Manager</v>
          </cell>
          <cell r="G869" t="str">
            <v>A</v>
          </cell>
          <cell r="H869" t="str">
            <v>USD</v>
          </cell>
          <cell r="I869">
            <v>171939.04</v>
          </cell>
          <cell r="J869">
            <v>1</v>
          </cell>
          <cell r="L869" t="str">
            <v>HOME-FL-SEA</v>
          </cell>
          <cell r="M869" t="str">
            <v>US</v>
          </cell>
          <cell r="AP869">
            <v>1</v>
          </cell>
          <cell r="AQ869">
            <v>661.30400000000009</v>
          </cell>
          <cell r="AR869" t="str">
            <v xml:space="preserve"> </v>
          </cell>
          <cell r="AS869" t="str">
            <v xml:space="preserve"> </v>
          </cell>
          <cell r="AT869">
            <v>0</v>
          </cell>
        </row>
        <row r="870">
          <cell r="A870" t="str">
            <v>Long, William Alexander</v>
          </cell>
          <cell r="B870" t="str">
            <v>Senior Advocacy and Public Policy Officer I</v>
          </cell>
          <cell r="C870" t="str">
            <v>APP</v>
          </cell>
          <cell r="D870" t="str">
            <v>8252</v>
          </cell>
          <cell r="E870" t="str">
            <v>Y</v>
          </cell>
          <cell r="F870" t="str">
            <v>Policy and Advocacy Officer</v>
          </cell>
          <cell r="G870" t="str">
            <v>A</v>
          </cell>
          <cell r="H870" t="str">
            <v>USD</v>
          </cell>
          <cell r="I870">
            <v>104000</v>
          </cell>
          <cell r="J870">
            <v>1</v>
          </cell>
          <cell r="L870" t="str">
            <v>WASHINGTON DC</v>
          </cell>
          <cell r="M870" t="str">
            <v>US</v>
          </cell>
          <cell r="AP870">
            <v>1</v>
          </cell>
          <cell r="AQ870">
            <v>400</v>
          </cell>
          <cell r="AR870" t="str">
            <v xml:space="preserve"> </v>
          </cell>
          <cell r="AS870" t="str">
            <v xml:space="preserve"> </v>
          </cell>
          <cell r="AT870">
            <v>0</v>
          </cell>
        </row>
        <row r="871">
          <cell r="A871" t="str">
            <v>Lopes, Jose Constancio Henrique</v>
          </cell>
          <cell r="B871" t="str">
            <v>HR Generalist II</v>
          </cell>
          <cell r="C871" t="str">
            <v>HR</v>
          </cell>
          <cell r="D871" t="str">
            <v>6558</v>
          </cell>
          <cell r="E871" t="str">
            <v>Y</v>
          </cell>
          <cell r="F871" t="str">
            <v>HR Generalist, Mozambique and Malawi</v>
          </cell>
          <cell r="G871" t="str">
            <v>A</v>
          </cell>
          <cell r="H871" t="str">
            <v>MZN</v>
          </cell>
          <cell r="I871">
            <v>2337536.5499999998</v>
          </cell>
          <cell r="J871">
            <v>1</v>
          </cell>
          <cell r="L871" t="str">
            <v>MOZMAPUTO</v>
          </cell>
          <cell r="M871" t="str">
            <v>AFRICA</v>
          </cell>
          <cell r="AP871">
            <v>63</v>
          </cell>
          <cell r="AQ871">
            <v>142.70674908424908</v>
          </cell>
          <cell r="AR871" t="str">
            <v xml:space="preserve"> </v>
          </cell>
          <cell r="AS871" t="str">
            <v xml:space="preserve"> </v>
          </cell>
          <cell r="AT871">
            <v>0</v>
          </cell>
        </row>
        <row r="872">
          <cell r="A872" t="str">
            <v>Lopez, Shadia Karla</v>
          </cell>
          <cell r="B872" t="str">
            <v>Senior Clinical Research Monitoring &amp; Development Officer I</v>
          </cell>
          <cell r="C872" t="str">
            <v>CCLN</v>
          </cell>
          <cell r="D872" t="str">
            <v>7146</v>
          </cell>
          <cell r="E872" t="str">
            <v>Y</v>
          </cell>
          <cell r="F872" t="str">
            <v>Associate Clinical Research Manager</v>
          </cell>
          <cell r="G872" t="str">
            <v>A</v>
          </cell>
          <cell r="H872" t="str">
            <v>USD</v>
          </cell>
          <cell r="I872">
            <v>89822.720000000001</v>
          </cell>
          <cell r="J872">
            <v>1</v>
          </cell>
          <cell r="L872" t="str">
            <v>HOME-MD-SEA</v>
          </cell>
          <cell r="M872" t="str">
            <v>US</v>
          </cell>
          <cell r="AP872">
            <v>1</v>
          </cell>
          <cell r="AQ872">
            <v>345.47199999999998</v>
          </cell>
          <cell r="AR872" t="str">
            <v xml:space="preserve"> </v>
          </cell>
          <cell r="AS872" t="str">
            <v xml:space="preserve"> </v>
          </cell>
          <cell r="AT872">
            <v>0</v>
          </cell>
        </row>
        <row r="873">
          <cell r="A873" t="str">
            <v>Louya, Derick Hendrix</v>
          </cell>
          <cell r="B873" t="str">
            <v>Senior Recruiter</v>
          </cell>
          <cell r="C873" t="str">
            <v>HR</v>
          </cell>
          <cell r="D873" t="str">
            <v>7651</v>
          </cell>
          <cell r="E873" t="str">
            <v>Y</v>
          </cell>
          <cell r="F873" t="str">
            <v>Senior Global Recruiter, West and Central Africa</v>
          </cell>
          <cell r="G873" t="str">
            <v>A</v>
          </cell>
          <cell r="H873" t="str">
            <v>XOF</v>
          </cell>
          <cell r="I873">
            <v>40842185</v>
          </cell>
          <cell r="J873">
            <v>1</v>
          </cell>
          <cell r="L873" t="str">
            <v>SenegalDakar</v>
          </cell>
          <cell r="M873" t="str">
            <v>AFRICA</v>
          </cell>
          <cell r="AP873">
            <v>600</v>
          </cell>
          <cell r="AQ873">
            <v>261.80887820512822</v>
          </cell>
          <cell r="AR873" t="str">
            <v xml:space="preserve"> </v>
          </cell>
          <cell r="AS873" t="str">
            <v xml:space="preserve"> </v>
          </cell>
          <cell r="AT873">
            <v>0</v>
          </cell>
        </row>
        <row r="874">
          <cell r="A874" t="str">
            <v>Lu, Hao</v>
          </cell>
          <cell r="B874" t="str">
            <v>Senior Finance and Awards Officer II/ Senior PADM II</v>
          </cell>
          <cell r="C874" t="str">
            <v>MD</v>
          </cell>
          <cell r="D874" t="str">
            <v>7803</v>
          </cell>
          <cell r="E874" t="str">
            <v>Y</v>
          </cell>
          <cell r="F874" t="str">
            <v>Senior Project Administrator</v>
          </cell>
          <cell r="G874" t="str">
            <v>A</v>
          </cell>
          <cell r="H874" t="str">
            <v>CHF</v>
          </cell>
          <cell r="I874">
            <v>133900</v>
          </cell>
          <cell r="J874">
            <v>1</v>
          </cell>
          <cell r="L874" t="str">
            <v>SWITZFATH</v>
          </cell>
          <cell r="M874" t="str">
            <v>AMEE</v>
          </cell>
          <cell r="AP874">
            <v>0.92169999999999996</v>
          </cell>
          <cell r="AQ874">
            <v>558.75013561896492</v>
          </cell>
          <cell r="AR874" t="str">
            <v xml:space="preserve"> </v>
          </cell>
          <cell r="AS874" t="str">
            <v xml:space="preserve"> </v>
          </cell>
          <cell r="AT874">
            <v>0</v>
          </cell>
        </row>
        <row r="875">
          <cell r="A875" t="str">
            <v>Luembe, Ntindah Kay</v>
          </cell>
          <cell r="B875" t="str">
            <v>Senior Manager Program</v>
          </cell>
          <cell r="C875" t="str">
            <v>RH</v>
          </cell>
          <cell r="D875" t="str">
            <v>10039</v>
          </cell>
          <cell r="E875" t="str">
            <v>Y</v>
          </cell>
          <cell r="F875" t="str">
            <v>Director, Implementing Mechanisms and Initiatives</v>
          </cell>
          <cell r="G875" t="str">
            <v>A</v>
          </cell>
          <cell r="H875" t="str">
            <v>ZMW</v>
          </cell>
          <cell r="I875">
            <v>1332001.8</v>
          </cell>
          <cell r="J875">
            <v>1</v>
          </cell>
          <cell r="L875" t="str">
            <v>LUSAKA1</v>
          </cell>
          <cell r="M875" t="str">
            <v>AFRICA</v>
          </cell>
          <cell r="AP875">
            <v>19.5</v>
          </cell>
          <cell r="AQ875">
            <v>262.72224852071008</v>
          </cell>
          <cell r="AR875" t="str">
            <v xml:space="preserve"> </v>
          </cell>
          <cell r="AS875" t="str">
            <v xml:space="preserve"> </v>
          </cell>
          <cell r="AT875">
            <v>0</v>
          </cell>
        </row>
        <row r="876">
          <cell r="A876" t="str">
            <v>Lum, Stephen</v>
          </cell>
          <cell r="B876" t="str">
            <v>Advanced Infrastructure</v>
          </cell>
          <cell r="C876" t="str">
            <v>IT</v>
          </cell>
          <cell r="D876" t="str">
            <v>6627</v>
          </cell>
          <cell r="E876" t="str">
            <v>Y</v>
          </cell>
          <cell r="F876" t="str">
            <v>Senior Database Developer</v>
          </cell>
          <cell r="G876" t="str">
            <v>A</v>
          </cell>
          <cell r="H876" t="str">
            <v>USD</v>
          </cell>
          <cell r="I876">
            <v>165796.79999999999</v>
          </cell>
          <cell r="J876">
            <v>1</v>
          </cell>
          <cell r="L876" t="str">
            <v>SEATTLE</v>
          </cell>
          <cell r="M876" t="str">
            <v>US</v>
          </cell>
          <cell r="AP876">
            <v>1</v>
          </cell>
          <cell r="AQ876">
            <v>637.67999999999995</v>
          </cell>
          <cell r="AR876" t="str">
            <v xml:space="preserve"> </v>
          </cell>
          <cell r="AS876" t="str">
            <v xml:space="preserve"> </v>
          </cell>
          <cell r="AT876">
            <v>0</v>
          </cell>
        </row>
        <row r="877">
          <cell r="A877" t="str">
            <v>Lumamba, Casildah</v>
          </cell>
          <cell r="B877" t="str">
            <v>Program Associate II</v>
          </cell>
          <cell r="C877" t="str">
            <v>MDHT</v>
          </cell>
          <cell r="D877" t="str">
            <v>6278</v>
          </cell>
          <cell r="E877" t="str">
            <v>Y</v>
          </cell>
          <cell r="F877" t="str">
            <v>Design and Innovation Specialist</v>
          </cell>
          <cell r="G877" t="str">
            <v>A</v>
          </cell>
          <cell r="H877" t="str">
            <v>ZMW</v>
          </cell>
          <cell r="I877">
            <v>127183.62</v>
          </cell>
          <cell r="J877">
            <v>0.7</v>
          </cell>
          <cell r="L877" t="str">
            <v>LUSAKA1</v>
          </cell>
          <cell r="M877" t="str">
            <v>AFRICA</v>
          </cell>
          <cell r="AP877">
            <v>19.5</v>
          </cell>
          <cell r="AQ877">
            <v>35.836466610312762</v>
          </cell>
          <cell r="AR877" t="str">
            <v xml:space="preserve"> </v>
          </cell>
          <cell r="AS877" t="str">
            <v xml:space="preserve"> </v>
          </cell>
          <cell r="AT877">
            <v>0</v>
          </cell>
        </row>
        <row r="878">
          <cell r="A878" t="str">
            <v>Lung'aho, Harriet Khatembukhani</v>
          </cell>
          <cell r="B878" t="str">
            <v>Senior HR Generalist</v>
          </cell>
          <cell r="C878" t="str">
            <v>PSK</v>
          </cell>
          <cell r="D878" t="str">
            <v>6517</v>
          </cell>
          <cell r="E878" t="str">
            <v>Y</v>
          </cell>
          <cell r="F878" t="str">
            <v>Human Resources Officer</v>
          </cell>
          <cell r="G878" t="str">
            <v>A</v>
          </cell>
          <cell r="H878" t="str">
            <v>USD</v>
          </cell>
          <cell r="I878">
            <v>20066.490000000002</v>
          </cell>
          <cell r="J878">
            <v>1</v>
          </cell>
          <cell r="L878" t="str">
            <v>KISUMU</v>
          </cell>
          <cell r="M878" t="str">
            <v>AFRICA</v>
          </cell>
          <cell r="AP878">
            <v>1</v>
          </cell>
          <cell r="AQ878">
            <v>77.1788076923077</v>
          </cell>
          <cell r="AR878" t="str">
            <v xml:space="preserve"> </v>
          </cell>
          <cell r="AS878" t="str">
            <v xml:space="preserve"> </v>
          </cell>
          <cell r="AT878">
            <v>0</v>
          </cell>
        </row>
        <row r="879">
          <cell r="A879" t="str">
            <v>Lungu, Simon</v>
          </cell>
          <cell r="B879" t="str">
            <v>Coordinator II Functional Support /Technician II</v>
          </cell>
          <cell r="C879" t="str">
            <v>ZM</v>
          </cell>
          <cell r="D879" t="str">
            <v>6725</v>
          </cell>
          <cell r="E879" t="str">
            <v>Y</v>
          </cell>
          <cell r="F879" t="str">
            <v>Driver/Logistics Assistant</v>
          </cell>
          <cell r="G879" t="str">
            <v>A</v>
          </cell>
          <cell r="H879" t="str">
            <v>ZMW</v>
          </cell>
          <cell r="I879">
            <v>100564.46</v>
          </cell>
          <cell r="J879">
            <v>1</v>
          </cell>
          <cell r="L879" t="str">
            <v>LUSAKA1</v>
          </cell>
          <cell r="M879" t="str">
            <v>AFRICA</v>
          </cell>
          <cell r="AP879">
            <v>19.5</v>
          </cell>
          <cell r="AQ879">
            <v>19.835199211045367</v>
          </cell>
          <cell r="AR879" t="str">
            <v xml:space="preserve"> </v>
          </cell>
          <cell r="AS879" t="str">
            <v xml:space="preserve"> </v>
          </cell>
          <cell r="AT879">
            <v>0</v>
          </cell>
        </row>
        <row r="880">
          <cell r="A880" t="str">
            <v>Luoga, Oswald T.</v>
          </cell>
          <cell r="B880" t="str">
            <v>Senior Digital Systems Officer I</v>
          </cell>
          <cell r="C880" t="str">
            <v>CODE</v>
          </cell>
          <cell r="D880" t="str">
            <v>5333</v>
          </cell>
          <cell r="E880" t="str">
            <v>Y</v>
          </cell>
          <cell r="F880" t="str">
            <v>Product Development Lead</v>
          </cell>
          <cell r="G880" t="str">
            <v>A</v>
          </cell>
          <cell r="H880" t="str">
            <v>TZS</v>
          </cell>
          <cell r="I880">
            <v>91196509.400000006</v>
          </cell>
          <cell r="J880">
            <v>1</v>
          </cell>
          <cell r="L880" t="str">
            <v>DAR ES SALAAM</v>
          </cell>
          <cell r="M880" t="str">
            <v>AFRICA</v>
          </cell>
          <cell r="AP880">
            <v>2500</v>
          </cell>
          <cell r="AQ880">
            <v>140.30232215384618</v>
          </cell>
          <cell r="AR880" t="str">
            <v xml:space="preserve"> </v>
          </cell>
          <cell r="AS880" t="str">
            <v xml:space="preserve"> </v>
          </cell>
          <cell r="AT880">
            <v>0</v>
          </cell>
        </row>
        <row r="881">
          <cell r="A881" t="str">
            <v>Lurhuma, France Kinja</v>
          </cell>
          <cell r="B881" t="str">
            <v>Senior Project Manager II</v>
          </cell>
          <cell r="C881" t="str">
            <v>HR</v>
          </cell>
          <cell r="D881" t="str">
            <v>6281</v>
          </cell>
          <cell r="E881" t="str">
            <v>Y</v>
          </cell>
          <cell r="F881" t="str">
            <v>HR Project Manager</v>
          </cell>
          <cell r="G881" t="str">
            <v>A</v>
          </cell>
          <cell r="H881" t="str">
            <v>USD</v>
          </cell>
          <cell r="I881">
            <v>71060.73</v>
          </cell>
          <cell r="J881">
            <v>1</v>
          </cell>
          <cell r="L881" t="str">
            <v>KINSHASA</v>
          </cell>
          <cell r="M881" t="str">
            <v>AFRICA</v>
          </cell>
          <cell r="AP881">
            <v>1</v>
          </cell>
          <cell r="AQ881">
            <v>273.31049999999999</v>
          </cell>
          <cell r="AR881" t="str">
            <v xml:space="preserve"> </v>
          </cell>
          <cell r="AS881" t="str">
            <v xml:space="preserve"> </v>
          </cell>
          <cell r="AT881">
            <v>0</v>
          </cell>
        </row>
        <row r="882">
          <cell r="A882" t="str">
            <v>Lwin, Kyi Tun</v>
          </cell>
          <cell r="B882" t="str">
            <v>Senior Program Officer I</v>
          </cell>
          <cell r="C882" t="str">
            <v>MM</v>
          </cell>
          <cell r="D882" t="str">
            <v>8281</v>
          </cell>
          <cell r="E882" t="str">
            <v>Y</v>
          </cell>
          <cell r="F882" t="str">
            <v>Digital Technical Coordinator</v>
          </cell>
          <cell r="G882" t="str">
            <v>A</v>
          </cell>
          <cell r="H882" t="str">
            <v>USD</v>
          </cell>
          <cell r="I882">
            <v>17976</v>
          </cell>
          <cell r="J882">
            <v>1</v>
          </cell>
          <cell r="L882" t="str">
            <v>Yangon</v>
          </cell>
          <cell r="M882" t="str">
            <v>AMEE</v>
          </cell>
          <cell r="AP882">
            <v>1</v>
          </cell>
          <cell r="AQ882">
            <v>69.138461538461542</v>
          </cell>
          <cell r="AR882" t="str">
            <v xml:space="preserve"> </v>
          </cell>
          <cell r="AS882" t="str">
            <v xml:space="preserve"> </v>
          </cell>
          <cell r="AT882">
            <v>0</v>
          </cell>
        </row>
        <row r="883">
          <cell r="A883" t="str">
            <v>Lynn, Phyo Wai</v>
          </cell>
          <cell r="B883" t="str">
            <v>Senior Communications Officer I</v>
          </cell>
          <cell r="C883" t="str">
            <v>MM</v>
          </cell>
          <cell r="D883" t="str">
            <v>8006</v>
          </cell>
          <cell r="E883" t="str">
            <v>Y</v>
          </cell>
          <cell r="F883" t="str">
            <v>Communications Officer</v>
          </cell>
          <cell r="G883" t="str">
            <v>A</v>
          </cell>
          <cell r="H883" t="str">
            <v>USD</v>
          </cell>
          <cell r="I883">
            <v>17359.68</v>
          </cell>
          <cell r="J883">
            <v>1</v>
          </cell>
          <cell r="L883" t="str">
            <v>Yangon</v>
          </cell>
          <cell r="M883" t="str">
            <v>AMEE</v>
          </cell>
          <cell r="AP883">
            <v>1</v>
          </cell>
          <cell r="AQ883">
            <v>66.768000000000001</v>
          </cell>
          <cell r="AR883" t="str">
            <v xml:space="preserve"> </v>
          </cell>
          <cell r="AS883" t="str">
            <v xml:space="preserve"> </v>
          </cell>
          <cell r="AT883">
            <v>0</v>
          </cell>
        </row>
        <row r="884">
          <cell r="A884" t="str">
            <v>Maasai, Naaman Simiyu</v>
          </cell>
          <cell r="B884" t="str">
            <v>Coordinator I Functional Support /Technician I</v>
          </cell>
          <cell r="C884" t="str">
            <v>PSK</v>
          </cell>
          <cell r="D884" t="str">
            <v>4229</v>
          </cell>
          <cell r="E884" t="str">
            <v>Y</v>
          </cell>
          <cell r="F884" t="str">
            <v>Driver</v>
          </cell>
          <cell r="G884" t="str">
            <v>A</v>
          </cell>
          <cell r="H884" t="str">
            <v>USD</v>
          </cell>
          <cell r="I884">
            <v>10223.34</v>
          </cell>
          <cell r="J884">
            <v>1</v>
          </cell>
          <cell r="L884" t="str">
            <v>KAKAMEGA</v>
          </cell>
          <cell r="M884" t="str">
            <v>AFRICA</v>
          </cell>
          <cell r="AP884">
            <v>1</v>
          </cell>
          <cell r="AQ884">
            <v>39.320538461538462</v>
          </cell>
          <cell r="AR884" t="str">
            <v xml:space="preserve"> </v>
          </cell>
          <cell r="AS884" t="str">
            <v xml:space="preserve"> </v>
          </cell>
          <cell r="AT884">
            <v>0</v>
          </cell>
        </row>
        <row r="885">
          <cell r="A885" t="str">
            <v>Mabolia, Olga</v>
          </cell>
          <cell r="B885" t="str">
            <v>Program Associate II</v>
          </cell>
          <cell r="C885" t="str">
            <v>CODE</v>
          </cell>
          <cell r="D885" t="str">
            <v>10229</v>
          </cell>
          <cell r="E885" t="str">
            <v>Y</v>
          </cell>
          <cell r="F885" t="str">
            <v>Program Associate digital</v>
          </cell>
          <cell r="G885" t="str">
            <v>A</v>
          </cell>
          <cell r="H885" t="str">
            <v>USD</v>
          </cell>
          <cell r="I885">
            <v>30000</v>
          </cell>
          <cell r="J885">
            <v>1</v>
          </cell>
          <cell r="L885" t="str">
            <v>KINSHASA</v>
          </cell>
          <cell r="M885" t="str">
            <v>AFRICA</v>
          </cell>
          <cell r="AP885">
            <v>1</v>
          </cell>
          <cell r="AQ885">
            <v>115.38461538461539</v>
          </cell>
          <cell r="AR885" t="str">
            <v xml:space="preserve"> </v>
          </cell>
          <cell r="AS885" t="str">
            <v xml:space="preserve"> </v>
          </cell>
          <cell r="AT885">
            <v>0</v>
          </cell>
        </row>
        <row r="886">
          <cell r="A886" t="str">
            <v>MacGill, Randall Scott</v>
          </cell>
          <cell r="B886" t="str">
            <v>Senior Research &amp; Development Officer II</v>
          </cell>
          <cell r="C886" t="str">
            <v>4113</v>
          </cell>
          <cell r="D886" t="str">
            <v>6619</v>
          </cell>
          <cell r="E886" t="str">
            <v>Y</v>
          </cell>
          <cell r="F886" t="str">
            <v>Senior Program Officer</v>
          </cell>
          <cell r="G886" t="str">
            <v>A</v>
          </cell>
          <cell r="H886" t="str">
            <v>USD</v>
          </cell>
          <cell r="I886">
            <v>159203.20000000001</v>
          </cell>
          <cell r="J886">
            <v>1</v>
          </cell>
          <cell r="L886" t="str">
            <v>WASHINGTON DC</v>
          </cell>
          <cell r="M886" t="str">
            <v>US</v>
          </cell>
          <cell r="AP886">
            <v>1</v>
          </cell>
          <cell r="AQ886">
            <v>612.32000000000005</v>
          </cell>
          <cell r="AR886" t="str">
            <v xml:space="preserve"> </v>
          </cell>
          <cell r="AS886" t="str">
            <v xml:space="preserve"> </v>
          </cell>
          <cell r="AT886">
            <v>0</v>
          </cell>
        </row>
        <row r="887">
          <cell r="A887" t="str">
            <v>MacLeod, Gretchen E.</v>
          </cell>
          <cell r="B887" t="str">
            <v>Global Head of Research &amp; Development</v>
          </cell>
          <cell r="C887" t="str">
            <v>CIFM</v>
          </cell>
          <cell r="D887" t="str">
            <v>1409</v>
          </cell>
          <cell r="E887" t="str">
            <v>Y</v>
          </cell>
          <cell r="F887" t="str">
            <v>Global Head of Research &amp; Development</v>
          </cell>
          <cell r="G887" t="str">
            <v>A</v>
          </cell>
          <cell r="H887" t="str">
            <v>USD</v>
          </cell>
          <cell r="I887">
            <v>300000</v>
          </cell>
          <cell r="J887">
            <v>1</v>
          </cell>
          <cell r="L887" t="str">
            <v>WASHINGTON DC</v>
          </cell>
          <cell r="M887" t="str">
            <v>US</v>
          </cell>
          <cell r="AP887">
            <v>1</v>
          </cell>
          <cell r="AQ887">
            <v>1153.8461538461538</v>
          </cell>
          <cell r="AR887" t="str">
            <v xml:space="preserve"> </v>
          </cell>
          <cell r="AS887" t="str">
            <v>X</v>
          </cell>
          <cell r="AT887">
            <v>0</v>
          </cell>
        </row>
        <row r="888">
          <cell r="A888" t="str">
            <v>Madan, Neetika</v>
          </cell>
          <cell r="B888" t="str">
            <v>Senior Finance and Awards Officer II/ Senior PADM II</v>
          </cell>
          <cell r="C888" t="str">
            <v>PSN</v>
          </cell>
          <cell r="D888" t="str">
            <v>8221</v>
          </cell>
          <cell r="E888" t="str">
            <v>Y</v>
          </cell>
          <cell r="F888" t="str">
            <v>Senior Project Administrator</v>
          </cell>
          <cell r="G888" t="str">
            <v>A</v>
          </cell>
          <cell r="H888" t="str">
            <v>INR</v>
          </cell>
          <cell r="I888">
            <v>2268400</v>
          </cell>
          <cell r="J888">
            <v>1</v>
          </cell>
          <cell r="L888" t="str">
            <v>NEW DELHI</v>
          </cell>
          <cell r="M888" t="str">
            <v>AMEE</v>
          </cell>
          <cell r="AP888">
            <v>81.06</v>
          </cell>
          <cell r="AQ888">
            <v>107.63157395281748</v>
          </cell>
          <cell r="AR888" t="str">
            <v xml:space="preserve"> </v>
          </cell>
          <cell r="AS888" t="str">
            <v xml:space="preserve"> </v>
          </cell>
          <cell r="AT888">
            <v>0</v>
          </cell>
        </row>
        <row r="889">
          <cell r="A889" t="str">
            <v>Madao, Paul Ayieko</v>
          </cell>
          <cell r="B889" t="str">
            <v>Senior Manager Finance and Awards</v>
          </cell>
          <cell r="C889" t="str">
            <v>PSK</v>
          </cell>
          <cell r="D889" t="str">
            <v>4867</v>
          </cell>
          <cell r="E889" t="str">
            <v>Y</v>
          </cell>
          <cell r="F889" t="str">
            <v>Finance and Administration Manager, USAID Nuru Ya Mtoto Program</v>
          </cell>
          <cell r="G889" t="str">
            <v>A</v>
          </cell>
          <cell r="H889" t="str">
            <v>USD</v>
          </cell>
          <cell r="I889">
            <v>79096.81</v>
          </cell>
          <cell r="J889">
            <v>1</v>
          </cell>
          <cell r="L889" t="str">
            <v>HOMABAY</v>
          </cell>
          <cell r="M889" t="str">
            <v>AFRICA</v>
          </cell>
          <cell r="AP889">
            <v>1</v>
          </cell>
          <cell r="AQ889">
            <v>304.21850000000001</v>
          </cell>
          <cell r="AR889" t="str">
            <v xml:space="preserve"> </v>
          </cell>
          <cell r="AS889" t="str">
            <v xml:space="preserve"> </v>
          </cell>
          <cell r="AT889">
            <v>0</v>
          </cell>
        </row>
        <row r="890">
          <cell r="A890" t="str">
            <v>Madiang, Daniel Oluoch</v>
          </cell>
          <cell r="B890" t="str">
            <v>Senior Manager Program</v>
          </cell>
          <cell r="C890" t="str">
            <v>PSK</v>
          </cell>
          <cell r="D890" t="str">
            <v>K119</v>
          </cell>
          <cell r="E890" t="str">
            <v>Y</v>
          </cell>
          <cell r="F890" t="str">
            <v>Senior Technical Advisor, Adolescent Girls and Young Women</v>
          </cell>
          <cell r="G890" t="str">
            <v>A</v>
          </cell>
          <cell r="H890" t="str">
            <v>USD</v>
          </cell>
          <cell r="I890">
            <v>70233.2</v>
          </cell>
          <cell r="J890">
            <v>1</v>
          </cell>
          <cell r="L890" t="str">
            <v>HOMABAY</v>
          </cell>
          <cell r="M890" t="str">
            <v>AFRICA</v>
          </cell>
          <cell r="AP890">
            <v>1</v>
          </cell>
          <cell r="AQ890">
            <v>270.12769230769231</v>
          </cell>
          <cell r="AR890" t="str">
            <v xml:space="preserve"> </v>
          </cell>
          <cell r="AS890" t="str">
            <v xml:space="preserve"> </v>
          </cell>
          <cell r="AT890">
            <v>0</v>
          </cell>
        </row>
        <row r="891">
          <cell r="A891" t="str">
            <v>Maganga, Victor Yusuf</v>
          </cell>
          <cell r="B891" t="str">
            <v>Senior Finance and Awards Officer II/ Senior PADM II</v>
          </cell>
          <cell r="C891" t="str">
            <v>CODE</v>
          </cell>
          <cell r="D891" t="str">
            <v>7560</v>
          </cell>
          <cell r="E891" t="str">
            <v>Y</v>
          </cell>
          <cell r="F891" t="str">
            <v>Senior Project Administrator, Digital Square</v>
          </cell>
          <cell r="G891" t="str">
            <v>A</v>
          </cell>
          <cell r="H891" t="str">
            <v>TZS</v>
          </cell>
          <cell r="I891">
            <v>98874600</v>
          </cell>
          <cell r="J891">
            <v>1</v>
          </cell>
          <cell r="L891" t="str">
            <v>DAR ES SALAAM</v>
          </cell>
          <cell r="M891" t="str">
            <v>AFRICA</v>
          </cell>
          <cell r="AP891">
            <v>2500</v>
          </cell>
          <cell r="AQ891">
            <v>152.11476923076921</v>
          </cell>
          <cell r="AR891" t="str">
            <v xml:space="preserve"> </v>
          </cell>
          <cell r="AS891" t="str">
            <v xml:space="preserve"> </v>
          </cell>
          <cell r="AT891">
            <v>0</v>
          </cell>
        </row>
        <row r="892">
          <cell r="A892" t="str">
            <v>Magazine, Shifalee Upinder</v>
          </cell>
          <cell r="B892" t="str">
            <v>Senior Research &amp; Development Officer II</v>
          </cell>
          <cell r="C892" t="str">
            <v>CCLN</v>
          </cell>
          <cell r="D892" t="str">
            <v>8140</v>
          </cell>
          <cell r="E892" t="str">
            <v>Y</v>
          </cell>
          <cell r="F892" t="str">
            <v>Pharmacovigilance Manager</v>
          </cell>
          <cell r="G892" t="str">
            <v>A</v>
          </cell>
          <cell r="H892" t="str">
            <v>INR</v>
          </cell>
          <cell r="I892">
            <v>2178894.5</v>
          </cell>
          <cell r="J892">
            <v>1</v>
          </cell>
          <cell r="L892" t="str">
            <v>NEW DELHI</v>
          </cell>
          <cell r="M892" t="str">
            <v>AMEE</v>
          </cell>
          <cell r="AP892">
            <v>81.06</v>
          </cell>
          <cell r="AQ892">
            <v>103.38469604661314</v>
          </cell>
          <cell r="AR892" t="str">
            <v xml:space="preserve"> </v>
          </cell>
          <cell r="AS892" t="str">
            <v xml:space="preserve"> </v>
          </cell>
          <cell r="AT892">
            <v>0</v>
          </cell>
        </row>
        <row r="893">
          <cell r="A893" t="str">
            <v>Mageni, Rehema Joseph</v>
          </cell>
          <cell r="B893" t="str">
            <v>Program Associate I</v>
          </cell>
          <cell r="C893" t="str">
            <v>CODE</v>
          </cell>
          <cell r="D893" t="str">
            <v>6204</v>
          </cell>
          <cell r="E893" t="str">
            <v>Y</v>
          </cell>
          <cell r="F893" t="str">
            <v>Program Associate</v>
          </cell>
          <cell r="G893" t="str">
            <v>A</v>
          </cell>
          <cell r="H893" t="str">
            <v>TZS</v>
          </cell>
          <cell r="I893">
            <v>49548909.509999998</v>
          </cell>
          <cell r="J893">
            <v>1</v>
          </cell>
          <cell r="L893" t="str">
            <v>DAR ES SALAAM</v>
          </cell>
          <cell r="M893" t="str">
            <v>AFRICA</v>
          </cell>
          <cell r="AP893">
            <v>2500</v>
          </cell>
          <cell r="AQ893">
            <v>76.229091553846146</v>
          </cell>
          <cell r="AR893" t="str">
            <v xml:space="preserve"> </v>
          </cell>
          <cell r="AS893" t="str">
            <v xml:space="preserve"> </v>
          </cell>
          <cell r="AT893">
            <v>0</v>
          </cell>
        </row>
        <row r="894">
          <cell r="A894" t="str">
            <v>Magondu, Margaret</v>
          </cell>
          <cell r="B894" t="str">
            <v>Ethics &amp; Compliance Officer II</v>
          </cell>
          <cell r="C894" t="str">
            <v>GRC</v>
          </cell>
          <cell r="D894" t="str">
            <v>10255</v>
          </cell>
          <cell r="E894" t="str">
            <v>Y</v>
          </cell>
          <cell r="F894" t="str">
            <v>Global Due Diligence and GRC Associate</v>
          </cell>
          <cell r="G894" t="str">
            <v>A</v>
          </cell>
          <cell r="H894" t="str">
            <v>USD</v>
          </cell>
          <cell r="I894">
            <v>30000</v>
          </cell>
          <cell r="J894">
            <v>1</v>
          </cell>
          <cell r="L894" t="str">
            <v>NAIROBI</v>
          </cell>
          <cell r="M894" t="str">
            <v>AFRICA</v>
          </cell>
          <cell r="AP894">
            <v>1</v>
          </cell>
          <cell r="AQ894">
            <v>115.38461538461539</v>
          </cell>
          <cell r="AR894" t="str">
            <v xml:space="preserve"> </v>
          </cell>
          <cell r="AS894" t="str">
            <v xml:space="preserve"> </v>
          </cell>
          <cell r="AT894">
            <v>0</v>
          </cell>
        </row>
        <row r="895">
          <cell r="A895" t="str">
            <v>Magula, Brenda Chibawe</v>
          </cell>
          <cell r="B895" t="str">
            <v>Program Associate II</v>
          </cell>
          <cell r="C895" t="str">
            <v>MDHT</v>
          </cell>
          <cell r="D895" t="str">
            <v>7017</v>
          </cell>
          <cell r="E895" t="str">
            <v>Y</v>
          </cell>
          <cell r="F895" t="str">
            <v>Design &amp; Innovation Specialist</v>
          </cell>
          <cell r="G895" t="str">
            <v>A</v>
          </cell>
          <cell r="H895" t="str">
            <v>ZMW</v>
          </cell>
          <cell r="I895">
            <v>181559.92</v>
          </cell>
          <cell r="J895">
            <v>1</v>
          </cell>
          <cell r="L895" t="str">
            <v>LUSAKA1</v>
          </cell>
          <cell r="M895" t="str">
            <v>AFRICA</v>
          </cell>
          <cell r="AP895">
            <v>19.5</v>
          </cell>
          <cell r="AQ895">
            <v>35.810635108481264</v>
          </cell>
          <cell r="AR895" t="str">
            <v xml:space="preserve"> </v>
          </cell>
          <cell r="AS895" t="str">
            <v xml:space="preserve"> </v>
          </cell>
          <cell r="AT895">
            <v>0</v>
          </cell>
        </row>
        <row r="896">
          <cell r="A896" t="str">
            <v>Magurno, Emily Anne</v>
          </cell>
          <cell r="B896" t="str">
            <v>Senior Program Officer I</v>
          </cell>
          <cell r="C896" t="str">
            <v>MD</v>
          </cell>
          <cell r="D896" t="str">
            <v>7952</v>
          </cell>
          <cell r="E896" t="str">
            <v>Y</v>
          </cell>
          <cell r="F896" t="str">
            <v>Market Dynamics Officer</v>
          </cell>
          <cell r="G896" t="str">
            <v>A</v>
          </cell>
          <cell r="H896" t="str">
            <v>USD</v>
          </cell>
          <cell r="I896">
            <v>134334.72</v>
          </cell>
          <cell r="J896">
            <v>1</v>
          </cell>
          <cell r="L896" t="str">
            <v>HOME-DC-SEA</v>
          </cell>
          <cell r="M896" t="str">
            <v>US</v>
          </cell>
          <cell r="AP896">
            <v>1</v>
          </cell>
          <cell r="AQ896">
            <v>516.67200000000003</v>
          </cell>
          <cell r="AR896" t="str">
            <v xml:space="preserve"> </v>
          </cell>
          <cell r="AS896" t="str">
            <v xml:space="preserve"> </v>
          </cell>
          <cell r="AT896">
            <v>0</v>
          </cell>
        </row>
        <row r="897">
          <cell r="A897" t="str">
            <v>Mahajan, Swati</v>
          </cell>
          <cell r="B897" t="str">
            <v>Senior Manager Program</v>
          </cell>
          <cell r="C897" t="str">
            <v>PSN</v>
          </cell>
          <cell r="D897" t="str">
            <v>7902</v>
          </cell>
          <cell r="E897" t="str">
            <v>Y</v>
          </cell>
          <cell r="F897" t="str">
            <v>Lead – Health Systems</v>
          </cell>
          <cell r="G897" t="str">
            <v>A</v>
          </cell>
          <cell r="H897" t="str">
            <v>INR</v>
          </cell>
          <cell r="I897">
            <v>6381480</v>
          </cell>
          <cell r="J897">
            <v>1</v>
          </cell>
          <cell r="L897" t="str">
            <v>NEW DELHI</v>
          </cell>
          <cell r="M897" t="str">
            <v>AMEE</v>
          </cell>
          <cell r="AP897">
            <v>81.06</v>
          </cell>
          <cell r="AQ897">
            <v>302.7899561578318</v>
          </cell>
          <cell r="AR897" t="str">
            <v xml:space="preserve"> </v>
          </cell>
          <cell r="AS897" t="str">
            <v xml:space="preserve"> </v>
          </cell>
          <cell r="AT897">
            <v>0</v>
          </cell>
        </row>
        <row r="898">
          <cell r="A898" t="str">
            <v>Mahmood, Kutubuddin</v>
          </cell>
          <cell r="B898" t="str">
            <v>Research &amp; Development Advisor I</v>
          </cell>
          <cell r="C898" t="str">
            <v>4114</v>
          </cell>
          <cell r="D898" t="str">
            <v>4420</v>
          </cell>
          <cell r="E898" t="str">
            <v>Y</v>
          </cell>
          <cell r="F898" t="str">
            <v>Scientific Director</v>
          </cell>
          <cell r="G898" t="str">
            <v>A</v>
          </cell>
          <cell r="H898" t="str">
            <v>USD</v>
          </cell>
          <cell r="I898">
            <v>262179.84000000003</v>
          </cell>
          <cell r="J898">
            <v>1</v>
          </cell>
          <cell r="L898" t="str">
            <v>HOME-CA-SEA</v>
          </cell>
          <cell r="M898" t="str">
            <v>US</v>
          </cell>
          <cell r="AP898">
            <v>1</v>
          </cell>
          <cell r="AQ898">
            <v>1008.3840000000001</v>
          </cell>
          <cell r="AR898" t="str">
            <v xml:space="preserve"> </v>
          </cell>
          <cell r="AS898" t="str">
            <v>X</v>
          </cell>
          <cell r="AT898">
            <v>0</v>
          </cell>
        </row>
        <row r="899">
          <cell r="A899" t="str">
            <v>Maier, Nicole May</v>
          </cell>
          <cell r="B899" t="str">
            <v>Senior Clinical Research Monitoring &amp; Development Officer II</v>
          </cell>
          <cell r="C899" t="str">
            <v>CCLN</v>
          </cell>
          <cell r="D899" t="str">
            <v>3996</v>
          </cell>
          <cell r="E899" t="str">
            <v>Y</v>
          </cell>
          <cell r="F899" t="str">
            <v>Senior Clinical Research Manager</v>
          </cell>
          <cell r="G899" t="str">
            <v>A</v>
          </cell>
          <cell r="H899" t="str">
            <v>USD</v>
          </cell>
          <cell r="I899">
            <v>158347.28</v>
          </cell>
          <cell r="J899">
            <v>1</v>
          </cell>
          <cell r="L899" t="str">
            <v>WASHINGTON DC</v>
          </cell>
          <cell r="M899" t="str">
            <v>US</v>
          </cell>
          <cell r="AP899">
            <v>1</v>
          </cell>
          <cell r="AQ899">
            <v>609.02800000000002</v>
          </cell>
          <cell r="AR899" t="str">
            <v xml:space="preserve"> </v>
          </cell>
          <cell r="AS899" t="str">
            <v xml:space="preserve"> </v>
          </cell>
          <cell r="AT899">
            <v>0</v>
          </cell>
        </row>
        <row r="900">
          <cell r="A900" t="str">
            <v>Maina, Sheila Wamucii</v>
          </cell>
          <cell r="B900" t="str">
            <v>Senior Administrative Assistant</v>
          </cell>
          <cell r="C900" t="str">
            <v>MNTD</v>
          </cell>
          <cell r="D900" t="str">
            <v>8007</v>
          </cell>
          <cell r="E900" t="str">
            <v>Y</v>
          </cell>
          <cell r="F900" t="str">
            <v>Program Assistant - REACH Malaria</v>
          </cell>
          <cell r="G900" t="str">
            <v>A</v>
          </cell>
          <cell r="H900" t="str">
            <v>USD</v>
          </cell>
          <cell r="I900">
            <v>13946.4</v>
          </cell>
          <cell r="J900">
            <v>1</v>
          </cell>
          <cell r="L900" t="str">
            <v>NAIROBI</v>
          </cell>
          <cell r="M900" t="str">
            <v>AFRICA</v>
          </cell>
          <cell r="AP900">
            <v>1</v>
          </cell>
          <cell r="AQ900">
            <v>53.64</v>
          </cell>
          <cell r="AR900" t="str">
            <v xml:space="preserve"> </v>
          </cell>
          <cell r="AS900" t="str">
            <v xml:space="preserve"> </v>
          </cell>
          <cell r="AT900">
            <v>0</v>
          </cell>
        </row>
        <row r="901">
          <cell r="A901" t="str">
            <v>Majese, Miriam</v>
          </cell>
          <cell r="B901" t="str">
            <v>FP&amp;A Analyst</v>
          </cell>
          <cell r="C901" t="str">
            <v>FPA</v>
          </cell>
          <cell r="D901" t="str">
            <v>10140</v>
          </cell>
          <cell r="E901" t="str">
            <v>Y</v>
          </cell>
          <cell r="F901" t="str">
            <v>Financial Planning &amp; Analysis Analyst</v>
          </cell>
          <cell r="G901" t="str">
            <v>A</v>
          </cell>
          <cell r="H901" t="str">
            <v>USD</v>
          </cell>
          <cell r="I901">
            <v>14022.24</v>
          </cell>
          <cell r="J901">
            <v>1</v>
          </cell>
          <cell r="L901" t="str">
            <v>NAIROBI</v>
          </cell>
          <cell r="M901" t="str">
            <v>AFRICA</v>
          </cell>
          <cell r="AP901">
            <v>1</v>
          </cell>
          <cell r="AQ901">
            <v>53.931692307692309</v>
          </cell>
          <cell r="AR901" t="str">
            <v xml:space="preserve"> </v>
          </cell>
          <cell r="AS901" t="str">
            <v xml:space="preserve"> </v>
          </cell>
          <cell r="AT901">
            <v>0</v>
          </cell>
        </row>
        <row r="902">
          <cell r="A902" t="str">
            <v>Majid, Abdul</v>
          </cell>
          <cell r="B902" t="str">
            <v>Senior IT Technician</v>
          </cell>
          <cell r="C902" t="str">
            <v>IT</v>
          </cell>
          <cell r="D902" t="str">
            <v>5451</v>
          </cell>
          <cell r="E902" t="str">
            <v>Y</v>
          </cell>
          <cell r="F902" t="str">
            <v>IT Support Officer</v>
          </cell>
          <cell r="G902" t="str">
            <v>A</v>
          </cell>
          <cell r="H902" t="str">
            <v>INR</v>
          </cell>
          <cell r="I902">
            <v>1421966.87</v>
          </cell>
          <cell r="J902">
            <v>1</v>
          </cell>
          <cell r="L902" t="str">
            <v>NEW DELHI</v>
          </cell>
          <cell r="M902" t="str">
            <v>AMEE</v>
          </cell>
          <cell r="AP902">
            <v>81.06</v>
          </cell>
          <cell r="AQ902">
            <v>67.469816754920387</v>
          </cell>
          <cell r="AR902" t="str">
            <v xml:space="preserve"> </v>
          </cell>
          <cell r="AS902" t="str">
            <v xml:space="preserve"> </v>
          </cell>
          <cell r="AT902">
            <v>0</v>
          </cell>
        </row>
        <row r="903">
          <cell r="A903" t="str">
            <v>Makambwe, Lindiwe Elina</v>
          </cell>
          <cell r="B903" t="str">
            <v>Finance and Awards Associate II/ PADM II</v>
          </cell>
          <cell r="C903" t="str">
            <v>ZM</v>
          </cell>
          <cell r="D903" t="str">
            <v>7872</v>
          </cell>
          <cell r="E903" t="str">
            <v>Y</v>
          </cell>
          <cell r="F903" t="str">
            <v>Finance Officer</v>
          </cell>
          <cell r="G903" t="str">
            <v>A</v>
          </cell>
          <cell r="H903" t="str">
            <v>ZMW</v>
          </cell>
          <cell r="I903">
            <v>257806.8</v>
          </cell>
          <cell r="J903">
            <v>1</v>
          </cell>
          <cell r="L903" t="str">
            <v>LUSAKA1</v>
          </cell>
          <cell r="M903" t="str">
            <v>AFRICA</v>
          </cell>
          <cell r="AP903">
            <v>19.5</v>
          </cell>
          <cell r="AQ903">
            <v>50.849467455621301</v>
          </cell>
          <cell r="AR903" t="str">
            <v xml:space="preserve"> </v>
          </cell>
          <cell r="AS903" t="str">
            <v xml:space="preserve"> </v>
          </cell>
          <cell r="AT903">
            <v>0</v>
          </cell>
        </row>
        <row r="904">
          <cell r="A904" t="str">
            <v>Makangila, Albert Bin Ramazani</v>
          </cell>
          <cell r="B904" t="str">
            <v>Senior Program Officer II</v>
          </cell>
          <cell r="C904" t="str">
            <v>DRC</v>
          </cell>
          <cell r="D904" t="str">
            <v>7843</v>
          </cell>
          <cell r="E904" t="str">
            <v>Y</v>
          </cell>
          <cell r="F904" t="str">
            <v>Senior Program Officer, Polio Technical Assistance</v>
          </cell>
          <cell r="G904" t="str">
            <v>A</v>
          </cell>
          <cell r="H904" t="str">
            <v>USD</v>
          </cell>
          <cell r="I904">
            <v>47588.1</v>
          </cell>
          <cell r="J904">
            <v>1</v>
          </cell>
          <cell r="L904" t="str">
            <v>KINSHASA</v>
          </cell>
          <cell r="M904" t="str">
            <v>AFRICA</v>
          </cell>
          <cell r="AP904">
            <v>1</v>
          </cell>
          <cell r="AQ904">
            <v>183.03115384615384</v>
          </cell>
          <cell r="AR904" t="str">
            <v xml:space="preserve"> </v>
          </cell>
          <cell r="AS904" t="str">
            <v xml:space="preserve"> </v>
          </cell>
          <cell r="AT904">
            <v>0</v>
          </cell>
        </row>
        <row r="905">
          <cell r="A905" t="str">
            <v>Makio, Nancy</v>
          </cell>
          <cell r="B905" t="str">
            <v>Program Associate I</v>
          </cell>
          <cell r="C905" t="str">
            <v>PSK</v>
          </cell>
          <cell r="D905" t="str">
            <v>10168</v>
          </cell>
          <cell r="E905" t="str">
            <v>Y</v>
          </cell>
          <cell r="F905" t="str">
            <v>Program Assistant</v>
          </cell>
          <cell r="G905" t="str">
            <v>A</v>
          </cell>
          <cell r="H905" t="str">
            <v>USD</v>
          </cell>
          <cell r="I905">
            <v>8890.89</v>
          </cell>
          <cell r="J905">
            <v>1</v>
          </cell>
          <cell r="L905" t="str">
            <v>NAIROBI</v>
          </cell>
          <cell r="M905" t="str">
            <v>AFRICA</v>
          </cell>
          <cell r="AP905">
            <v>1</v>
          </cell>
          <cell r="AQ905">
            <v>34.195730769230764</v>
          </cell>
          <cell r="AR905" t="str">
            <v xml:space="preserve"> </v>
          </cell>
          <cell r="AS905" t="str">
            <v xml:space="preserve"> </v>
          </cell>
          <cell r="AT905">
            <v>0</v>
          </cell>
        </row>
        <row r="906">
          <cell r="A906" t="str">
            <v>Makokha, Patrick Ojiambo</v>
          </cell>
          <cell r="B906" t="str">
            <v>Accounting Coordinator II</v>
          </cell>
          <cell r="C906" t="str">
            <v>PSK</v>
          </cell>
          <cell r="D906" t="str">
            <v>7532</v>
          </cell>
          <cell r="E906" t="str">
            <v>Y</v>
          </cell>
          <cell r="F906" t="str">
            <v>Finance Associate, USAID Nuru ya Mtoto Program</v>
          </cell>
          <cell r="G906" t="str">
            <v>A</v>
          </cell>
          <cell r="H906" t="str">
            <v>USD</v>
          </cell>
          <cell r="I906">
            <v>13598.92</v>
          </cell>
          <cell r="J906">
            <v>1</v>
          </cell>
          <cell r="L906" t="str">
            <v>KISUMU</v>
          </cell>
          <cell r="M906" t="str">
            <v>AFRICA</v>
          </cell>
          <cell r="AP906">
            <v>1</v>
          </cell>
          <cell r="AQ906">
            <v>52.303538461538459</v>
          </cell>
          <cell r="AR906" t="str">
            <v xml:space="preserve"> </v>
          </cell>
          <cell r="AS906" t="str">
            <v xml:space="preserve"> </v>
          </cell>
          <cell r="AT906">
            <v>0</v>
          </cell>
        </row>
        <row r="907">
          <cell r="A907" t="str">
            <v>Makwambeni, Vimbai Lydia</v>
          </cell>
          <cell r="B907" t="str">
            <v>Manager Monitoring, Evaluation and Learning</v>
          </cell>
          <cell r="C907" t="str">
            <v>MD</v>
          </cell>
          <cell r="D907" t="str">
            <v>4636</v>
          </cell>
          <cell r="E907" t="str">
            <v>Y</v>
          </cell>
          <cell r="F907" t="str">
            <v>Monitoring and Evaluation Officer – Regional Market Dynamics</v>
          </cell>
          <cell r="G907" t="str">
            <v>A</v>
          </cell>
          <cell r="H907" t="str">
            <v>ZMW</v>
          </cell>
          <cell r="I907">
            <v>691562.58</v>
          </cell>
          <cell r="J907">
            <v>1</v>
          </cell>
          <cell r="L907" t="str">
            <v>LUSAKA1</v>
          </cell>
          <cell r="M907" t="str">
            <v>AFRICA</v>
          </cell>
          <cell r="AP907">
            <v>19.5</v>
          </cell>
          <cell r="AQ907">
            <v>136.40287573964497</v>
          </cell>
          <cell r="AR907" t="str">
            <v xml:space="preserve"> </v>
          </cell>
          <cell r="AS907" t="str">
            <v xml:space="preserve"> </v>
          </cell>
          <cell r="AT907">
            <v>0</v>
          </cell>
        </row>
        <row r="908">
          <cell r="A908" t="str">
            <v>MALABA, Samuel-Freddy</v>
          </cell>
          <cell r="B908" t="str">
            <v>HR Generalist II</v>
          </cell>
          <cell r="C908" t="str">
            <v>HR</v>
          </cell>
          <cell r="D908" t="str">
            <v>7671</v>
          </cell>
          <cell r="E908" t="str">
            <v>Y</v>
          </cell>
          <cell r="F908" t="str">
            <v>HR Generalist - Senegal / Ghana</v>
          </cell>
          <cell r="G908" t="str">
            <v>A</v>
          </cell>
          <cell r="H908" t="str">
            <v>XOF</v>
          </cell>
          <cell r="I908">
            <v>18394701</v>
          </cell>
          <cell r="J908">
            <v>1</v>
          </cell>
          <cell r="L908" t="str">
            <v>SenegalDakar</v>
          </cell>
          <cell r="M908" t="str">
            <v>AFRICA</v>
          </cell>
          <cell r="AP908">
            <v>600</v>
          </cell>
          <cell r="AQ908">
            <v>117.91475</v>
          </cell>
          <cell r="AR908" t="str">
            <v xml:space="preserve"> </v>
          </cell>
          <cell r="AS908" t="str">
            <v xml:space="preserve"> </v>
          </cell>
          <cell r="AT908">
            <v>0</v>
          </cell>
        </row>
        <row r="909">
          <cell r="A909" t="str">
            <v>Malala, Andrew Juma</v>
          </cell>
          <cell r="B909" t="str">
            <v>Director Procurement &amp; Supply Chain</v>
          </cell>
          <cell r="C909" t="str">
            <v>GLACCT</v>
          </cell>
          <cell r="D909" t="str">
            <v>8063</v>
          </cell>
          <cell r="E909" t="str">
            <v>Y</v>
          </cell>
          <cell r="F909" t="str">
            <v>Global Procurement Manager</v>
          </cell>
          <cell r="G909" t="str">
            <v>A</v>
          </cell>
          <cell r="H909" t="str">
            <v>USD</v>
          </cell>
          <cell r="I909">
            <v>79566</v>
          </cell>
          <cell r="J909">
            <v>1</v>
          </cell>
          <cell r="L909" t="str">
            <v>NAIROBI</v>
          </cell>
          <cell r="M909" t="str">
            <v>AFRICA</v>
          </cell>
          <cell r="AP909">
            <v>1</v>
          </cell>
          <cell r="AQ909">
            <v>306.02307692307693</v>
          </cell>
          <cell r="AR909" t="str">
            <v xml:space="preserve"> </v>
          </cell>
          <cell r="AS909" t="str">
            <v xml:space="preserve"> </v>
          </cell>
          <cell r="AT909">
            <v>0</v>
          </cell>
        </row>
        <row r="910">
          <cell r="A910" t="str">
            <v>Malama, Costantine</v>
          </cell>
          <cell r="B910" t="str">
            <v>Advanced Program Project Manager</v>
          </cell>
          <cell r="C910" t="str">
            <v>ARMGT</v>
          </cell>
          <cell r="D910" t="str">
            <v>7771</v>
          </cell>
          <cell r="E910" t="str">
            <v>Y</v>
          </cell>
          <cell r="F910" t="str">
            <v>Technical Advisor</v>
          </cell>
          <cell r="G910" t="str">
            <v>A</v>
          </cell>
          <cell r="H910" t="str">
            <v>ZMW</v>
          </cell>
          <cell r="I910">
            <v>1373400</v>
          </cell>
          <cell r="J910">
            <v>1</v>
          </cell>
          <cell r="L910" t="str">
            <v>LUSAKA1</v>
          </cell>
          <cell r="M910" t="str">
            <v>AFRICA</v>
          </cell>
          <cell r="AP910">
            <v>19.5</v>
          </cell>
          <cell r="AQ910">
            <v>270.88757396449705</v>
          </cell>
          <cell r="AR910" t="str">
            <v xml:space="preserve"> </v>
          </cell>
          <cell r="AS910" t="str">
            <v xml:space="preserve"> </v>
          </cell>
          <cell r="AT910">
            <v>0</v>
          </cell>
        </row>
        <row r="911">
          <cell r="A911" t="str">
            <v>Malama, Prudence Musonda</v>
          </cell>
          <cell r="B911" t="str">
            <v>Senior Monitoring, Evaluation and Learning Officer I</v>
          </cell>
          <cell r="C911" t="str">
            <v>MNTD</v>
          </cell>
          <cell r="D911" t="str">
            <v>5286</v>
          </cell>
          <cell r="E911" t="str">
            <v>Y</v>
          </cell>
          <cell r="F911" t="str">
            <v>Senior Intergrated Community Case Management Officer</v>
          </cell>
          <cell r="G911" t="str">
            <v>A</v>
          </cell>
          <cell r="H911" t="str">
            <v>ZMW</v>
          </cell>
          <cell r="I911">
            <v>382291.44</v>
          </cell>
          <cell r="J911">
            <v>1</v>
          </cell>
          <cell r="L911" t="str">
            <v>LUSAKA1</v>
          </cell>
          <cell r="M911" t="str">
            <v>AFRICA</v>
          </cell>
          <cell r="AP911">
            <v>19.5</v>
          </cell>
          <cell r="AQ911">
            <v>75.402650887573969</v>
          </cell>
          <cell r="AR911" t="str">
            <v xml:space="preserve"> </v>
          </cell>
          <cell r="AS911" t="str">
            <v xml:space="preserve"> </v>
          </cell>
          <cell r="AT911">
            <v>0</v>
          </cell>
        </row>
        <row r="912">
          <cell r="A912" t="str">
            <v>Malchevska, Olena Oleksandrivna</v>
          </cell>
          <cell r="B912" t="str">
            <v>Accountant</v>
          </cell>
          <cell r="C912" t="str">
            <v>PSU</v>
          </cell>
          <cell r="D912" t="str">
            <v>1986</v>
          </cell>
          <cell r="E912" t="str">
            <v>Y</v>
          </cell>
          <cell r="F912" t="str">
            <v>Finance Assistant</v>
          </cell>
          <cell r="G912" t="str">
            <v>A</v>
          </cell>
          <cell r="H912" t="str">
            <v>USD</v>
          </cell>
          <cell r="I912">
            <v>35643</v>
          </cell>
          <cell r="J912">
            <v>1</v>
          </cell>
          <cell r="L912" t="str">
            <v>KYIV</v>
          </cell>
          <cell r="M912" t="str">
            <v>AMEE</v>
          </cell>
          <cell r="AP912">
            <v>1</v>
          </cell>
          <cell r="AQ912">
            <v>137.08846153846153</v>
          </cell>
          <cell r="AR912" t="str">
            <v xml:space="preserve"> </v>
          </cell>
          <cell r="AS912" t="str">
            <v xml:space="preserve"> </v>
          </cell>
          <cell r="AT912">
            <v>0</v>
          </cell>
        </row>
        <row r="913">
          <cell r="A913" t="str">
            <v>Malik, Divya Wahi</v>
          </cell>
          <cell r="B913" t="str">
            <v>Senior Program Officer II</v>
          </cell>
          <cell r="C913" t="str">
            <v>PSN</v>
          </cell>
          <cell r="D913" t="str">
            <v>8133</v>
          </cell>
          <cell r="E913" t="str">
            <v>Y</v>
          </cell>
          <cell r="F913" t="str">
            <v>Program Officer - Technology &amp; Innovations</v>
          </cell>
          <cell r="G913" t="str">
            <v>A</v>
          </cell>
          <cell r="H913" t="str">
            <v>INR</v>
          </cell>
          <cell r="I913">
            <v>1667028.97</v>
          </cell>
          <cell r="J913">
            <v>1</v>
          </cell>
          <cell r="L913" t="str">
            <v>NEW DELHI</v>
          </cell>
          <cell r="M913" t="str">
            <v>AMEE</v>
          </cell>
          <cell r="AP913">
            <v>81.06</v>
          </cell>
          <cell r="AQ913">
            <v>79.097580614549514</v>
          </cell>
          <cell r="AR913" t="str">
            <v xml:space="preserve"> </v>
          </cell>
          <cell r="AS913" t="str">
            <v xml:space="preserve"> </v>
          </cell>
          <cell r="AT913">
            <v>0</v>
          </cell>
        </row>
        <row r="914">
          <cell r="A914" t="str">
            <v>Malinda, Daniella Wavinya</v>
          </cell>
          <cell r="B914" t="str">
            <v>Creative Associate II</v>
          </cell>
          <cell r="C914" t="str">
            <v>EXAGEN</v>
          </cell>
          <cell r="D914" t="str">
            <v>7764</v>
          </cell>
          <cell r="E914" t="str">
            <v>Y</v>
          </cell>
          <cell r="F914" t="str">
            <v>Marketing Specialist</v>
          </cell>
          <cell r="G914" t="str">
            <v>A</v>
          </cell>
          <cell r="H914" t="str">
            <v>USD</v>
          </cell>
          <cell r="I914">
            <v>30419.24</v>
          </cell>
          <cell r="J914">
            <v>1</v>
          </cell>
          <cell r="L914" t="str">
            <v>NAIROBI</v>
          </cell>
          <cell r="M914" t="str">
            <v>AFRICA</v>
          </cell>
          <cell r="AP914">
            <v>1</v>
          </cell>
          <cell r="AQ914">
            <v>116.99707692307693</v>
          </cell>
          <cell r="AR914" t="str">
            <v xml:space="preserve"> </v>
          </cell>
          <cell r="AS914" t="str">
            <v xml:space="preserve"> </v>
          </cell>
          <cell r="AT914">
            <v>0</v>
          </cell>
        </row>
        <row r="915">
          <cell r="A915" t="str">
            <v>Mambo, Patricia</v>
          </cell>
          <cell r="B915" t="str">
            <v>Program Associate II</v>
          </cell>
          <cell r="C915" t="str">
            <v>MNTD</v>
          </cell>
          <cell r="D915" t="str">
            <v>7629</v>
          </cell>
          <cell r="E915" t="str">
            <v>Y</v>
          </cell>
          <cell r="F915" t="str">
            <v>Entomologist -Morphological ID and Data Entry Officer</v>
          </cell>
          <cell r="G915" t="str">
            <v>A</v>
          </cell>
          <cell r="H915" t="str">
            <v>ZMW</v>
          </cell>
          <cell r="I915">
            <v>185281.67</v>
          </cell>
          <cell r="J915">
            <v>1</v>
          </cell>
          <cell r="L915" t="str">
            <v>KAOMA</v>
          </cell>
          <cell r="M915" t="str">
            <v>AFRICA</v>
          </cell>
          <cell r="AP915">
            <v>19.5</v>
          </cell>
          <cell r="AQ915">
            <v>36.544708086785015</v>
          </cell>
          <cell r="AR915" t="str">
            <v xml:space="preserve"> </v>
          </cell>
          <cell r="AS915" t="str">
            <v xml:space="preserve"> </v>
          </cell>
          <cell r="AT915">
            <v>0</v>
          </cell>
        </row>
        <row r="916">
          <cell r="A916" t="str">
            <v>Mampalala, Moise</v>
          </cell>
          <cell r="B916" t="str">
            <v>Coordinator I Functional Support /Technician I</v>
          </cell>
          <cell r="C916" t="str">
            <v>DRC</v>
          </cell>
          <cell r="D916" t="str">
            <v>8277</v>
          </cell>
          <cell r="E916" t="str">
            <v>Y</v>
          </cell>
          <cell r="F916" t="str">
            <v>Driver</v>
          </cell>
          <cell r="G916" t="str">
            <v>A</v>
          </cell>
          <cell r="H916" t="str">
            <v>USD</v>
          </cell>
          <cell r="I916">
            <v>6113.2</v>
          </cell>
          <cell r="J916">
            <v>1</v>
          </cell>
          <cell r="L916" t="str">
            <v>KINSHASA</v>
          </cell>
          <cell r="M916" t="str">
            <v>AFRICA</v>
          </cell>
          <cell r="AP916">
            <v>1</v>
          </cell>
          <cell r="AQ916">
            <v>23.51230769230769</v>
          </cell>
          <cell r="AR916" t="str">
            <v xml:space="preserve"> </v>
          </cell>
          <cell r="AS916" t="str">
            <v xml:space="preserve"> </v>
          </cell>
          <cell r="AT916">
            <v>0</v>
          </cell>
        </row>
        <row r="917">
          <cell r="A917" t="str">
            <v>Manguyu, Wanjiku G</v>
          </cell>
          <cell r="B917" t="str">
            <v>Senior Advocacy and Public Policy Officer II</v>
          </cell>
          <cell r="C917" t="str">
            <v>APP</v>
          </cell>
          <cell r="D917" t="str">
            <v>4788</v>
          </cell>
          <cell r="E917" t="str">
            <v>Y</v>
          </cell>
          <cell r="F917" t="str">
            <v>Regional Advocacy and Policy Advisor</v>
          </cell>
          <cell r="G917" t="str">
            <v>A</v>
          </cell>
          <cell r="H917" t="str">
            <v>USD</v>
          </cell>
          <cell r="I917">
            <v>54284.66</v>
          </cell>
          <cell r="J917">
            <v>1</v>
          </cell>
          <cell r="L917" t="str">
            <v>NAIROBI</v>
          </cell>
          <cell r="M917" t="str">
            <v>AFRICA</v>
          </cell>
          <cell r="AP917">
            <v>1</v>
          </cell>
          <cell r="AQ917">
            <v>208.78715384615387</v>
          </cell>
          <cell r="AR917" t="str">
            <v xml:space="preserve"> </v>
          </cell>
          <cell r="AS917" t="str">
            <v xml:space="preserve"> </v>
          </cell>
          <cell r="AT917">
            <v>0</v>
          </cell>
        </row>
        <row r="918">
          <cell r="A918" t="str">
            <v>Manjate, Katia Cidalia Jorge</v>
          </cell>
          <cell r="B918" t="str">
            <v>Senior Program Officer II</v>
          </cell>
          <cell r="C918" t="str">
            <v>NCD</v>
          </cell>
          <cell r="D918" t="str">
            <v>5455</v>
          </cell>
          <cell r="E918" t="str">
            <v>Y</v>
          </cell>
          <cell r="F918" t="str">
            <v>Senior Program Officer</v>
          </cell>
          <cell r="G918" t="str">
            <v>A</v>
          </cell>
          <cell r="H918" t="str">
            <v>MZN</v>
          </cell>
          <cell r="I918">
            <v>4396497.13</v>
          </cell>
          <cell r="J918">
            <v>1</v>
          </cell>
          <cell r="L918" t="str">
            <v>MOZMAPUTO</v>
          </cell>
          <cell r="M918" t="str">
            <v>AFRICA</v>
          </cell>
          <cell r="AP918">
            <v>63</v>
          </cell>
          <cell r="AQ918">
            <v>268.40641819291818</v>
          </cell>
          <cell r="AR918" t="str">
            <v xml:space="preserve"> </v>
          </cell>
          <cell r="AS918" t="str">
            <v xml:space="preserve"> </v>
          </cell>
          <cell r="AT918">
            <v>0</v>
          </cell>
        </row>
        <row r="919">
          <cell r="A919" t="str">
            <v>Mann, Seerat Kaur</v>
          </cell>
          <cell r="B919" t="str">
            <v>Coordinator II Functional Support /Technician II</v>
          </cell>
          <cell r="C919" t="str">
            <v>DX</v>
          </cell>
          <cell r="D919" t="str">
            <v>8056</v>
          </cell>
          <cell r="E919" t="str">
            <v>Y</v>
          </cell>
          <cell r="F919" t="str">
            <v>Program Assistant, Diagnostics</v>
          </cell>
          <cell r="G919" t="str">
            <v>A</v>
          </cell>
          <cell r="H919" t="str">
            <v>USD</v>
          </cell>
          <cell r="I919">
            <v>52000</v>
          </cell>
          <cell r="J919">
            <v>1</v>
          </cell>
          <cell r="L919" t="str">
            <v>SEATTLE</v>
          </cell>
          <cell r="M919" t="str">
            <v>US</v>
          </cell>
          <cell r="AP919">
            <v>1</v>
          </cell>
          <cell r="AQ919">
            <v>200</v>
          </cell>
          <cell r="AR919" t="str">
            <v xml:space="preserve"> </v>
          </cell>
          <cell r="AS919" t="str">
            <v xml:space="preserve"> </v>
          </cell>
          <cell r="AT919">
            <v>0</v>
          </cell>
        </row>
        <row r="920">
          <cell r="A920" t="str">
            <v>Mansen, Kimberly Lynn</v>
          </cell>
          <cell r="B920" t="str">
            <v>Senior Program Officer II</v>
          </cell>
          <cell r="C920" t="str">
            <v>MCHN</v>
          </cell>
          <cell r="D920" t="str">
            <v>5190</v>
          </cell>
          <cell r="E920" t="str">
            <v>Y</v>
          </cell>
          <cell r="F920" t="str">
            <v>Nutrition Technical Lead</v>
          </cell>
          <cell r="G920" t="str">
            <v>A</v>
          </cell>
          <cell r="H920" t="str">
            <v>USD</v>
          </cell>
          <cell r="I920">
            <v>152608.56</v>
          </cell>
          <cell r="J920">
            <v>1</v>
          </cell>
          <cell r="L920" t="str">
            <v>HOME-NC-SEA</v>
          </cell>
          <cell r="M920" t="str">
            <v>US</v>
          </cell>
          <cell r="AP920">
            <v>1</v>
          </cell>
          <cell r="AQ920">
            <v>586.95600000000002</v>
          </cell>
          <cell r="AR920" t="str">
            <v xml:space="preserve"> </v>
          </cell>
          <cell r="AS920" t="str">
            <v xml:space="preserve"> </v>
          </cell>
          <cell r="AT920">
            <v>0</v>
          </cell>
        </row>
        <row r="921">
          <cell r="A921" t="str">
            <v>Mansis, Achille Clement Ngbomann</v>
          </cell>
          <cell r="B921" t="str">
            <v>Finance and Awards Associate II/ PADM II</v>
          </cell>
          <cell r="C921" t="str">
            <v>SEN</v>
          </cell>
          <cell r="D921" t="str">
            <v>7399</v>
          </cell>
          <cell r="E921" t="str">
            <v>Y</v>
          </cell>
          <cell r="F921" t="str">
            <v>Project Administrator</v>
          </cell>
          <cell r="G921" t="str">
            <v>A</v>
          </cell>
          <cell r="H921" t="str">
            <v>XOF</v>
          </cell>
          <cell r="I921">
            <v>23654780</v>
          </cell>
          <cell r="J921">
            <v>1</v>
          </cell>
          <cell r="L921" t="str">
            <v>SenegalDakar</v>
          </cell>
          <cell r="M921" t="str">
            <v>AFRICA</v>
          </cell>
          <cell r="AP921">
            <v>600</v>
          </cell>
          <cell r="AQ921">
            <v>151.63320512820513</v>
          </cell>
          <cell r="AR921" t="str">
            <v xml:space="preserve"> </v>
          </cell>
          <cell r="AS921" t="str">
            <v xml:space="preserve"> </v>
          </cell>
          <cell r="AT921">
            <v>0</v>
          </cell>
        </row>
        <row r="922">
          <cell r="A922" t="str">
            <v>Mapulanga, Tony Kabwe</v>
          </cell>
          <cell r="B922" t="str">
            <v>Program Associate II</v>
          </cell>
          <cell r="C922" t="str">
            <v>MDHT</v>
          </cell>
          <cell r="D922" t="str">
            <v>7673</v>
          </cell>
          <cell r="E922" t="str">
            <v>Y</v>
          </cell>
          <cell r="F922" t="str">
            <v>Design and Innovation Specialist</v>
          </cell>
          <cell r="G922" t="str">
            <v>A</v>
          </cell>
          <cell r="H922" t="str">
            <v>ZMW</v>
          </cell>
          <cell r="I922">
            <v>169532.28</v>
          </cell>
          <cell r="J922">
            <v>1</v>
          </cell>
          <cell r="L922" t="str">
            <v>LUSAKA1</v>
          </cell>
          <cell r="M922" t="str">
            <v>AFRICA</v>
          </cell>
          <cell r="AP922">
            <v>19.5</v>
          </cell>
          <cell r="AQ922">
            <v>33.438319526627218</v>
          </cell>
          <cell r="AR922" t="str">
            <v xml:space="preserve"> </v>
          </cell>
          <cell r="AS922" t="str">
            <v xml:space="preserve"> </v>
          </cell>
          <cell r="AT922">
            <v>0</v>
          </cell>
        </row>
        <row r="923">
          <cell r="A923" t="str">
            <v>Mar, Khin Kyawt</v>
          </cell>
          <cell r="B923" t="str">
            <v>Senior Manager Strategy &amp; Operations</v>
          </cell>
          <cell r="C923" t="str">
            <v>MM</v>
          </cell>
          <cell r="D923" t="str">
            <v>5266</v>
          </cell>
          <cell r="E923" t="str">
            <v>Y</v>
          </cell>
          <cell r="F923" t="str">
            <v>Administration and Finance Manager, Myanmar</v>
          </cell>
          <cell r="G923" t="str">
            <v>A</v>
          </cell>
          <cell r="H923" t="str">
            <v>USD</v>
          </cell>
          <cell r="I923">
            <v>48169.26</v>
          </cell>
          <cell r="J923">
            <v>1</v>
          </cell>
          <cell r="L923" t="str">
            <v>Yangon</v>
          </cell>
          <cell r="M923" t="str">
            <v>AMEE</v>
          </cell>
          <cell r="AP923">
            <v>1</v>
          </cell>
          <cell r="AQ923">
            <v>185.26638461538462</v>
          </cell>
          <cell r="AR923" t="str">
            <v xml:space="preserve"> </v>
          </cell>
          <cell r="AS923" t="str">
            <v xml:space="preserve"> </v>
          </cell>
          <cell r="AT923">
            <v>0</v>
          </cell>
        </row>
        <row r="924">
          <cell r="A924" t="str">
            <v>Mareri, Mike</v>
          </cell>
          <cell r="B924" t="str">
            <v>Auditor</v>
          </cell>
          <cell r="C924" t="str">
            <v>PSK</v>
          </cell>
          <cell r="D924" t="str">
            <v>10228</v>
          </cell>
          <cell r="E924" t="str">
            <v>Y</v>
          </cell>
          <cell r="F924" t="str">
            <v>Risk and Compliance Officer- USAID Nuru ya Mtoto</v>
          </cell>
          <cell r="G924" t="str">
            <v>A</v>
          </cell>
          <cell r="H924" t="str">
            <v>USD</v>
          </cell>
          <cell r="I924">
            <v>23400</v>
          </cell>
          <cell r="J924">
            <v>1</v>
          </cell>
          <cell r="L924" t="str">
            <v>HOMABAY</v>
          </cell>
          <cell r="M924" t="str">
            <v>AFRICA</v>
          </cell>
          <cell r="AP924">
            <v>1</v>
          </cell>
          <cell r="AQ924">
            <v>90</v>
          </cell>
          <cell r="AR924" t="str">
            <v xml:space="preserve"> </v>
          </cell>
          <cell r="AS924" t="str">
            <v xml:space="preserve"> </v>
          </cell>
          <cell r="AT924">
            <v>0</v>
          </cell>
        </row>
        <row r="925">
          <cell r="A925" t="str">
            <v>Mariyappan, Kannan</v>
          </cell>
          <cell r="B925" t="str">
            <v>Advanced Program Officer</v>
          </cell>
          <cell r="C925" t="str">
            <v>PSN</v>
          </cell>
          <cell r="D925" t="str">
            <v>7425</v>
          </cell>
          <cell r="E925" t="str">
            <v>Y</v>
          </cell>
          <cell r="F925" t="str">
            <v>Senior Program Officer - South Asia</v>
          </cell>
          <cell r="G925" t="str">
            <v>A</v>
          </cell>
          <cell r="H925" t="str">
            <v>INR</v>
          </cell>
          <cell r="I925">
            <v>3394231.22</v>
          </cell>
          <cell r="J925">
            <v>1</v>
          </cell>
          <cell r="L925" t="str">
            <v>REMOTE-IN-MUM</v>
          </cell>
          <cell r="M925" t="str">
            <v>AMEE</v>
          </cell>
          <cell r="AP925">
            <v>81.06</v>
          </cell>
          <cell r="AQ925">
            <v>161.0502770976864</v>
          </cell>
          <cell r="AR925" t="str">
            <v xml:space="preserve"> </v>
          </cell>
          <cell r="AS925" t="str">
            <v xml:space="preserve"> </v>
          </cell>
          <cell r="AT925">
            <v>0</v>
          </cell>
        </row>
        <row r="926">
          <cell r="A926" t="str">
            <v>Marjane, Sarah Anne</v>
          </cell>
          <cell r="B926" t="str">
            <v>Director Finance and Awards</v>
          </cell>
          <cell r="C926" t="str">
            <v>MCHN</v>
          </cell>
          <cell r="D926" t="str">
            <v>3722</v>
          </cell>
          <cell r="E926" t="str">
            <v>Y</v>
          </cell>
          <cell r="F926" t="str">
            <v>Director of Finance and Operations</v>
          </cell>
          <cell r="G926" t="str">
            <v>A</v>
          </cell>
          <cell r="H926" t="str">
            <v>USD</v>
          </cell>
          <cell r="I926">
            <v>197680.91</v>
          </cell>
          <cell r="J926">
            <v>1</v>
          </cell>
          <cell r="L926" t="str">
            <v>HOME-VA-SEA</v>
          </cell>
          <cell r="M926" t="str">
            <v>US</v>
          </cell>
          <cell r="AP926">
            <v>1</v>
          </cell>
          <cell r="AQ926">
            <v>760.31119230769229</v>
          </cell>
          <cell r="AR926" t="str">
            <v xml:space="preserve"> </v>
          </cell>
          <cell r="AS926" t="str">
            <v xml:space="preserve"> </v>
          </cell>
          <cell r="AT926">
            <v>0</v>
          </cell>
        </row>
        <row r="927">
          <cell r="A927" t="str">
            <v>Markham, Carol A.</v>
          </cell>
          <cell r="B927" t="str">
            <v>Advanced Finance and Awards/ Advanced PADM</v>
          </cell>
          <cell r="C927" t="str">
            <v>CIFM</v>
          </cell>
          <cell r="D927" t="str">
            <v>1603</v>
          </cell>
          <cell r="E927" t="str">
            <v>Y</v>
          </cell>
          <cell r="F927" t="str">
            <v>Senior Project Administrator</v>
          </cell>
          <cell r="G927" t="str">
            <v>A</v>
          </cell>
          <cell r="H927" t="str">
            <v>USD</v>
          </cell>
          <cell r="I927">
            <v>153684.96</v>
          </cell>
          <cell r="J927">
            <v>1</v>
          </cell>
          <cell r="L927" t="str">
            <v>SEATTLE</v>
          </cell>
          <cell r="M927" t="str">
            <v>US</v>
          </cell>
          <cell r="AP927">
            <v>1</v>
          </cell>
          <cell r="AQ927">
            <v>591.096</v>
          </cell>
          <cell r="AR927" t="str">
            <v xml:space="preserve"> </v>
          </cell>
          <cell r="AS927" t="str">
            <v xml:space="preserve"> </v>
          </cell>
          <cell r="AT927">
            <v>0</v>
          </cell>
        </row>
        <row r="928">
          <cell r="A928" t="str">
            <v>Martellet, Lionel</v>
          </cell>
          <cell r="B928" t="str">
            <v>Senior Manager Clinical Research &amp; Development</v>
          </cell>
          <cell r="C928" t="str">
            <v>CCLN</v>
          </cell>
          <cell r="D928" t="str">
            <v>1992</v>
          </cell>
          <cell r="E928" t="str">
            <v>Y</v>
          </cell>
          <cell r="F928" t="str">
            <v>Associate Director Clinical Operations</v>
          </cell>
          <cell r="G928" t="str">
            <v>A</v>
          </cell>
          <cell r="H928" t="str">
            <v>CHF</v>
          </cell>
          <cell r="I928">
            <v>179477.5</v>
          </cell>
          <cell r="J928">
            <v>1</v>
          </cell>
          <cell r="L928" t="str">
            <v>SWITZFATH</v>
          </cell>
          <cell r="M928" t="str">
            <v>AMEE</v>
          </cell>
          <cell r="AP928">
            <v>0.92169999999999996</v>
          </cell>
          <cell r="AQ928">
            <v>748.94008562772808</v>
          </cell>
          <cell r="AR928" t="str">
            <v xml:space="preserve"> </v>
          </cell>
          <cell r="AS928" t="str">
            <v xml:space="preserve"> </v>
          </cell>
          <cell r="AT928">
            <v>0</v>
          </cell>
        </row>
        <row r="929">
          <cell r="A929" t="str">
            <v>Masibo, Kevin</v>
          </cell>
          <cell r="B929" t="str">
            <v>Creative Associate II</v>
          </cell>
          <cell r="C929" t="str">
            <v>EXAGEN</v>
          </cell>
          <cell r="D929" t="str">
            <v>10297</v>
          </cell>
          <cell r="E929" t="str">
            <v>Y</v>
          </cell>
          <cell r="F929" t="str">
            <v>Creative Associate II</v>
          </cell>
          <cell r="G929" t="str">
            <v>A</v>
          </cell>
          <cell r="H929" t="str">
            <v>USD</v>
          </cell>
          <cell r="I929">
            <v>10152</v>
          </cell>
          <cell r="J929">
            <v>1</v>
          </cell>
          <cell r="L929" t="str">
            <v>NAIROBI</v>
          </cell>
          <cell r="M929" t="str">
            <v>AFRICA</v>
          </cell>
          <cell r="AP929">
            <v>1</v>
          </cell>
          <cell r="AQ929">
            <v>39.04615384615385</v>
          </cell>
          <cell r="AR929" t="str">
            <v xml:space="preserve"> </v>
          </cell>
          <cell r="AS929" t="str">
            <v xml:space="preserve"> </v>
          </cell>
          <cell r="AT929">
            <v>0</v>
          </cell>
        </row>
        <row r="930">
          <cell r="A930" t="str">
            <v>Masila, Dennis Mwangangi</v>
          </cell>
          <cell r="B930" t="str">
            <v>Senior Accountant II</v>
          </cell>
          <cell r="C930" t="str">
            <v>GLACCT</v>
          </cell>
          <cell r="D930" t="str">
            <v>7166</v>
          </cell>
          <cell r="E930" t="str">
            <v>Y</v>
          </cell>
          <cell r="F930" t="str">
            <v>Senior Accountant</v>
          </cell>
          <cell r="G930" t="str">
            <v>A</v>
          </cell>
          <cell r="H930" t="str">
            <v>USD</v>
          </cell>
          <cell r="I930">
            <v>31005.27</v>
          </cell>
          <cell r="J930">
            <v>1</v>
          </cell>
          <cell r="L930" t="str">
            <v>REMOTE-KE</v>
          </cell>
          <cell r="M930" t="str">
            <v>AFRICA</v>
          </cell>
          <cell r="AP930">
            <v>1</v>
          </cell>
          <cell r="AQ930">
            <v>119.25103846153846</v>
          </cell>
          <cell r="AR930" t="str">
            <v xml:space="preserve"> </v>
          </cell>
          <cell r="AS930" t="str">
            <v xml:space="preserve"> </v>
          </cell>
          <cell r="AT930">
            <v>0</v>
          </cell>
        </row>
        <row r="931">
          <cell r="A931" t="str">
            <v>Mason, William Theodore</v>
          </cell>
          <cell r="B931" t="str">
            <v>Senior Facilities Coordinator</v>
          </cell>
          <cell r="C931" t="str">
            <v>GFTS</v>
          </cell>
          <cell r="D931" t="str">
            <v>5213</v>
          </cell>
          <cell r="E931" t="str">
            <v>Y</v>
          </cell>
          <cell r="F931" t="str">
            <v>Facilities Assistant</v>
          </cell>
          <cell r="G931" t="str">
            <v>A</v>
          </cell>
          <cell r="H931" t="str">
            <v>USD</v>
          </cell>
          <cell r="I931">
            <v>66060.28</v>
          </cell>
          <cell r="J931">
            <v>1</v>
          </cell>
          <cell r="L931" t="str">
            <v>WASHINGTON DC</v>
          </cell>
          <cell r="M931" t="str">
            <v>US</v>
          </cell>
          <cell r="AP931">
            <v>1</v>
          </cell>
          <cell r="AQ931">
            <v>254.078</v>
          </cell>
          <cell r="AR931" t="str">
            <v xml:space="preserve"> </v>
          </cell>
          <cell r="AS931" t="str">
            <v xml:space="preserve"> </v>
          </cell>
          <cell r="AT931">
            <v>0</v>
          </cell>
        </row>
        <row r="932">
          <cell r="A932" t="str">
            <v>Massawe, Fred Boniphace</v>
          </cell>
          <cell r="B932" t="str">
            <v>Senior IT Technician</v>
          </cell>
          <cell r="C932" t="str">
            <v>IT</v>
          </cell>
          <cell r="D932" t="str">
            <v>10261</v>
          </cell>
          <cell r="E932" t="str">
            <v>Y</v>
          </cell>
          <cell r="F932" t="str">
            <v>Senior IT Technician</v>
          </cell>
          <cell r="G932" t="str">
            <v>A</v>
          </cell>
          <cell r="H932" t="str">
            <v>TZS</v>
          </cell>
          <cell r="I932">
            <v>46800000</v>
          </cell>
          <cell r="J932">
            <v>1</v>
          </cell>
          <cell r="L932" t="str">
            <v>DAR ES SALAAM</v>
          </cell>
          <cell r="M932" t="str">
            <v>AFRICA</v>
          </cell>
          <cell r="AP932">
            <v>2500</v>
          </cell>
          <cell r="AQ932">
            <v>72</v>
          </cell>
          <cell r="AR932" t="str">
            <v xml:space="preserve"> </v>
          </cell>
          <cell r="AS932" t="str">
            <v xml:space="preserve"> </v>
          </cell>
          <cell r="AT932">
            <v>0</v>
          </cell>
        </row>
        <row r="933">
          <cell r="A933" t="str">
            <v>Masterson, Kathryn Louise</v>
          </cell>
          <cell r="B933" t="str">
            <v>HR Business Partner</v>
          </cell>
          <cell r="C933" t="str">
            <v>HR</v>
          </cell>
          <cell r="D933" t="str">
            <v>9002</v>
          </cell>
          <cell r="E933" t="str">
            <v>Y</v>
          </cell>
          <cell r="F933" t="str">
            <v>HR Business Partner</v>
          </cell>
          <cell r="G933" t="str">
            <v>A</v>
          </cell>
          <cell r="H933" t="str">
            <v>USD</v>
          </cell>
          <cell r="I933">
            <v>100000</v>
          </cell>
          <cell r="J933">
            <v>1</v>
          </cell>
          <cell r="L933" t="str">
            <v>HOME-NJ-SEA</v>
          </cell>
          <cell r="M933">
            <v>0</v>
          </cell>
          <cell r="AP933">
            <v>1</v>
          </cell>
          <cell r="AQ933">
            <v>384.61538461538464</v>
          </cell>
          <cell r="AR933" t="str">
            <v xml:space="preserve"> </v>
          </cell>
          <cell r="AS933" t="str">
            <v xml:space="preserve"> </v>
          </cell>
          <cell r="AT933">
            <v>0</v>
          </cell>
        </row>
        <row r="934">
          <cell r="A934" t="str">
            <v>Masuzyo, Mundia Hapeza</v>
          </cell>
          <cell r="B934" t="str">
            <v>Program Associate II</v>
          </cell>
          <cell r="C934" t="str">
            <v>MNTD</v>
          </cell>
          <cell r="D934" t="str">
            <v>7630</v>
          </cell>
          <cell r="E934" t="str">
            <v>Y</v>
          </cell>
          <cell r="F934" t="str">
            <v>ATSB Officer, Attractive Targeted Sugar Bait (ATSB)</v>
          </cell>
          <cell r="G934" t="str">
            <v>A</v>
          </cell>
          <cell r="H934" t="str">
            <v>ZMW</v>
          </cell>
          <cell r="I934">
            <v>222214.92</v>
          </cell>
          <cell r="J934">
            <v>1</v>
          </cell>
          <cell r="L934" t="str">
            <v>KAOMA</v>
          </cell>
          <cell r="M934" t="str">
            <v>AFRICA</v>
          </cell>
          <cell r="AP934">
            <v>19.5</v>
          </cell>
          <cell r="AQ934">
            <v>43.829372781065089</v>
          </cell>
          <cell r="AR934" t="str">
            <v xml:space="preserve"> </v>
          </cell>
          <cell r="AS934" t="str">
            <v xml:space="preserve"> </v>
          </cell>
          <cell r="AT934">
            <v>0</v>
          </cell>
        </row>
        <row r="935">
          <cell r="A935" t="str">
            <v>Matches, Mulenga</v>
          </cell>
          <cell r="B935" t="str">
            <v>Senior Finance and Awards Officer/ Senior PADM I</v>
          </cell>
          <cell r="C935" t="str">
            <v>MNTD</v>
          </cell>
          <cell r="D935" t="str">
            <v>4399</v>
          </cell>
          <cell r="E935" t="str">
            <v>Y</v>
          </cell>
          <cell r="F935" t="str">
            <v>Finance Officer, REACH Malaria</v>
          </cell>
          <cell r="G935" t="str">
            <v>A</v>
          </cell>
          <cell r="H935" t="str">
            <v>ZMW</v>
          </cell>
          <cell r="I935">
            <v>564442.12</v>
          </cell>
          <cell r="J935">
            <v>1</v>
          </cell>
          <cell r="L935" t="str">
            <v>LUSAKA1</v>
          </cell>
          <cell r="M935" t="str">
            <v>AFRICA</v>
          </cell>
          <cell r="AP935">
            <v>19.5</v>
          </cell>
          <cell r="AQ935">
            <v>111.3298067061144</v>
          </cell>
          <cell r="AR935" t="str">
            <v xml:space="preserve"> </v>
          </cell>
          <cell r="AS935" t="str">
            <v xml:space="preserve"> </v>
          </cell>
          <cell r="AT935">
            <v>0</v>
          </cell>
        </row>
        <row r="936">
          <cell r="A936" t="str">
            <v>Mateen, Bilal A.</v>
          </cell>
          <cell r="B936" t="str">
            <v>Senior Director Program</v>
          </cell>
          <cell r="C936" t="str">
            <v>CODE</v>
          </cell>
          <cell r="D936" t="str">
            <v>10014</v>
          </cell>
          <cell r="E936" t="str">
            <v>Y</v>
          </cell>
          <cell r="F936" t="str">
            <v>Executive Director, Digital Square</v>
          </cell>
          <cell r="G936" t="str">
            <v>A</v>
          </cell>
          <cell r="H936" t="str">
            <v>GBP</v>
          </cell>
          <cell r="I936">
            <v>223650</v>
          </cell>
          <cell r="J936">
            <v>1</v>
          </cell>
          <cell r="L936" t="str">
            <v>LONDON</v>
          </cell>
          <cell r="M936" t="str">
            <v>AMEE</v>
          </cell>
          <cell r="AP936">
            <v>0.72499999999999998</v>
          </cell>
          <cell r="AQ936">
            <v>1186.4721485411142</v>
          </cell>
          <cell r="AR936" t="str">
            <v xml:space="preserve"> </v>
          </cell>
          <cell r="AS936" t="str">
            <v>X</v>
          </cell>
          <cell r="AT936">
            <v>0</v>
          </cell>
        </row>
        <row r="937">
          <cell r="A937" t="str">
            <v>Matezo, Junior Mbungu</v>
          </cell>
          <cell r="B937" t="str">
            <v>Coordinator I Functional Support /Technician I</v>
          </cell>
          <cell r="C937" t="str">
            <v>DRC</v>
          </cell>
          <cell r="D937" t="str">
            <v>8273</v>
          </cell>
          <cell r="E937" t="str">
            <v>Y</v>
          </cell>
          <cell r="F937" t="str">
            <v>Driver</v>
          </cell>
          <cell r="G937" t="str">
            <v>A</v>
          </cell>
          <cell r="H937" t="str">
            <v>USD</v>
          </cell>
          <cell r="I937">
            <v>6450.48</v>
          </cell>
          <cell r="J937">
            <v>1</v>
          </cell>
          <cell r="L937" t="str">
            <v>KINSHASA</v>
          </cell>
          <cell r="M937" t="str">
            <v>AFRICA</v>
          </cell>
          <cell r="AP937">
            <v>1</v>
          </cell>
          <cell r="AQ937">
            <v>24.809538461538459</v>
          </cell>
          <cell r="AR937" t="str">
            <v xml:space="preserve"> </v>
          </cell>
          <cell r="AS937" t="str">
            <v xml:space="preserve"> </v>
          </cell>
          <cell r="AT937">
            <v>0</v>
          </cell>
        </row>
        <row r="938">
          <cell r="A938" t="str">
            <v>Mathelemusa, Diketso Ramaesele</v>
          </cell>
          <cell r="B938" t="str">
            <v>Senior Functional Coordinator</v>
          </cell>
          <cell r="C938" t="str">
            <v>APP</v>
          </cell>
          <cell r="D938" t="str">
            <v>6625</v>
          </cell>
          <cell r="E938" t="str">
            <v>Y</v>
          </cell>
          <cell r="F938" t="str">
            <v>Program Associate</v>
          </cell>
          <cell r="G938" t="str">
            <v>A</v>
          </cell>
          <cell r="H938" t="str">
            <v>ZAR</v>
          </cell>
          <cell r="I938">
            <v>390654.78</v>
          </cell>
          <cell r="J938">
            <v>1</v>
          </cell>
          <cell r="L938" t="str">
            <v>JOHANNESBURG</v>
          </cell>
          <cell r="M938" t="str">
            <v>AFRICA</v>
          </cell>
          <cell r="AP938">
            <v>18.2</v>
          </cell>
          <cell r="AQ938">
            <v>82.555955198647524</v>
          </cell>
          <cell r="AR938" t="str">
            <v xml:space="preserve"> </v>
          </cell>
          <cell r="AS938" t="str">
            <v xml:space="preserve"> </v>
          </cell>
          <cell r="AT938">
            <v>0</v>
          </cell>
        </row>
        <row r="939">
          <cell r="A939" t="str">
            <v>Mathur, Sumit Sahai</v>
          </cell>
          <cell r="B939" t="str">
            <v>Senior Manager Talent Acquisition</v>
          </cell>
          <cell r="C939" t="str">
            <v>HR</v>
          </cell>
          <cell r="D939" t="str">
            <v>8167</v>
          </cell>
          <cell r="E939" t="str">
            <v>Y</v>
          </cell>
          <cell r="F939" t="str">
            <v>Talent Acquisition Manager, AMEE</v>
          </cell>
          <cell r="G939" t="str">
            <v>A</v>
          </cell>
          <cell r="H939" t="str">
            <v>INR</v>
          </cell>
          <cell r="I939">
            <v>3317000</v>
          </cell>
          <cell r="J939">
            <v>1</v>
          </cell>
          <cell r="L939" t="str">
            <v>NEW DELHI</v>
          </cell>
          <cell r="M939" t="str">
            <v>AMEE</v>
          </cell>
          <cell r="AP939">
            <v>81.06</v>
          </cell>
          <cell r="AQ939">
            <v>157.38579210081801</v>
          </cell>
          <cell r="AR939" t="str">
            <v xml:space="preserve"> </v>
          </cell>
          <cell r="AS939" t="str">
            <v xml:space="preserve"> </v>
          </cell>
          <cell r="AT939">
            <v>0</v>
          </cell>
        </row>
        <row r="940">
          <cell r="A940" t="str">
            <v>Matte, Sophie Elsa</v>
          </cell>
          <cell r="B940" t="str">
            <v>Manager Partnerships</v>
          </cell>
          <cell r="C940" t="str">
            <v>AMEEMGT</v>
          </cell>
          <cell r="D940" t="str">
            <v>7844</v>
          </cell>
          <cell r="E940" t="str">
            <v>Y</v>
          </cell>
          <cell r="F940" t="str">
            <v>Senior Manager, Partnerships Development</v>
          </cell>
          <cell r="G940" t="str">
            <v>A</v>
          </cell>
          <cell r="H940" t="str">
            <v>CHF</v>
          </cell>
          <cell r="I940">
            <v>131968.75</v>
          </cell>
          <cell r="J940">
            <v>1</v>
          </cell>
          <cell r="L940" t="str">
            <v>SWITZFATH</v>
          </cell>
          <cell r="M940" t="str">
            <v>AMEE</v>
          </cell>
          <cell r="AP940">
            <v>0.92169999999999996</v>
          </cell>
          <cell r="AQ940">
            <v>550.691239432153</v>
          </cell>
          <cell r="AR940" t="str">
            <v xml:space="preserve"> </v>
          </cell>
          <cell r="AS940" t="str">
            <v xml:space="preserve"> </v>
          </cell>
          <cell r="AT940">
            <v>0</v>
          </cell>
        </row>
        <row r="941">
          <cell r="A941" t="str">
            <v>Matus, Victoria Alysse</v>
          </cell>
          <cell r="B941" t="str">
            <v>Senior Functional Coordinator</v>
          </cell>
          <cell r="C941" t="str">
            <v>CODE</v>
          </cell>
          <cell r="D941" t="str">
            <v>7894</v>
          </cell>
          <cell r="E941" t="str">
            <v>Y</v>
          </cell>
          <cell r="F941" t="str">
            <v>Senior Program Assistant</v>
          </cell>
          <cell r="G941" t="str">
            <v>A</v>
          </cell>
          <cell r="H941" t="str">
            <v>USD</v>
          </cell>
          <cell r="I941">
            <v>64896</v>
          </cell>
          <cell r="J941">
            <v>1</v>
          </cell>
          <cell r="L941" t="str">
            <v>WASHINGTON DC</v>
          </cell>
          <cell r="M941" t="str">
            <v>US</v>
          </cell>
          <cell r="AP941">
            <v>1</v>
          </cell>
          <cell r="AQ941">
            <v>249.6</v>
          </cell>
          <cell r="AR941" t="str">
            <v xml:space="preserve"> </v>
          </cell>
          <cell r="AS941" t="str">
            <v xml:space="preserve"> </v>
          </cell>
          <cell r="AT941">
            <v>0</v>
          </cell>
        </row>
        <row r="942">
          <cell r="A942" t="str">
            <v>Mayaka, Sandra Madjifu</v>
          </cell>
          <cell r="B942" t="str">
            <v>Senior Accountant I</v>
          </cell>
          <cell r="C942" t="str">
            <v>DRC</v>
          </cell>
          <cell r="D942" t="str">
            <v>6745</v>
          </cell>
          <cell r="E942" t="str">
            <v>Y</v>
          </cell>
          <cell r="F942" t="str">
            <v>Finance Officer</v>
          </cell>
          <cell r="G942" t="str">
            <v>A</v>
          </cell>
          <cell r="H942" t="str">
            <v>USD</v>
          </cell>
          <cell r="I942">
            <v>27456.49</v>
          </cell>
          <cell r="J942">
            <v>1</v>
          </cell>
          <cell r="L942" t="str">
            <v>KINSHASA</v>
          </cell>
          <cell r="M942" t="str">
            <v>AFRICA</v>
          </cell>
          <cell r="AP942">
            <v>1</v>
          </cell>
          <cell r="AQ942">
            <v>105.60188461538462</v>
          </cell>
          <cell r="AR942" t="str">
            <v xml:space="preserve"> </v>
          </cell>
          <cell r="AS942" t="str">
            <v xml:space="preserve"> </v>
          </cell>
          <cell r="AT942">
            <v>0</v>
          </cell>
        </row>
        <row r="943">
          <cell r="A943" t="str">
            <v>Mayawa, Choolwe</v>
          </cell>
          <cell r="B943" t="str">
            <v>Finance and Awards Associate II/ PADM II</v>
          </cell>
          <cell r="C943" t="str">
            <v>ZM</v>
          </cell>
          <cell r="D943" t="str">
            <v>6803</v>
          </cell>
          <cell r="E943" t="str">
            <v>Y</v>
          </cell>
          <cell r="F943" t="str">
            <v>Finance Officer, PAMO Plus</v>
          </cell>
          <cell r="G943" t="str">
            <v>A</v>
          </cell>
          <cell r="H943" t="str">
            <v>ZMW</v>
          </cell>
          <cell r="I943">
            <v>192607.22</v>
          </cell>
          <cell r="J943">
            <v>1</v>
          </cell>
          <cell r="L943" t="str">
            <v>LUSAKA1</v>
          </cell>
          <cell r="M943" t="str">
            <v>AFRICA</v>
          </cell>
          <cell r="AP943">
            <v>19.5</v>
          </cell>
          <cell r="AQ943">
            <v>37.98958974358974</v>
          </cell>
          <cell r="AR943" t="str">
            <v xml:space="preserve"> </v>
          </cell>
          <cell r="AS943" t="str">
            <v xml:space="preserve"> </v>
          </cell>
          <cell r="AT943">
            <v>0</v>
          </cell>
        </row>
        <row r="944">
          <cell r="A944" t="str">
            <v>Mazangama, Mvuama</v>
          </cell>
          <cell r="B944" t="str">
            <v>Manager Program</v>
          </cell>
          <cell r="C944" t="str">
            <v>MNTD</v>
          </cell>
          <cell r="D944" t="str">
            <v>10048</v>
          </cell>
          <cell r="E944" t="str">
            <v>Y</v>
          </cell>
          <cell r="F944" t="str">
            <v>Perennial Malaria Chemoprevention Study Lead</v>
          </cell>
          <cell r="G944" t="str">
            <v>A</v>
          </cell>
          <cell r="H944" t="str">
            <v>USD</v>
          </cell>
          <cell r="I944">
            <v>56916</v>
          </cell>
          <cell r="J944">
            <v>1</v>
          </cell>
          <cell r="L944" t="str">
            <v>KINSHASA</v>
          </cell>
          <cell r="M944" t="str">
            <v>AFRICA</v>
          </cell>
          <cell r="AP944">
            <v>1</v>
          </cell>
          <cell r="AQ944">
            <v>218.90769230769232</v>
          </cell>
          <cell r="AR944" t="str">
            <v xml:space="preserve"> </v>
          </cell>
          <cell r="AS944" t="str">
            <v xml:space="preserve"> </v>
          </cell>
          <cell r="AT944">
            <v>0</v>
          </cell>
        </row>
        <row r="945">
          <cell r="A945" t="str">
            <v>Mazuba, Auditor</v>
          </cell>
          <cell r="B945" t="str">
            <v>Manager Grants &amp; Contracts</v>
          </cell>
          <cell r="C945" t="str">
            <v>ZM</v>
          </cell>
          <cell r="D945" t="str">
            <v>6187</v>
          </cell>
          <cell r="E945" t="str">
            <v>Y</v>
          </cell>
          <cell r="F945" t="str">
            <v>Agreements and Grants Manager, PAMO Plus</v>
          </cell>
          <cell r="G945" t="str">
            <v>A</v>
          </cell>
          <cell r="H945" t="str">
            <v>ZMW</v>
          </cell>
          <cell r="I945">
            <v>514666.43</v>
          </cell>
          <cell r="J945">
            <v>1</v>
          </cell>
          <cell r="L945" t="str">
            <v>LUSAKA1</v>
          </cell>
          <cell r="M945" t="str">
            <v>AFRICA</v>
          </cell>
          <cell r="AP945">
            <v>19.5</v>
          </cell>
          <cell r="AQ945">
            <v>101.51211637080867</v>
          </cell>
          <cell r="AR945" t="str">
            <v xml:space="preserve"> </v>
          </cell>
          <cell r="AS945" t="str">
            <v xml:space="preserve"> </v>
          </cell>
          <cell r="AT945">
            <v>0</v>
          </cell>
        </row>
        <row r="946">
          <cell r="A946" t="str">
            <v>Mazumdar, Kushal</v>
          </cell>
          <cell r="B946" t="str">
            <v>Director Strategy &amp; Operations</v>
          </cell>
          <cell r="C946" t="str">
            <v>PSN</v>
          </cell>
          <cell r="D946" t="str">
            <v>5738</v>
          </cell>
          <cell r="E946" t="str">
            <v>Y</v>
          </cell>
          <cell r="F946" t="str">
            <v>Director of Finance &amp; Operations, South Asia</v>
          </cell>
          <cell r="G946" t="str">
            <v>A</v>
          </cell>
          <cell r="H946" t="str">
            <v>INR</v>
          </cell>
          <cell r="I946">
            <v>10026178.199999999</v>
          </cell>
          <cell r="J946">
            <v>1</v>
          </cell>
          <cell r="L946" t="str">
            <v>NEW DELHI</v>
          </cell>
          <cell r="M946" t="str">
            <v>AMEE</v>
          </cell>
          <cell r="AP946">
            <v>81.06</v>
          </cell>
          <cell r="AQ946">
            <v>475.72444912600349</v>
          </cell>
          <cell r="AR946" t="str">
            <v xml:space="preserve"> </v>
          </cell>
          <cell r="AS946" t="str">
            <v xml:space="preserve"> </v>
          </cell>
          <cell r="AT946">
            <v>0</v>
          </cell>
        </row>
        <row r="947">
          <cell r="A947" t="str">
            <v>Mbaka Onya, Gloire</v>
          </cell>
          <cell r="B947" t="str">
            <v>Senior Program Officer II</v>
          </cell>
          <cell r="C947" t="str">
            <v>MNTD</v>
          </cell>
          <cell r="D947" t="str">
            <v>10092</v>
          </cell>
          <cell r="E947" t="str">
            <v>Y</v>
          </cell>
          <cell r="F947" t="str">
            <v>Program Manager</v>
          </cell>
          <cell r="G947" t="str">
            <v>A</v>
          </cell>
          <cell r="H947" t="str">
            <v>USD</v>
          </cell>
          <cell r="I947">
            <v>51600</v>
          </cell>
          <cell r="J947">
            <v>1</v>
          </cell>
          <cell r="L947" t="str">
            <v>KINSHASA</v>
          </cell>
          <cell r="M947" t="str">
            <v>AFRICA</v>
          </cell>
          <cell r="AP947">
            <v>1</v>
          </cell>
          <cell r="AQ947">
            <v>198.46153846153845</v>
          </cell>
          <cell r="AR947" t="str">
            <v xml:space="preserve"> </v>
          </cell>
          <cell r="AS947" t="str">
            <v xml:space="preserve"> </v>
          </cell>
          <cell r="AT947">
            <v>0</v>
          </cell>
        </row>
        <row r="948">
          <cell r="A948" t="str">
            <v>Mbale, Donat Ikonde</v>
          </cell>
          <cell r="B948" t="str">
            <v>Senior Program Officer II</v>
          </cell>
          <cell r="C948" t="str">
            <v>MNTD</v>
          </cell>
          <cell r="D948" t="str">
            <v>8192</v>
          </cell>
          <cell r="E948" t="str">
            <v>Y</v>
          </cell>
          <cell r="F948" t="str">
            <v>Technical Program Officer, Surveillance, Monitoring and Evaluation</v>
          </cell>
          <cell r="G948" t="str">
            <v>A</v>
          </cell>
          <cell r="H948" t="str">
            <v>USD</v>
          </cell>
          <cell r="I948">
            <v>37944</v>
          </cell>
          <cell r="J948">
            <v>1</v>
          </cell>
          <cell r="L948" t="str">
            <v>KINSHASA</v>
          </cell>
          <cell r="M948" t="str">
            <v>AFRICA</v>
          </cell>
          <cell r="AP948">
            <v>1</v>
          </cell>
          <cell r="AQ948">
            <v>145.93846153846152</v>
          </cell>
          <cell r="AR948" t="str">
            <v xml:space="preserve"> </v>
          </cell>
          <cell r="AS948" t="str">
            <v xml:space="preserve"> </v>
          </cell>
          <cell r="AT948">
            <v>0</v>
          </cell>
        </row>
        <row r="949">
          <cell r="A949" t="str">
            <v>Mballo, Abdoulaye</v>
          </cell>
          <cell r="B949" t="str">
            <v>Director Strategy &amp; Operations</v>
          </cell>
          <cell r="C949" t="str">
            <v>DRC</v>
          </cell>
          <cell r="D949" t="str">
            <v>6946</v>
          </cell>
          <cell r="E949" t="str">
            <v>Y</v>
          </cell>
          <cell r="F949" t="str">
            <v>Director of Finance and Administration</v>
          </cell>
          <cell r="G949" t="str">
            <v>A</v>
          </cell>
          <cell r="H949" t="str">
            <v>USD</v>
          </cell>
          <cell r="I949">
            <v>140286</v>
          </cell>
          <cell r="J949">
            <v>1</v>
          </cell>
          <cell r="L949" t="str">
            <v>KINSHASA</v>
          </cell>
          <cell r="M949" t="str">
            <v>AFRICA</v>
          </cell>
          <cell r="AP949">
            <v>1</v>
          </cell>
          <cell r="AQ949">
            <v>539.56153846153848</v>
          </cell>
          <cell r="AR949" t="str">
            <v xml:space="preserve"> </v>
          </cell>
          <cell r="AS949" t="str">
            <v xml:space="preserve"> </v>
          </cell>
          <cell r="AT949">
            <v>0</v>
          </cell>
        </row>
        <row r="950">
          <cell r="A950" t="str">
            <v>Mbangu, Denis</v>
          </cell>
          <cell r="B950" t="str">
            <v>Coordinator II Functional Support /Technician II</v>
          </cell>
          <cell r="C950" t="str">
            <v>DRC</v>
          </cell>
          <cell r="D950" t="str">
            <v>5142</v>
          </cell>
          <cell r="E950" t="str">
            <v>Y</v>
          </cell>
          <cell r="F950" t="str">
            <v>Senior Driver</v>
          </cell>
          <cell r="G950" t="str">
            <v>A</v>
          </cell>
          <cell r="H950" t="str">
            <v>USD</v>
          </cell>
          <cell r="I950">
            <v>12690.16</v>
          </cell>
          <cell r="J950">
            <v>1</v>
          </cell>
          <cell r="L950" t="str">
            <v>KINSHASA</v>
          </cell>
          <cell r="M950" t="str">
            <v>AFRICA</v>
          </cell>
          <cell r="AP950">
            <v>1</v>
          </cell>
          <cell r="AQ950">
            <v>48.808307692307693</v>
          </cell>
          <cell r="AR950" t="str">
            <v xml:space="preserve"> </v>
          </cell>
          <cell r="AS950" t="str">
            <v xml:space="preserve"> </v>
          </cell>
          <cell r="AT950">
            <v>0</v>
          </cell>
        </row>
        <row r="951">
          <cell r="A951" t="str">
            <v>Mbaye, Ibrahima Ibrahima</v>
          </cell>
          <cell r="B951" t="str">
            <v>Coordinator I Functional Support /Technician I</v>
          </cell>
          <cell r="C951" t="str">
            <v>MNTD</v>
          </cell>
          <cell r="D951" t="str">
            <v>7643</v>
          </cell>
          <cell r="E951" t="str">
            <v>Y</v>
          </cell>
          <cell r="F951" t="str">
            <v>Chauffeur, Malaria Control and Elimination Partnership in Africa (MACEPA)</v>
          </cell>
          <cell r="G951" t="str">
            <v>A</v>
          </cell>
          <cell r="H951" t="str">
            <v>XOF</v>
          </cell>
          <cell r="I951">
            <v>5801916</v>
          </cell>
          <cell r="J951">
            <v>1</v>
          </cell>
          <cell r="L951" t="str">
            <v>SenegalDakar</v>
          </cell>
          <cell r="M951" t="str">
            <v>AFRICA</v>
          </cell>
          <cell r="AP951">
            <v>600</v>
          </cell>
          <cell r="AQ951">
            <v>37.191769230769232</v>
          </cell>
          <cell r="AR951" t="str">
            <v xml:space="preserve"> </v>
          </cell>
          <cell r="AS951" t="str">
            <v xml:space="preserve"> </v>
          </cell>
          <cell r="AT951">
            <v>0</v>
          </cell>
        </row>
        <row r="952">
          <cell r="A952" t="str">
            <v>Mbaye, Mamadou Tahir</v>
          </cell>
          <cell r="B952" t="str">
            <v>TL II Program Project Management</v>
          </cell>
          <cell r="C952" t="str">
            <v>SEN</v>
          </cell>
          <cell r="D952" t="str">
            <v>7802</v>
          </cell>
          <cell r="E952" t="str">
            <v>Y</v>
          </cell>
          <cell r="F952" t="str">
            <v>Regional Coordinator, IDH Project, Tambacounda</v>
          </cell>
          <cell r="G952" t="str">
            <v>A</v>
          </cell>
          <cell r="H952" t="str">
            <v>XOF</v>
          </cell>
          <cell r="I952">
            <v>30803503</v>
          </cell>
          <cell r="J952">
            <v>1</v>
          </cell>
          <cell r="L952" t="str">
            <v>SenegalDakar</v>
          </cell>
          <cell r="M952" t="str">
            <v>AFRICA</v>
          </cell>
          <cell r="AP952">
            <v>600</v>
          </cell>
          <cell r="AQ952">
            <v>197.45835256410257</v>
          </cell>
          <cell r="AR952" t="str">
            <v xml:space="preserve"> </v>
          </cell>
          <cell r="AS952" t="str">
            <v xml:space="preserve"> </v>
          </cell>
          <cell r="AT952">
            <v>0</v>
          </cell>
        </row>
        <row r="953">
          <cell r="A953" t="str">
            <v>Mbo Ilenga, Ernest</v>
          </cell>
          <cell r="B953" t="str">
            <v>Senior Manager Digital Systems</v>
          </cell>
          <cell r="C953" t="str">
            <v>CODE</v>
          </cell>
          <cell r="D953" t="str">
            <v>10063</v>
          </cell>
          <cell r="E953" t="str">
            <v>Y</v>
          </cell>
          <cell r="F953" t="str">
            <v>Digital Health - Team Lead</v>
          </cell>
          <cell r="G953" t="str">
            <v>A</v>
          </cell>
          <cell r="H953" t="str">
            <v>USD</v>
          </cell>
          <cell r="I953">
            <v>87000</v>
          </cell>
          <cell r="J953">
            <v>1</v>
          </cell>
          <cell r="L953" t="str">
            <v>KINSHASA</v>
          </cell>
          <cell r="M953" t="str">
            <v>AFRICA</v>
          </cell>
          <cell r="AP953">
            <v>1</v>
          </cell>
          <cell r="AQ953">
            <v>334.61538461538464</v>
          </cell>
          <cell r="AR953" t="str">
            <v xml:space="preserve"> </v>
          </cell>
          <cell r="AS953" t="str">
            <v xml:space="preserve"> </v>
          </cell>
          <cell r="AT953">
            <v>0</v>
          </cell>
        </row>
        <row r="954">
          <cell r="A954" t="str">
            <v>Mbodj, Abdourahmane</v>
          </cell>
          <cell r="B954" t="str">
            <v>Functional Specialist I</v>
          </cell>
          <cell r="C954" t="str">
            <v>NCD</v>
          </cell>
          <cell r="D954" t="str">
            <v>7787</v>
          </cell>
          <cell r="E954" t="str">
            <v>Y</v>
          </cell>
          <cell r="F954" t="str">
            <v>Senior Program Assistant</v>
          </cell>
          <cell r="G954" t="str">
            <v>A</v>
          </cell>
          <cell r="H954" t="str">
            <v>XOF</v>
          </cell>
          <cell r="I954">
            <v>9376591</v>
          </cell>
          <cell r="J954">
            <v>1</v>
          </cell>
          <cell r="L954" t="str">
            <v>SenegalDakar</v>
          </cell>
          <cell r="M954" t="str">
            <v>AFRICA</v>
          </cell>
          <cell r="AP954">
            <v>600</v>
          </cell>
          <cell r="AQ954">
            <v>60.106352564102565</v>
          </cell>
          <cell r="AR954" t="str">
            <v xml:space="preserve"> </v>
          </cell>
          <cell r="AS954" t="str">
            <v xml:space="preserve"> </v>
          </cell>
          <cell r="AT954">
            <v>0</v>
          </cell>
        </row>
        <row r="955">
          <cell r="A955" t="str">
            <v>Mbomba, Laeticia Mputu</v>
          </cell>
          <cell r="B955" t="str">
            <v>Senior Functional Coordinator</v>
          </cell>
          <cell r="C955" t="str">
            <v>DRC</v>
          </cell>
          <cell r="D955" t="str">
            <v>7562</v>
          </cell>
          <cell r="E955" t="str">
            <v>Y</v>
          </cell>
          <cell r="F955" t="str">
            <v>Senior Program Assistant, M-RITE</v>
          </cell>
          <cell r="G955" t="str">
            <v>A</v>
          </cell>
          <cell r="H955" t="str">
            <v>USD</v>
          </cell>
          <cell r="I955">
            <v>14303.83</v>
          </cell>
          <cell r="J955">
            <v>1</v>
          </cell>
          <cell r="L955" t="str">
            <v>KINSHASA</v>
          </cell>
          <cell r="M955" t="str">
            <v>AFRICA</v>
          </cell>
          <cell r="AP955">
            <v>1</v>
          </cell>
          <cell r="AQ955">
            <v>55.014730769230766</v>
          </cell>
          <cell r="AR955" t="str">
            <v xml:space="preserve"> </v>
          </cell>
          <cell r="AS955" t="str">
            <v xml:space="preserve"> </v>
          </cell>
          <cell r="AT955">
            <v>0</v>
          </cell>
        </row>
        <row r="956">
          <cell r="A956" t="str">
            <v>Mbongo, Valsyni Passyl</v>
          </cell>
          <cell r="B956" t="str">
            <v>Senior IT Technician</v>
          </cell>
          <cell r="C956" t="str">
            <v>IT</v>
          </cell>
          <cell r="D956" t="str">
            <v>5847</v>
          </cell>
          <cell r="E956" t="str">
            <v>Y</v>
          </cell>
          <cell r="F956" t="str">
            <v>IT Officer</v>
          </cell>
          <cell r="G956" t="str">
            <v>A</v>
          </cell>
          <cell r="H956" t="str">
            <v>XOF</v>
          </cell>
          <cell r="I956">
            <v>17936840</v>
          </cell>
          <cell r="J956">
            <v>1</v>
          </cell>
          <cell r="L956" t="str">
            <v>SenegalDakar</v>
          </cell>
          <cell r="M956" t="str">
            <v>AFRICA</v>
          </cell>
          <cell r="AP956">
            <v>600</v>
          </cell>
          <cell r="AQ956">
            <v>114.97974358974359</v>
          </cell>
          <cell r="AR956" t="str">
            <v xml:space="preserve"> </v>
          </cell>
          <cell r="AS956" t="str">
            <v xml:space="preserve"> </v>
          </cell>
          <cell r="AT956">
            <v>0</v>
          </cell>
        </row>
        <row r="957">
          <cell r="A957" t="str">
            <v>Mburu, Mwende Wangari</v>
          </cell>
          <cell r="B957" t="str">
            <v>Senior Program Project Manager II</v>
          </cell>
          <cell r="C957" t="str">
            <v>CODE</v>
          </cell>
          <cell r="D957" t="str">
            <v>7584</v>
          </cell>
          <cell r="E957" t="str">
            <v>Y</v>
          </cell>
          <cell r="F957" t="str">
            <v>Senior Project Manager, CoDE</v>
          </cell>
          <cell r="G957" t="str">
            <v>A</v>
          </cell>
          <cell r="H957" t="str">
            <v>USD</v>
          </cell>
          <cell r="I957">
            <v>113027</v>
          </cell>
          <cell r="J957">
            <v>1</v>
          </cell>
          <cell r="L957" t="str">
            <v>WASHINGTON DC</v>
          </cell>
          <cell r="M957" t="str">
            <v>US</v>
          </cell>
          <cell r="AP957">
            <v>1</v>
          </cell>
          <cell r="AQ957">
            <v>434.71923076923076</v>
          </cell>
          <cell r="AR957" t="str">
            <v xml:space="preserve"> </v>
          </cell>
          <cell r="AS957" t="str">
            <v xml:space="preserve"> </v>
          </cell>
          <cell r="AT957">
            <v>0</v>
          </cell>
        </row>
        <row r="958">
          <cell r="A958" t="str">
            <v>Mbyallu, Theognus</v>
          </cell>
          <cell r="B958" t="str">
            <v>Coordinator I Functional Support /Technician I</v>
          </cell>
          <cell r="C958" t="str">
            <v>TAN</v>
          </cell>
          <cell r="D958" t="str">
            <v>2049</v>
          </cell>
          <cell r="E958" t="str">
            <v>Y</v>
          </cell>
          <cell r="F958" t="str">
            <v>Driver</v>
          </cell>
          <cell r="G958" t="str">
            <v>A</v>
          </cell>
          <cell r="H958" t="str">
            <v>TZS</v>
          </cell>
          <cell r="I958">
            <v>22110687.359999999</v>
          </cell>
          <cell r="J958">
            <v>1</v>
          </cell>
          <cell r="L958" t="str">
            <v>DAR ES SALAAM</v>
          </cell>
          <cell r="M958" t="str">
            <v>AFRICA</v>
          </cell>
          <cell r="AP958">
            <v>2500</v>
          </cell>
          <cell r="AQ958">
            <v>34.016442092307685</v>
          </cell>
          <cell r="AR958" t="str">
            <v xml:space="preserve"> </v>
          </cell>
          <cell r="AS958" t="str">
            <v xml:space="preserve"> </v>
          </cell>
          <cell r="AT958">
            <v>0</v>
          </cell>
        </row>
        <row r="959">
          <cell r="A959" t="str">
            <v>McCormick, Laura Kathleen</v>
          </cell>
          <cell r="B959" t="str">
            <v>Senior Functional Coordinator</v>
          </cell>
          <cell r="C959" t="str">
            <v>CIFM</v>
          </cell>
          <cell r="D959" t="str">
            <v>8173</v>
          </cell>
          <cell r="E959" t="str">
            <v>Y</v>
          </cell>
          <cell r="F959" t="str">
            <v>Senior Program Assistant</v>
          </cell>
          <cell r="G959" t="str">
            <v>A</v>
          </cell>
          <cell r="H959" t="str">
            <v>USD</v>
          </cell>
          <cell r="I959">
            <v>65520</v>
          </cell>
          <cell r="J959">
            <v>1</v>
          </cell>
          <cell r="L959" t="str">
            <v>WASHINGTON DC</v>
          </cell>
          <cell r="M959" t="str">
            <v>US</v>
          </cell>
          <cell r="AP959">
            <v>1</v>
          </cell>
          <cell r="AQ959">
            <v>252</v>
          </cell>
          <cell r="AR959" t="str">
            <v xml:space="preserve"> </v>
          </cell>
          <cell r="AS959" t="str">
            <v xml:space="preserve"> </v>
          </cell>
          <cell r="AT959">
            <v>0</v>
          </cell>
        </row>
        <row r="960">
          <cell r="A960" t="str">
            <v>McGuire, Helen Catherine</v>
          </cell>
          <cell r="B960" t="str">
            <v>Director Program</v>
          </cell>
          <cell r="C960" t="str">
            <v>NCD</v>
          </cell>
          <cell r="D960" t="str">
            <v>4715</v>
          </cell>
          <cell r="E960" t="str">
            <v>Y</v>
          </cell>
          <cell r="F960" t="str">
            <v>NonCommunicable Diseases, Team Lead</v>
          </cell>
          <cell r="G960" t="str">
            <v>A</v>
          </cell>
          <cell r="H960" t="str">
            <v>USD</v>
          </cell>
          <cell r="I960">
            <v>271822.40999999997</v>
          </cell>
          <cell r="J960">
            <v>1</v>
          </cell>
          <cell r="L960" t="str">
            <v>WASHINGTON DC</v>
          </cell>
          <cell r="M960" t="str">
            <v>US</v>
          </cell>
          <cell r="AP960">
            <v>1</v>
          </cell>
          <cell r="AQ960">
            <v>1045.4708076923075</v>
          </cell>
          <cell r="AR960" t="str">
            <v xml:space="preserve"> </v>
          </cell>
          <cell r="AS960" t="str">
            <v>X</v>
          </cell>
          <cell r="AT960">
            <v>0</v>
          </cell>
        </row>
        <row r="961">
          <cell r="A961" t="str">
            <v>McIntosh, Megan Nicole</v>
          </cell>
          <cell r="B961" t="str">
            <v>Senior Program Project Manager I</v>
          </cell>
          <cell r="C961" t="str">
            <v>CIFM</v>
          </cell>
          <cell r="D961" t="str">
            <v>7738</v>
          </cell>
          <cell r="E961" t="str">
            <v>Y</v>
          </cell>
          <cell r="F961" t="str">
            <v>Project Manager</v>
          </cell>
          <cell r="G961" t="str">
            <v>A</v>
          </cell>
          <cell r="H961" t="str">
            <v>USD</v>
          </cell>
          <cell r="I961">
            <v>115406.72</v>
          </cell>
          <cell r="J961">
            <v>1</v>
          </cell>
          <cell r="L961" t="str">
            <v>SEATTLE</v>
          </cell>
          <cell r="M961" t="str">
            <v>US</v>
          </cell>
          <cell r="AP961">
            <v>1</v>
          </cell>
          <cell r="AQ961">
            <v>443.87200000000001</v>
          </cell>
          <cell r="AR961" t="str">
            <v xml:space="preserve"> </v>
          </cell>
          <cell r="AS961" t="str">
            <v xml:space="preserve"> </v>
          </cell>
          <cell r="AT961">
            <v>0</v>
          </cell>
        </row>
        <row r="962">
          <cell r="A962" t="str">
            <v>McKern, James Patrick</v>
          </cell>
          <cell r="B962" t="str">
            <v>Senior Creative Officer I</v>
          </cell>
          <cell r="C962" t="str">
            <v>MDHT</v>
          </cell>
          <cell r="D962" t="str">
            <v>1597</v>
          </cell>
          <cell r="E962" t="str">
            <v>Y</v>
          </cell>
          <cell r="F962" t="str">
            <v>Senior Graphic Designer</v>
          </cell>
          <cell r="G962" t="str">
            <v>A</v>
          </cell>
          <cell r="H962" t="str">
            <v>USD</v>
          </cell>
          <cell r="I962">
            <v>103054.64</v>
          </cell>
          <cell r="J962">
            <v>1</v>
          </cell>
          <cell r="L962" t="str">
            <v>SEATTLE</v>
          </cell>
          <cell r="M962" t="str">
            <v>US</v>
          </cell>
          <cell r="AP962">
            <v>1</v>
          </cell>
          <cell r="AQ962">
            <v>396.36399999999998</v>
          </cell>
          <cell r="AR962" t="str">
            <v xml:space="preserve"> </v>
          </cell>
          <cell r="AS962" t="str">
            <v xml:space="preserve"> </v>
          </cell>
          <cell r="AT962">
            <v>0</v>
          </cell>
        </row>
        <row r="963">
          <cell r="A963" t="str">
            <v>McMaster, Steven Thomas</v>
          </cell>
          <cell r="B963" t="str">
            <v>Senior Director Research &amp; Development</v>
          </cell>
          <cell r="C963" t="str">
            <v>CIFM</v>
          </cell>
          <cell r="D963" t="str">
            <v>6194</v>
          </cell>
          <cell r="E963" t="str">
            <v>Y</v>
          </cell>
          <cell r="F963" t="str">
            <v>Head of Business and Alliance Management, CVIA</v>
          </cell>
          <cell r="G963" t="str">
            <v>A</v>
          </cell>
          <cell r="H963" t="str">
            <v>USD</v>
          </cell>
          <cell r="I963">
            <v>261747.20000000001</v>
          </cell>
          <cell r="J963">
            <v>1</v>
          </cell>
          <cell r="L963" t="str">
            <v>HOME-UT-SEA</v>
          </cell>
          <cell r="M963" t="str">
            <v>US</v>
          </cell>
          <cell r="AP963">
            <v>1</v>
          </cell>
          <cell r="AQ963">
            <v>1006.72</v>
          </cell>
          <cell r="AR963" t="str">
            <v xml:space="preserve"> </v>
          </cell>
          <cell r="AS963" t="str">
            <v>X</v>
          </cell>
          <cell r="AT963">
            <v>0</v>
          </cell>
        </row>
        <row r="964">
          <cell r="A964" t="str">
            <v>Mdavire, Samwel Issa</v>
          </cell>
          <cell r="B964" t="str">
            <v>Senior Finance and Awards Officer II/ Senior PADM II</v>
          </cell>
          <cell r="C964" t="str">
            <v>TAN</v>
          </cell>
          <cell r="D964" t="str">
            <v>6691</v>
          </cell>
          <cell r="E964" t="str">
            <v>Y</v>
          </cell>
          <cell r="F964" t="str">
            <v>Sr. Finance and Administration Officer</v>
          </cell>
          <cell r="G964" t="str">
            <v>A</v>
          </cell>
          <cell r="H964" t="str">
            <v>TZS</v>
          </cell>
          <cell r="I964">
            <v>71647641.079999998</v>
          </cell>
          <cell r="J964">
            <v>1</v>
          </cell>
          <cell r="L964" t="str">
            <v>DAR ES SALAAM</v>
          </cell>
          <cell r="M964" t="str">
            <v>AFRICA</v>
          </cell>
          <cell r="AP964">
            <v>2500</v>
          </cell>
          <cell r="AQ964">
            <v>110.22714012307691</v>
          </cell>
          <cell r="AR964" t="str">
            <v xml:space="preserve"> </v>
          </cell>
          <cell r="AS964" t="str">
            <v xml:space="preserve"> </v>
          </cell>
          <cell r="AT964">
            <v>0</v>
          </cell>
        </row>
        <row r="965">
          <cell r="A965" t="str">
            <v>Meghani, Ankita Nigam</v>
          </cell>
          <cell r="B965" t="str">
            <v>Senior Program Officer II</v>
          </cell>
          <cell r="C965" t="str">
            <v>HSID</v>
          </cell>
          <cell r="D965" t="str">
            <v>7806</v>
          </cell>
          <cell r="E965" t="str">
            <v>Y</v>
          </cell>
          <cell r="F965" t="str">
            <v>Senior Learning Advisor</v>
          </cell>
          <cell r="G965" t="str">
            <v>A</v>
          </cell>
          <cell r="H965" t="str">
            <v>USD</v>
          </cell>
          <cell r="I965">
            <v>132225</v>
          </cell>
          <cell r="J965">
            <v>1</v>
          </cell>
          <cell r="L965" t="str">
            <v>HOME-CA-SEA</v>
          </cell>
          <cell r="M965" t="str">
            <v>US</v>
          </cell>
          <cell r="AP965">
            <v>1</v>
          </cell>
          <cell r="AQ965">
            <v>508.55769230769232</v>
          </cell>
          <cell r="AR965" t="str">
            <v xml:space="preserve"> </v>
          </cell>
          <cell r="AS965" t="str">
            <v xml:space="preserve"> </v>
          </cell>
          <cell r="AT965">
            <v>0</v>
          </cell>
        </row>
        <row r="966">
          <cell r="A966" t="str">
            <v>Mehra, Inder Singh</v>
          </cell>
          <cell r="B966" t="str">
            <v>Coordinator I Functional Support /Technician I</v>
          </cell>
          <cell r="C966" t="str">
            <v>PSN</v>
          </cell>
          <cell r="D966" t="str">
            <v>3426</v>
          </cell>
          <cell r="E966" t="str">
            <v>Y</v>
          </cell>
          <cell r="F966" t="str">
            <v>Driver</v>
          </cell>
          <cell r="G966" t="str">
            <v>A</v>
          </cell>
          <cell r="H966" t="str">
            <v>INR</v>
          </cell>
          <cell r="I966">
            <v>593340.68000000005</v>
          </cell>
          <cell r="J966">
            <v>1</v>
          </cell>
          <cell r="L966" t="str">
            <v>NEW DELHI</v>
          </cell>
          <cell r="M966" t="str">
            <v>AMEE</v>
          </cell>
          <cell r="AP966">
            <v>81.06</v>
          </cell>
          <cell r="AQ966">
            <v>28.152967412552908</v>
          </cell>
          <cell r="AR966" t="str">
            <v xml:space="preserve"> </v>
          </cell>
          <cell r="AS966" t="str">
            <v xml:space="preserve"> </v>
          </cell>
          <cell r="AT966">
            <v>0</v>
          </cell>
        </row>
        <row r="967">
          <cell r="A967" t="str">
            <v>Mehta, Manoj</v>
          </cell>
          <cell r="B967" t="str">
            <v>Data Science Associate II</v>
          </cell>
          <cell r="C967" t="str">
            <v>PSN</v>
          </cell>
          <cell r="D967" t="str">
            <v>7810</v>
          </cell>
          <cell r="E967" t="str">
            <v>Y</v>
          </cell>
          <cell r="F967" t="str">
            <v>Data Analyst</v>
          </cell>
          <cell r="G967" t="str">
            <v>A</v>
          </cell>
          <cell r="H967" t="str">
            <v>INR</v>
          </cell>
          <cell r="I967">
            <v>1614742.35</v>
          </cell>
          <cell r="J967">
            <v>1</v>
          </cell>
          <cell r="L967" t="str">
            <v>NEW DELHI</v>
          </cell>
          <cell r="M967" t="str">
            <v>AMEE</v>
          </cell>
          <cell r="AP967">
            <v>81.06</v>
          </cell>
          <cell r="AQ967">
            <v>76.616672834937091</v>
          </cell>
          <cell r="AR967" t="str">
            <v xml:space="preserve"> </v>
          </cell>
          <cell r="AS967" t="str">
            <v xml:space="preserve"> </v>
          </cell>
          <cell r="AT967">
            <v>0</v>
          </cell>
        </row>
        <row r="968">
          <cell r="A968" t="str">
            <v>Meja, Carol Njeri</v>
          </cell>
          <cell r="B968" t="str">
            <v>Senior Communications Officer II</v>
          </cell>
          <cell r="C968" t="str">
            <v>EXAGEN</v>
          </cell>
          <cell r="D968" t="str">
            <v>8169</v>
          </cell>
          <cell r="E968" t="str">
            <v>Y</v>
          </cell>
          <cell r="F968" t="str">
            <v>Corporate Communications Officer</v>
          </cell>
          <cell r="G968" t="str">
            <v>A</v>
          </cell>
          <cell r="H968" t="str">
            <v>USD</v>
          </cell>
          <cell r="I968">
            <v>31439.03</v>
          </cell>
          <cell r="J968">
            <v>1</v>
          </cell>
          <cell r="L968" t="str">
            <v>NAIROBI</v>
          </cell>
          <cell r="M968" t="str">
            <v>AFRICA</v>
          </cell>
          <cell r="AP968">
            <v>1</v>
          </cell>
          <cell r="AQ968">
            <v>120.91934615384615</v>
          </cell>
          <cell r="AR968" t="str">
            <v xml:space="preserve"> </v>
          </cell>
          <cell r="AS968" t="str">
            <v xml:space="preserve"> </v>
          </cell>
          <cell r="AT968">
            <v>0</v>
          </cell>
        </row>
        <row r="969">
          <cell r="A969" t="str">
            <v>Melkamu, Rashid Oumer</v>
          </cell>
          <cell r="B969" t="str">
            <v>Senior Program Officer I</v>
          </cell>
          <cell r="C969" t="str">
            <v>ET</v>
          </cell>
          <cell r="D969" t="str">
            <v>7820</v>
          </cell>
          <cell r="E969" t="str">
            <v>Y</v>
          </cell>
          <cell r="F969" t="str">
            <v>Zonal Mass Vaccination Officer</v>
          </cell>
          <cell r="G969" t="str">
            <v>A</v>
          </cell>
          <cell r="H969" t="str">
            <v>USD</v>
          </cell>
          <cell r="I969">
            <v>11915.23</v>
          </cell>
          <cell r="J969">
            <v>1</v>
          </cell>
          <cell r="L969" t="str">
            <v>ADDIS</v>
          </cell>
          <cell r="M969" t="str">
            <v>AFRICA</v>
          </cell>
          <cell r="AP969">
            <v>1</v>
          </cell>
          <cell r="AQ969">
            <v>45.827807692307694</v>
          </cell>
          <cell r="AR969" t="str">
            <v xml:space="preserve"> </v>
          </cell>
          <cell r="AS969" t="str">
            <v xml:space="preserve"> </v>
          </cell>
          <cell r="AT969">
            <v>0</v>
          </cell>
        </row>
        <row r="970">
          <cell r="A970" t="str">
            <v>Mendhe, Roshan</v>
          </cell>
          <cell r="B970" t="str">
            <v>Senior Program Officer I</v>
          </cell>
          <cell r="C970" t="str">
            <v>PSN</v>
          </cell>
          <cell r="D970" t="str">
            <v>10114</v>
          </cell>
          <cell r="E970" t="str">
            <v>Y</v>
          </cell>
          <cell r="F970" t="str">
            <v>Program Officer</v>
          </cell>
          <cell r="G970" t="str">
            <v>A</v>
          </cell>
          <cell r="H970" t="str">
            <v>INR</v>
          </cell>
          <cell r="I970">
            <v>1388000</v>
          </cell>
          <cell r="J970">
            <v>1</v>
          </cell>
          <cell r="L970" t="str">
            <v>REMOTE-IN-MUM</v>
          </cell>
          <cell r="M970" t="str">
            <v>AMEE</v>
          </cell>
          <cell r="AP970">
            <v>81.06</v>
          </cell>
          <cell r="AQ970">
            <v>65.85814875970317</v>
          </cell>
          <cell r="AR970" t="str">
            <v xml:space="preserve"> </v>
          </cell>
          <cell r="AS970" t="str">
            <v xml:space="preserve"> </v>
          </cell>
          <cell r="AT970">
            <v>0</v>
          </cell>
        </row>
        <row r="971">
          <cell r="A971" t="str">
            <v>Meng, Megan Eileen</v>
          </cell>
          <cell r="B971" t="str">
            <v>Senior Manager Accounting</v>
          </cell>
          <cell r="C971" t="str">
            <v>GLACCT</v>
          </cell>
          <cell r="D971" t="str">
            <v>5422</v>
          </cell>
          <cell r="E971" t="str">
            <v>Y</v>
          </cell>
          <cell r="F971" t="str">
            <v>Senior Accounting Manager</v>
          </cell>
          <cell r="G971" t="str">
            <v>A</v>
          </cell>
          <cell r="H971" t="str">
            <v>USD</v>
          </cell>
          <cell r="I971">
            <v>139863.35999999999</v>
          </cell>
          <cell r="J971">
            <v>1</v>
          </cell>
          <cell r="L971" t="str">
            <v>HOME-MD-SEA</v>
          </cell>
          <cell r="M971" t="str">
            <v>US</v>
          </cell>
          <cell r="AP971">
            <v>1</v>
          </cell>
          <cell r="AQ971">
            <v>537.93599999999992</v>
          </cell>
          <cell r="AR971" t="str">
            <v xml:space="preserve"> </v>
          </cell>
          <cell r="AS971" t="str">
            <v xml:space="preserve"> </v>
          </cell>
          <cell r="AT971">
            <v>0</v>
          </cell>
        </row>
        <row r="972">
          <cell r="A972" t="str">
            <v>Mensah, Veronica</v>
          </cell>
          <cell r="B972" t="str">
            <v>Senior Functional Coordinator</v>
          </cell>
          <cell r="C972" t="str">
            <v>NCD</v>
          </cell>
          <cell r="D972" t="str">
            <v>5163</v>
          </cell>
          <cell r="E972" t="str">
            <v>Y</v>
          </cell>
          <cell r="F972" t="str">
            <v>Senior Program Assistant</v>
          </cell>
          <cell r="G972" t="str">
            <v>A</v>
          </cell>
          <cell r="H972" t="str">
            <v>USD</v>
          </cell>
          <cell r="I972">
            <v>5843.92</v>
          </cell>
          <cell r="J972">
            <v>1</v>
          </cell>
          <cell r="L972" t="str">
            <v>ACCRA</v>
          </cell>
          <cell r="M972" t="str">
            <v>AFRICA</v>
          </cell>
          <cell r="AP972">
            <v>1</v>
          </cell>
          <cell r="AQ972">
            <v>22.476615384615386</v>
          </cell>
          <cell r="AR972" t="str">
            <v xml:space="preserve"> </v>
          </cell>
          <cell r="AS972" t="str">
            <v xml:space="preserve"> </v>
          </cell>
          <cell r="AT972">
            <v>0</v>
          </cell>
        </row>
        <row r="973">
          <cell r="A973" t="str">
            <v>Mercer, Laina Danine</v>
          </cell>
          <cell r="B973" t="str">
            <v>Advanced Data Mgmt &amp; Stats Officer</v>
          </cell>
          <cell r="C973" t="str">
            <v>CCLN</v>
          </cell>
          <cell r="D973" t="str">
            <v>6798</v>
          </cell>
          <cell r="E973" t="str">
            <v>Y</v>
          </cell>
          <cell r="F973" t="str">
            <v>Principal Statistician</v>
          </cell>
          <cell r="G973" t="str">
            <v>A</v>
          </cell>
          <cell r="H973" t="str">
            <v>USD</v>
          </cell>
          <cell r="I973">
            <v>191502.48</v>
          </cell>
          <cell r="J973">
            <v>1</v>
          </cell>
          <cell r="L973" t="str">
            <v>HOME-WA-SEA</v>
          </cell>
          <cell r="M973" t="str">
            <v>US</v>
          </cell>
          <cell r="AP973">
            <v>1</v>
          </cell>
          <cell r="AQ973">
            <v>736.548</v>
          </cell>
          <cell r="AR973" t="str">
            <v xml:space="preserve"> </v>
          </cell>
          <cell r="AS973" t="str">
            <v xml:space="preserve"> </v>
          </cell>
          <cell r="AT973">
            <v>0</v>
          </cell>
        </row>
        <row r="974">
          <cell r="A974" t="str">
            <v>Mersha, Teshome Beyene</v>
          </cell>
          <cell r="B974" t="str">
            <v>Advanced Program Officer</v>
          </cell>
          <cell r="C974" t="str">
            <v>ET</v>
          </cell>
          <cell r="D974" t="str">
            <v>8166</v>
          </cell>
          <cell r="E974" t="str">
            <v>Y</v>
          </cell>
          <cell r="F974" t="str">
            <v>Gender Advisor, USAID-COVID-19 Vaccination Project</v>
          </cell>
          <cell r="G974" t="str">
            <v>A</v>
          </cell>
          <cell r="H974" t="str">
            <v>USD</v>
          </cell>
          <cell r="I974">
            <v>28098.42</v>
          </cell>
          <cell r="J974">
            <v>1</v>
          </cell>
          <cell r="L974" t="str">
            <v>ADDIS</v>
          </cell>
          <cell r="M974" t="str">
            <v>AFRICA</v>
          </cell>
          <cell r="AP974">
            <v>1</v>
          </cell>
          <cell r="AQ974">
            <v>108.07084615384615</v>
          </cell>
          <cell r="AR974" t="str">
            <v xml:space="preserve"> </v>
          </cell>
          <cell r="AS974" t="str">
            <v xml:space="preserve"> </v>
          </cell>
          <cell r="AT974">
            <v>0</v>
          </cell>
        </row>
        <row r="975">
          <cell r="A975" t="str">
            <v>Meta Mbikayi, Aurelie</v>
          </cell>
          <cell r="B975" t="str">
            <v>Program Associate II</v>
          </cell>
          <cell r="C975" t="str">
            <v>MNTD</v>
          </cell>
          <cell r="D975" t="str">
            <v>8023</v>
          </cell>
          <cell r="E975" t="str">
            <v>Y</v>
          </cell>
          <cell r="F975" t="str">
            <v>Program Associate</v>
          </cell>
          <cell r="G975" t="str">
            <v>A</v>
          </cell>
          <cell r="H975" t="str">
            <v>USD</v>
          </cell>
          <cell r="I975">
            <v>22892.880000000001</v>
          </cell>
          <cell r="J975">
            <v>1</v>
          </cell>
          <cell r="L975" t="str">
            <v>KINSHASA</v>
          </cell>
          <cell r="M975" t="str">
            <v>AFRICA</v>
          </cell>
          <cell r="AP975">
            <v>1</v>
          </cell>
          <cell r="AQ975">
            <v>88.049538461538461</v>
          </cell>
          <cell r="AR975" t="str">
            <v xml:space="preserve"> </v>
          </cell>
          <cell r="AS975" t="str">
            <v xml:space="preserve"> </v>
          </cell>
          <cell r="AT975">
            <v>0</v>
          </cell>
        </row>
        <row r="976">
          <cell r="A976" t="str">
            <v>Meyer, Laura Christine</v>
          </cell>
          <cell r="B976" t="str">
            <v>Program Associate II</v>
          </cell>
          <cell r="C976" t="str">
            <v>MCHN</v>
          </cell>
          <cell r="D976" t="str">
            <v>5359</v>
          </cell>
          <cell r="E976" t="str">
            <v>Y</v>
          </cell>
          <cell r="F976" t="str">
            <v>Senior Program Associate</v>
          </cell>
          <cell r="G976" t="str">
            <v>A</v>
          </cell>
          <cell r="H976" t="str">
            <v>USD</v>
          </cell>
          <cell r="I976">
            <v>90545.52</v>
          </cell>
          <cell r="J976">
            <v>1</v>
          </cell>
          <cell r="L976" t="str">
            <v>SEATTLE</v>
          </cell>
          <cell r="M976" t="str">
            <v>US</v>
          </cell>
          <cell r="AP976">
            <v>1</v>
          </cell>
          <cell r="AQ976">
            <v>348.25200000000001</v>
          </cell>
          <cell r="AR976" t="str">
            <v xml:space="preserve"> </v>
          </cell>
          <cell r="AS976" t="str">
            <v xml:space="preserve"> </v>
          </cell>
          <cell r="AT976">
            <v>0</v>
          </cell>
        </row>
        <row r="977">
          <cell r="A977" t="str">
            <v>Meyer, Nolan Alexander</v>
          </cell>
          <cell r="B977" t="str">
            <v>Senior Finance and Awards Officer/ Senior PADM I</v>
          </cell>
          <cell r="C977" t="str">
            <v>CIFM</v>
          </cell>
          <cell r="D977" t="str">
            <v>6447</v>
          </cell>
          <cell r="E977" t="str">
            <v>Y</v>
          </cell>
          <cell r="F977" t="str">
            <v>Sr. Finance and Awards Officer</v>
          </cell>
          <cell r="G977" t="str">
            <v>A</v>
          </cell>
          <cell r="H977" t="str">
            <v>USD</v>
          </cell>
          <cell r="I977">
            <v>111130</v>
          </cell>
          <cell r="J977">
            <v>1</v>
          </cell>
          <cell r="L977" t="str">
            <v>WASHINGTON DC</v>
          </cell>
          <cell r="M977" t="str">
            <v>US</v>
          </cell>
          <cell r="AP977">
            <v>1</v>
          </cell>
          <cell r="AQ977">
            <v>427.42307692307691</v>
          </cell>
          <cell r="AR977" t="str">
            <v xml:space="preserve"> </v>
          </cell>
          <cell r="AS977" t="str">
            <v xml:space="preserve"> </v>
          </cell>
          <cell r="AT977">
            <v>0</v>
          </cell>
        </row>
        <row r="978">
          <cell r="A978" t="str">
            <v>Mezgebu, Solomon</v>
          </cell>
          <cell r="B978" t="str">
            <v>Program Associate II</v>
          </cell>
          <cell r="C978" t="str">
            <v>ET</v>
          </cell>
          <cell r="D978" t="str">
            <v>10221</v>
          </cell>
          <cell r="E978" t="str">
            <v>Y</v>
          </cell>
          <cell r="F978" t="str">
            <v>Zonal HPV Vaccine Rollout Support- TA- North Shoa Zone</v>
          </cell>
          <cell r="G978" t="str">
            <v>A</v>
          </cell>
          <cell r="H978" t="str">
            <v>USD</v>
          </cell>
          <cell r="I978">
            <v>13200</v>
          </cell>
          <cell r="J978">
            <v>1</v>
          </cell>
          <cell r="L978" t="str">
            <v>REMOTE-ET</v>
          </cell>
          <cell r="M978" t="str">
            <v>AFRICA</v>
          </cell>
          <cell r="AP978">
            <v>1</v>
          </cell>
          <cell r="AQ978">
            <v>50.769230769230766</v>
          </cell>
          <cell r="AR978" t="str">
            <v xml:space="preserve"> </v>
          </cell>
          <cell r="AS978" t="str">
            <v xml:space="preserve"> </v>
          </cell>
          <cell r="AT978">
            <v>0</v>
          </cell>
        </row>
        <row r="979">
          <cell r="A979" t="str">
            <v>Mgani, Sovello Hildebrand</v>
          </cell>
          <cell r="B979" t="str">
            <v>Senior Digital Systems Officer II</v>
          </cell>
          <cell r="C979" t="str">
            <v>CODE</v>
          </cell>
          <cell r="D979" t="str">
            <v>7095</v>
          </cell>
          <cell r="E979" t="str">
            <v>Y</v>
          </cell>
          <cell r="F979" t="str">
            <v>Senior Technical Advisor, Digital Health</v>
          </cell>
          <cell r="G979" t="str">
            <v>A</v>
          </cell>
          <cell r="H979" t="str">
            <v>TZS</v>
          </cell>
          <cell r="I979">
            <v>202376936</v>
          </cell>
          <cell r="J979">
            <v>1</v>
          </cell>
          <cell r="L979" t="str">
            <v>REMOTE-TZ</v>
          </cell>
          <cell r="M979" t="str">
            <v>AFRICA</v>
          </cell>
          <cell r="AP979">
            <v>2500</v>
          </cell>
          <cell r="AQ979">
            <v>311.34913230769229</v>
          </cell>
          <cell r="AR979" t="str">
            <v xml:space="preserve"> </v>
          </cell>
          <cell r="AS979" t="str">
            <v xml:space="preserve"> </v>
          </cell>
          <cell r="AT979">
            <v>0</v>
          </cell>
        </row>
        <row r="980">
          <cell r="A980" t="str">
            <v>MH, Anil</v>
          </cell>
          <cell r="B980" t="str">
            <v>Senior Program Officer II</v>
          </cell>
          <cell r="C980" t="str">
            <v>PSN</v>
          </cell>
          <cell r="D980" t="str">
            <v>6805</v>
          </cell>
          <cell r="E980" t="str">
            <v>Y</v>
          </cell>
          <cell r="F980" t="str">
            <v>Senior Program Officer</v>
          </cell>
          <cell r="G980" t="str">
            <v>A</v>
          </cell>
          <cell r="H980" t="str">
            <v>INR</v>
          </cell>
          <cell r="I980">
            <v>2759889.52</v>
          </cell>
          <cell r="J980">
            <v>1</v>
          </cell>
          <cell r="L980" t="str">
            <v>REMOTE-IN-ND</v>
          </cell>
          <cell r="M980" t="str">
            <v>AMEE</v>
          </cell>
          <cell r="AP980">
            <v>81.06</v>
          </cell>
          <cell r="AQ980">
            <v>130.95188369488889</v>
          </cell>
          <cell r="AR980" t="str">
            <v xml:space="preserve"> </v>
          </cell>
          <cell r="AS980" t="str">
            <v xml:space="preserve"> </v>
          </cell>
          <cell r="AT980">
            <v>0</v>
          </cell>
        </row>
        <row r="981">
          <cell r="A981" t="str">
            <v>Mhango, Jonathan</v>
          </cell>
          <cell r="B981" t="str">
            <v>Senior Program Officer I</v>
          </cell>
          <cell r="C981" t="str">
            <v>MD</v>
          </cell>
          <cell r="D981" t="str">
            <v>8268</v>
          </cell>
          <cell r="E981" t="str">
            <v>Y</v>
          </cell>
          <cell r="F981" t="str">
            <v>Biomedical Engineer /Scientist, Market Dynamics</v>
          </cell>
          <cell r="G981" t="str">
            <v>A</v>
          </cell>
          <cell r="H981" t="str">
            <v>MWK</v>
          </cell>
          <cell r="I981">
            <v>28113873.359999999</v>
          </cell>
          <cell r="J981">
            <v>1</v>
          </cell>
          <cell r="L981" t="str">
            <v>MalawiLilongwe</v>
          </cell>
          <cell r="M981" t="str">
            <v>AFRICA</v>
          </cell>
          <cell r="AP981">
            <v>1100</v>
          </cell>
          <cell r="AQ981">
            <v>98.300256503496499</v>
          </cell>
          <cell r="AR981" t="str">
            <v xml:space="preserve"> </v>
          </cell>
          <cell r="AS981" t="str">
            <v xml:space="preserve"> </v>
          </cell>
          <cell r="AT981">
            <v>0</v>
          </cell>
        </row>
        <row r="982">
          <cell r="A982" t="str">
            <v>Michelo, Virginia</v>
          </cell>
          <cell r="B982" t="str">
            <v>Manager Accounting</v>
          </cell>
          <cell r="C982" t="str">
            <v>ZM</v>
          </cell>
          <cell r="D982" t="str">
            <v>4905</v>
          </cell>
          <cell r="E982" t="str">
            <v>Y</v>
          </cell>
          <cell r="F982" t="str">
            <v>Finance Manager</v>
          </cell>
          <cell r="G982" t="str">
            <v>A</v>
          </cell>
          <cell r="H982" t="str">
            <v>ZMW</v>
          </cell>
          <cell r="I982">
            <v>484597.95</v>
          </cell>
          <cell r="J982">
            <v>1</v>
          </cell>
          <cell r="L982" t="str">
            <v>LUSAKA1</v>
          </cell>
          <cell r="M982" t="str">
            <v>AFRICA</v>
          </cell>
          <cell r="AP982">
            <v>19.5</v>
          </cell>
          <cell r="AQ982">
            <v>95.581449704142017</v>
          </cell>
          <cell r="AR982" t="str">
            <v xml:space="preserve"> </v>
          </cell>
          <cell r="AS982" t="str">
            <v xml:space="preserve"> </v>
          </cell>
          <cell r="AT982">
            <v>0</v>
          </cell>
        </row>
        <row r="983">
          <cell r="A983" t="str">
            <v>Middleton, Deirdre Siobhan</v>
          </cell>
          <cell r="B983" t="str">
            <v>Senior Finance and Awards Officer II/ Senior PADM II</v>
          </cell>
          <cell r="C983" t="str">
            <v>CIFM</v>
          </cell>
          <cell r="D983" t="str">
            <v>2106</v>
          </cell>
          <cell r="E983" t="str">
            <v>Y</v>
          </cell>
          <cell r="F983" t="str">
            <v>Sr. Project Administrator</v>
          </cell>
          <cell r="G983" t="str">
            <v>A</v>
          </cell>
          <cell r="H983" t="str">
            <v>USD</v>
          </cell>
          <cell r="I983">
            <v>128307.92</v>
          </cell>
          <cell r="J983">
            <v>1</v>
          </cell>
          <cell r="L983" t="str">
            <v>SEATTLE</v>
          </cell>
          <cell r="M983" t="str">
            <v>US</v>
          </cell>
          <cell r="AP983">
            <v>1</v>
          </cell>
          <cell r="AQ983">
            <v>493.49200000000002</v>
          </cell>
          <cell r="AR983" t="str">
            <v xml:space="preserve"> </v>
          </cell>
          <cell r="AS983" t="str">
            <v xml:space="preserve"> </v>
          </cell>
          <cell r="AT983">
            <v>0</v>
          </cell>
        </row>
        <row r="984">
          <cell r="A984" t="str">
            <v>Miheso, Stephen Andolo</v>
          </cell>
          <cell r="B984" t="str">
            <v>Senior Program Officer II</v>
          </cell>
          <cell r="C984" t="str">
            <v>MD</v>
          </cell>
          <cell r="D984" t="str">
            <v>7229</v>
          </cell>
          <cell r="E984" t="str">
            <v>Y</v>
          </cell>
          <cell r="F984" t="str">
            <v>Project Lead, TIMCI</v>
          </cell>
          <cell r="G984" t="str">
            <v>A</v>
          </cell>
          <cell r="H984" t="str">
            <v>USD</v>
          </cell>
          <cell r="I984">
            <v>63104.3</v>
          </cell>
          <cell r="J984">
            <v>1</v>
          </cell>
          <cell r="L984" t="str">
            <v>NAIROBI</v>
          </cell>
          <cell r="M984" t="str">
            <v>AFRICA</v>
          </cell>
          <cell r="AP984">
            <v>1</v>
          </cell>
          <cell r="AQ984">
            <v>242.70884615384617</v>
          </cell>
          <cell r="AR984" t="str">
            <v xml:space="preserve"> </v>
          </cell>
          <cell r="AS984" t="str">
            <v xml:space="preserve"> </v>
          </cell>
          <cell r="AT984">
            <v>0</v>
          </cell>
        </row>
        <row r="985">
          <cell r="A985" t="str">
            <v>Mikus, Kristie</v>
          </cell>
          <cell r="B985" t="str">
            <v>Senior Director Advocacy and Public Policy</v>
          </cell>
          <cell r="C985" t="str">
            <v>APP</v>
          </cell>
          <cell r="D985" t="str">
            <v>10174</v>
          </cell>
          <cell r="E985" t="str">
            <v>Y</v>
          </cell>
          <cell r="F985" t="str">
            <v>Executive Director</v>
          </cell>
          <cell r="G985" t="str">
            <v>A</v>
          </cell>
          <cell r="H985" t="str">
            <v>USD</v>
          </cell>
          <cell r="I985">
            <v>215000</v>
          </cell>
          <cell r="J985">
            <v>1</v>
          </cell>
          <cell r="L985" t="str">
            <v>WASHINGTON DC</v>
          </cell>
          <cell r="M985" t="str">
            <v>US</v>
          </cell>
          <cell r="AP985">
            <v>1</v>
          </cell>
          <cell r="AQ985">
            <v>826.92307692307691</v>
          </cell>
          <cell r="AR985" t="str">
            <v xml:space="preserve"> </v>
          </cell>
          <cell r="AS985" t="str">
            <v>X</v>
          </cell>
          <cell r="AT985">
            <v>0</v>
          </cell>
        </row>
        <row r="986">
          <cell r="A986" t="str">
            <v>Millar, Justin John</v>
          </cell>
          <cell r="B986" t="str">
            <v>Senior Data Science Officer II</v>
          </cell>
          <cell r="C986" t="str">
            <v>MNTD</v>
          </cell>
          <cell r="D986" t="str">
            <v>7248</v>
          </cell>
          <cell r="E986" t="str">
            <v>Y</v>
          </cell>
          <cell r="F986" t="str">
            <v>Research Scientist</v>
          </cell>
          <cell r="G986" t="str">
            <v>A</v>
          </cell>
          <cell r="H986" t="str">
            <v>USD</v>
          </cell>
          <cell r="I986">
            <v>119507.4</v>
          </cell>
          <cell r="J986">
            <v>1</v>
          </cell>
          <cell r="L986" t="str">
            <v>HOME-NC-SEA</v>
          </cell>
          <cell r="M986" t="str">
            <v>US</v>
          </cell>
          <cell r="AP986">
            <v>1</v>
          </cell>
          <cell r="AQ986">
            <v>459.64384615384614</v>
          </cell>
          <cell r="AR986" t="str">
            <v xml:space="preserve"> </v>
          </cell>
          <cell r="AS986" t="str">
            <v xml:space="preserve"> </v>
          </cell>
          <cell r="AT986">
            <v>0</v>
          </cell>
        </row>
        <row r="987">
          <cell r="A987" t="str">
            <v>Mills, Shannon GL</v>
          </cell>
          <cell r="B987" t="str">
            <v>Director Finance and Awards</v>
          </cell>
          <cell r="C987" t="str">
            <v>RH</v>
          </cell>
          <cell r="D987" t="str">
            <v>3166</v>
          </cell>
          <cell r="E987" t="str">
            <v>Y</v>
          </cell>
          <cell r="F987" t="str">
            <v>Director Finance and Administration</v>
          </cell>
          <cell r="G987" t="str">
            <v>A</v>
          </cell>
          <cell r="H987" t="str">
            <v>USD</v>
          </cell>
          <cell r="I987">
            <v>203592</v>
          </cell>
          <cell r="J987">
            <v>1</v>
          </cell>
          <cell r="L987" t="str">
            <v>HOME-WA-SEA</v>
          </cell>
          <cell r="M987" t="str">
            <v>US</v>
          </cell>
          <cell r="AP987">
            <v>1</v>
          </cell>
          <cell r="AQ987">
            <v>783.04615384615386</v>
          </cell>
          <cell r="AR987" t="str">
            <v xml:space="preserve"> </v>
          </cell>
          <cell r="AS987" t="str">
            <v xml:space="preserve"> </v>
          </cell>
          <cell r="AT987">
            <v>0</v>
          </cell>
        </row>
        <row r="988">
          <cell r="A988" t="str">
            <v>Milman, Jessica Beth</v>
          </cell>
          <cell r="B988" t="str">
            <v>Chief</v>
          </cell>
          <cell r="C988" t="str">
            <v>CMGT</v>
          </cell>
          <cell r="D988" t="str">
            <v>1554</v>
          </cell>
          <cell r="E988" t="str">
            <v>Y</v>
          </cell>
          <cell r="F988" t="str">
            <v>Global Head, CVIA</v>
          </cell>
          <cell r="G988" t="str">
            <v>A</v>
          </cell>
          <cell r="H988" t="str">
            <v>USD</v>
          </cell>
          <cell r="I988">
            <v>379977.52</v>
          </cell>
          <cell r="J988">
            <v>1</v>
          </cell>
          <cell r="L988" t="str">
            <v>SEATTLE</v>
          </cell>
          <cell r="M988" t="str">
            <v>US</v>
          </cell>
          <cell r="AP988">
            <v>1</v>
          </cell>
          <cell r="AQ988">
            <v>1461.452</v>
          </cell>
          <cell r="AR988" t="str">
            <v xml:space="preserve"> </v>
          </cell>
          <cell r="AS988" t="str">
            <v>X</v>
          </cell>
          <cell r="AT988">
            <v>0</v>
          </cell>
        </row>
        <row r="989">
          <cell r="A989" t="str">
            <v>Mimbe, Derrick Emmanuel</v>
          </cell>
          <cell r="B989" t="str">
            <v>Senior Manager Program</v>
          </cell>
          <cell r="C989" t="str">
            <v>UGA</v>
          </cell>
          <cell r="D989" t="str">
            <v>7078</v>
          </cell>
          <cell r="E989" t="str">
            <v>Y</v>
          </cell>
          <cell r="F989" t="str">
            <v>Project Director - IDDS</v>
          </cell>
          <cell r="G989" t="str">
            <v>A</v>
          </cell>
          <cell r="H989" t="str">
            <v>UGX</v>
          </cell>
          <cell r="I989">
            <v>328246990</v>
          </cell>
          <cell r="J989">
            <v>1</v>
          </cell>
          <cell r="L989" t="str">
            <v>UgandaKampala</v>
          </cell>
          <cell r="M989" t="str">
            <v>AFRICA</v>
          </cell>
          <cell r="AP989">
            <v>3750</v>
          </cell>
          <cell r="AQ989">
            <v>336.6635794871795</v>
          </cell>
          <cell r="AR989" t="str">
            <v xml:space="preserve"> </v>
          </cell>
          <cell r="AS989" t="str">
            <v xml:space="preserve"> </v>
          </cell>
          <cell r="AT989">
            <v>0</v>
          </cell>
        </row>
        <row r="990">
          <cell r="A990" t="str">
            <v>Minayo, Lucy</v>
          </cell>
          <cell r="B990" t="str">
            <v>Senior Manager Program</v>
          </cell>
          <cell r="C990" t="str">
            <v>PSK</v>
          </cell>
          <cell r="D990" t="str">
            <v>7874</v>
          </cell>
          <cell r="E990" t="str">
            <v>Y</v>
          </cell>
          <cell r="F990" t="str">
            <v>Director, Home-Based Child Care</v>
          </cell>
          <cell r="G990" t="str">
            <v>A</v>
          </cell>
          <cell r="H990" t="str">
            <v>USD</v>
          </cell>
          <cell r="I990">
            <v>92394.9</v>
          </cell>
          <cell r="J990">
            <v>1</v>
          </cell>
          <cell r="L990" t="str">
            <v>NAIROBI</v>
          </cell>
          <cell r="M990" t="str">
            <v>AFRICA</v>
          </cell>
          <cell r="AP990">
            <v>1</v>
          </cell>
          <cell r="AQ990">
            <v>355.36499999999995</v>
          </cell>
          <cell r="AR990" t="str">
            <v xml:space="preserve"> </v>
          </cell>
          <cell r="AS990" t="str">
            <v xml:space="preserve"> </v>
          </cell>
          <cell r="AT990">
            <v>0</v>
          </cell>
        </row>
        <row r="991">
          <cell r="A991" t="str">
            <v>Minor, Abigail Lian</v>
          </cell>
          <cell r="B991" t="str">
            <v>Senior Program Officer I</v>
          </cell>
          <cell r="C991" t="str">
            <v>CODE</v>
          </cell>
          <cell r="D991" t="str">
            <v>6496</v>
          </cell>
          <cell r="E991" t="str">
            <v>Y</v>
          </cell>
          <cell r="F991" t="str">
            <v>Program Officer</v>
          </cell>
          <cell r="G991" t="str">
            <v>A</v>
          </cell>
          <cell r="H991" t="str">
            <v>USD</v>
          </cell>
          <cell r="I991">
            <v>111280</v>
          </cell>
          <cell r="J991">
            <v>1</v>
          </cell>
          <cell r="L991" t="str">
            <v>SEATTLE</v>
          </cell>
          <cell r="M991" t="str">
            <v>US</v>
          </cell>
          <cell r="AP991">
            <v>1</v>
          </cell>
          <cell r="AQ991">
            <v>428</v>
          </cell>
          <cell r="AR991" t="str">
            <v xml:space="preserve"> </v>
          </cell>
          <cell r="AS991" t="str">
            <v xml:space="preserve"> </v>
          </cell>
          <cell r="AT991">
            <v>0</v>
          </cell>
        </row>
        <row r="992">
          <cell r="A992" t="str">
            <v>MINTA, Sephora Benedicte</v>
          </cell>
          <cell r="B992" t="str">
            <v>Administrative Assistant II</v>
          </cell>
          <cell r="C992" t="str">
            <v>MNTD</v>
          </cell>
          <cell r="D992" t="str">
            <v>10126</v>
          </cell>
          <cell r="E992" t="str">
            <v>Y</v>
          </cell>
          <cell r="F992" t="str">
            <v>Provincial office assistant</v>
          </cell>
          <cell r="G992" t="str">
            <v>A</v>
          </cell>
          <cell r="H992" t="str">
            <v>USD</v>
          </cell>
          <cell r="I992">
            <v>13200</v>
          </cell>
          <cell r="J992">
            <v>1</v>
          </cell>
          <cell r="L992" t="str">
            <v>DRCKISANTU</v>
          </cell>
          <cell r="M992" t="str">
            <v>AFRICA</v>
          </cell>
          <cell r="AP992">
            <v>1</v>
          </cell>
          <cell r="AQ992">
            <v>50.769230769230766</v>
          </cell>
          <cell r="AR992" t="str">
            <v xml:space="preserve"> </v>
          </cell>
          <cell r="AS992" t="str">
            <v xml:space="preserve"> </v>
          </cell>
          <cell r="AT992">
            <v>0</v>
          </cell>
        </row>
        <row r="993">
          <cell r="A993" t="str">
            <v>Mir, Afsarul Quddus</v>
          </cell>
          <cell r="B993" t="str">
            <v>Advanced Program Officer</v>
          </cell>
          <cell r="C993" t="str">
            <v>CIFM</v>
          </cell>
          <cell r="D993" t="str">
            <v>7434</v>
          </cell>
          <cell r="E993" t="str">
            <v>Y</v>
          </cell>
          <cell r="F993" t="str">
            <v>Senior Business and Alliance Management Officer</v>
          </cell>
          <cell r="G993" t="str">
            <v>A</v>
          </cell>
          <cell r="H993" t="str">
            <v>USD</v>
          </cell>
          <cell r="I993">
            <v>204266.4</v>
          </cell>
          <cell r="J993">
            <v>1</v>
          </cell>
          <cell r="L993" t="str">
            <v>WASHINGTON DC</v>
          </cell>
          <cell r="M993" t="str">
            <v>US</v>
          </cell>
          <cell r="AP993">
            <v>1</v>
          </cell>
          <cell r="AQ993">
            <v>785.64</v>
          </cell>
          <cell r="AR993" t="str">
            <v xml:space="preserve"> </v>
          </cell>
          <cell r="AS993" t="str">
            <v>X</v>
          </cell>
          <cell r="AT993">
            <v>0</v>
          </cell>
        </row>
        <row r="994">
          <cell r="A994" t="str">
            <v>Mirembe, Betty Kunya</v>
          </cell>
          <cell r="B994" t="str">
            <v>Senior Country Director</v>
          </cell>
          <cell r="C994" t="str">
            <v>UGA</v>
          </cell>
          <cell r="D994" t="str">
            <v>7638</v>
          </cell>
          <cell r="E994" t="str">
            <v>Y</v>
          </cell>
          <cell r="F994" t="str">
            <v>Country Director, Uganda Country Program</v>
          </cell>
          <cell r="G994" t="str">
            <v>A</v>
          </cell>
          <cell r="H994" t="str">
            <v>USD</v>
          </cell>
          <cell r="I994">
            <v>116812.8</v>
          </cell>
          <cell r="J994">
            <v>1</v>
          </cell>
          <cell r="L994" t="str">
            <v>UgandaKampala</v>
          </cell>
          <cell r="M994" t="str">
            <v>AFRICA</v>
          </cell>
          <cell r="AP994">
            <v>1</v>
          </cell>
          <cell r="AQ994">
            <v>449.28000000000003</v>
          </cell>
          <cell r="AR994" t="str">
            <v xml:space="preserve"> </v>
          </cell>
          <cell r="AS994" t="str">
            <v xml:space="preserve"> </v>
          </cell>
          <cell r="AT994">
            <v>0</v>
          </cell>
        </row>
        <row r="995">
          <cell r="A995" t="str">
            <v>Mishra, Lavika</v>
          </cell>
          <cell r="B995" t="str">
            <v>Senior Monitoring, Evaluation and Learning Officer I</v>
          </cell>
          <cell r="C995" t="str">
            <v>PSN</v>
          </cell>
          <cell r="D995" t="str">
            <v>7002</v>
          </cell>
          <cell r="E995" t="str">
            <v>Y</v>
          </cell>
          <cell r="F995" t="str">
            <v>Measurement &amp; Evaluation Officer</v>
          </cell>
          <cell r="G995" t="str">
            <v>A</v>
          </cell>
          <cell r="H995" t="str">
            <v>INR</v>
          </cell>
          <cell r="I995">
            <v>1804883.49</v>
          </cell>
          <cell r="J995">
            <v>1</v>
          </cell>
          <cell r="L995" t="str">
            <v>LUCKNOW</v>
          </cell>
          <cell r="M995" t="str">
            <v>AMEE</v>
          </cell>
          <cell r="AP995">
            <v>81.06</v>
          </cell>
          <cell r="AQ995">
            <v>85.63853413425953</v>
          </cell>
          <cell r="AR995" t="str">
            <v xml:space="preserve"> </v>
          </cell>
          <cell r="AS995" t="str">
            <v xml:space="preserve"> </v>
          </cell>
          <cell r="AT995">
            <v>0</v>
          </cell>
        </row>
        <row r="996">
          <cell r="A996" t="str">
            <v>Mishra, Shailendra</v>
          </cell>
          <cell r="B996" t="str">
            <v>Senior Monitoring, Evaluation and Learning Officer I</v>
          </cell>
          <cell r="C996" t="str">
            <v>PSN</v>
          </cell>
          <cell r="D996" t="str">
            <v>6795</v>
          </cell>
          <cell r="E996" t="str">
            <v>Y</v>
          </cell>
          <cell r="F996" t="str">
            <v>Monitoring, Evaluation and Learning Officer</v>
          </cell>
          <cell r="G996" t="str">
            <v>A</v>
          </cell>
          <cell r="H996" t="str">
            <v>INR</v>
          </cell>
          <cell r="I996">
            <v>1923017.91</v>
          </cell>
          <cell r="J996">
            <v>1</v>
          </cell>
          <cell r="L996" t="str">
            <v>LUCKNOW</v>
          </cell>
          <cell r="M996" t="str">
            <v>AMEE</v>
          </cell>
          <cell r="AP996">
            <v>81.06</v>
          </cell>
          <cell r="AQ996">
            <v>91.24380373512497</v>
          </cell>
          <cell r="AR996" t="str">
            <v xml:space="preserve"> </v>
          </cell>
          <cell r="AS996" t="str">
            <v xml:space="preserve"> </v>
          </cell>
          <cell r="AT996">
            <v>0</v>
          </cell>
        </row>
        <row r="997">
          <cell r="A997" t="str">
            <v>Mistilis, Jessica Joyce</v>
          </cell>
          <cell r="B997" t="str">
            <v>Senior Program Officer II</v>
          </cell>
          <cell r="C997" t="str">
            <v>MDHT</v>
          </cell>
          <cell r="D997" t="str">
            <v>7391</v>
          </cell>
          <cell r="E997" t="str">
            <v>Y</v>
          </cell>
          <cell r="F997" t="str">
            <v>Senior Technical Officer</v>
          </cell>
          <cell r="G997" t="str">
            <v>A</v>
          </cell>
          <cell r="H997" t="str">
            <v>USD</v>
          </cell>
          <cell r="I997">
            <v>164082.82999999999</v>
          </cell>
          <cell r="J997">
            <v>1</v>
          </cell>
          <cell r="L997" t="str">
            <v>HOME-GA-SEA</v>
          </cell>
          <cell r="M997" t="str">
            <v>US</v>
          </cell>
          <cell r="AP997">
            <v>1</v>
          </cell>
          <cell r="AQ997">
            <v>631.08780769230759</v>
          </cell>
          <cell r="AR997" t="str">
            <v xml:space="preserve"> </v>
          </cell>
          <cell r="AS997" t="str">
            <v xml:space="preserve"> </v>
          </cell>
          <cell r="AT997">
            <v>0</v>
          </cell>
        </row>
        <row r="998">
          <cell r="A998" t="str">
            <v>Mittal, Siddharth</v>
          </cell>
          <cell r="B998" t="str">
            <v>Senior Recruiter</v>
          </cell>
          <cell r="C998" t="str">
            <v>HR</v>
          </cell>
          <cell r="D998" t="str">
            <v>6434</v>
          </cell>
          <cell r="E998" t="str">
            <v>Y</v>
          </cell>
          <cell r="F998" t="str">
            <v>Sr Global Recruiter</v>
          </cell>
          <cell r="G998" t="str">
            <v>A</v>
          </cell>
          <cell r="H998" t="str">
            <v>INR</v>
          </cell>
          <cell r="I998">
            <v>3440553.06</v>
          </cell>
          <cell r="J998">
            <v>1</v>
          </cell>
          <cell r="L998" t="str">
            <v>NEW DELHI</v>
          </cell>
          <cell r="M998" t="str">
            <v>AMEE</v>
          </cell>
          <cell r="AP998">
            <v>81.06</v>
          </cell>
          <cell r="AQ998">
            <v>163.24816660023916</v>
          </cell>
          <cell r="AR998" t="str">
            <v xml:space="preserve"> </v>
          </cell>
          <cell r="AS998" t="str">
            <v xml:space="preserve"> </v>
          </cell>
          <cell r="AT998">
            <v>0</v>
          </cell>
        </row>
        <row r="999">
          <cell r="A999" t="str">
            <v>Mjungu, Deusdedit Manyama</v>
          </cell>
          <cell r="B999" t="str">
            <v>Director Program</v>
          </cell>
          <cell r="C999" t="str">
            <v>TAN</v>
          </cell>
          <cell r="D999" t="str">
            <v>7079</v>
          </cell>
          <cell r="E999" t="str">
            <v>Y</v>
          </cell>
          <cell r="F999" t="str">
            <v>Project Director - TIMCI</v>
          </cell>
          <cell r="G999" t="str">
            <v>A</v>
          </cell>
          <cell r="H999" t="str">
            <v>TZS</v>
          </cell>
          <cell r="I999">
            <v>161971328.93000001</v>
          </cell>
          <cell r="J999">
            <v>1</v>
          </cell>
          <cell r="L999" t="str">
            <v>DAR ES SALAAM</v>
          </cell>
          <cell r="M999" t="str">
            <v>AFRICA</v>
          </cell>
          <cell r="AP999">
            <v>2500</v>
          </cell>
          <cell r="AQ999">
            <v>249.18665989230769</v>
          </cell>
          <cell r="AR999" t="str">
            <v xml:space="preserve"> </v>
          </cell>
          <cell r="AS999" t="str">
            <v xml:space="preserve"> </v>
          </cell>
          <cell r="AT999">
            <v>0</v>
          </cell>
        </row>
        <row r="1000">
          <cell r="A1000" t="str">
            <v>Mkamboi, Alice</v>
          </cell>
          <cell r="B1000" t="str">
            <v>Administrative Assistant II</v>
          </cell>
          <cell r="C1000" t="str">
            <v>LA</v>
          </cell>
          <cell r="D1000" t="str">
            <v>8263</v>
          </cell>
          <cell r="E1000" t="str">
            <v>Y</v>
          </cell>
          <cell r="F1000" t="str">
            <v>Senior Program Assistant, Legal and Research Affairs</v>
          </cell>
          <cell r="G1000" t="str">
            <v>A</v>
          </cell>
          <cell r="H1000" t="str">
            <v>USD</v>
          </cell>
          <cell r="I1000">
            <v>14751</v>
          </cell>
          <cell r="J1000">
            <v>1</v>
          </cell>
          <cell r="L1000" t="str">
            <v>NAIROBI</v>
          </cell>
          <cell r="M1000" t="str">
            <v>AFRICA</v>
          </cell>
          <cell r="AP1000">
            <v>1</v>
          </cell>
          <cell r="AQ1000">
            <v>56.734615384615381</v>
          </cell>
          <cell r="AR1000" t="str">
            <v xml:space="preserve"> </v>
          </cell>
          <cell r="AS1000" t="str">
            <v xml:space="preserve"> </v>
          </cell>
          <cell r="AT1000">
            <v>0</v>
          </cell>
        </row>
        <row r="1001">
          <cell r="A1001" t="str">
            <v>Mkisi, Rouden Esau</v>
          </cell>
          <cell r="B1001" t="str">
            <v>Senior Program Officer II</v>
          </cell>
          <cell r="C1001" t="str">
            <v>CPAI</v>
          </cell>
          <cell r="D1001" t="str">
            <v>6426</v>
          </cell>
          <cell r="E1001" t="str">
            <v>Y</v>
          </cell>
          <cell r="F1001" t="str">
            <v>Senior Program Officer</v>
          </cell>
          <cell r="G1001" t="str">
            <v>A</v>
          </cell>
          <cell r="H1001" t="str">
            <v>MWK</v>
          </cell>
          <cell r="I1001">
            <v>54476425.289999999</v>
          </cell>
          <cell r="J1001">
            <v>1</v>
          </cell>
          <cell r="L1001" t="str">
            <v>MalawiLilongwe</v>
          </cell>
          <cell r="M1001" t="str">
            <v>AFRICA</v>
          </cell>
          <cell r="AP1001">
            <v>1100</v>
          </cell>
          <cell r="AQ1001">
            <v>190.4770115034965</v>
          </cell>
          <cell r="AR1001" t="str">
            <v xml:space="preserve"> </v>
          </cell>
          <cell r="AS1001" t="str">
            <v xml:space="preserve"> </v>
          </cell>
          <cell r="AT1001">
            <v>0</v>
          </cell>
        </row>
        <row r="1002">
          <cell r="A1002" t="str">
            <v>Mkumba, Bridget Chishimba</v>
          </cell>
          <cell r="B1002" t="str">
            <v>Senior Finance and Awards Officer/ Senior PADM I</v>
          </cell>
          <cell r="C1002" t="str">
            <v>MD</v>
          </cell>
          <cell r="D1002" t="str">
            <v>4785</v>
          </cell>
          <cell r="E1002" t="str">
            <v>Y</v>
          </cell>
          <cell r="F1002" t="str">
            <v>Project Administrator, SOURCE</v>
          </cell>
          <cell r="G1002" t="str">
            <v>A</v>
          </cell>
          <cell r="H1002" t="str">
            <v>ZMW</v>
          </cell>
          <cell r="I1002">
            <v>225456.12</v>
          </cell>
          <cell r="J1002">
            <v>1</v>
          </cell>
          <cell r="L1002" t="str">
            <v>LUSAKA1</v>
          </cell>
          <cell r="M1002" t="str">
            <v>AFRICA</v>
          </cell>
          <cell r="AP1002">
            <v>19.5</v>
          </cell>
          <cell r="AQ1002">
            <v>44.468662721893487</v>
          </cell>
          <cell r="AR1002" t="str">
            <v xml:space="preserve"> </v>
          </cell>
          <cell r="AS1002" t="str">
            <v xml:space="preserve"> </v>
          </cell>
          <cell r="AT1002">
            <v>0</v>
          </cell>
        </row>
        <row r="1003">
          <cell r="A1003" t="str">
            <v>Mmasa Ngingi, Amuri</v>
          </cell>
          <cell r="B1003" t="str">
            <v>Manager Accounting</v>
          </cell>
          <cell r="C1003" t="str">
            <v>DRC</v>
          </cell>
          <cell r="D1003" t="str">
            <v>5506</v>
          </cell>
          <cell r="E1003" t="str">
            <v>Y</v>
          </cell>
          <cell r="F1003" t="str">
            <v>Finance Manager</v>
          </cell>
          <cell r="G1003" t="str">
            <v>A</v>
          </cell>
          <cell r="H1003" t="str">
            <v>USD</v>
          </cell>
          <cell r="I1003">
            <v>44031.9</v>
          </cell>
          <cell r="J1003">
            <v>1</v>
          </cell>
          <cell r="L1003" t="str">
            <v>KINSHASA</v>
          </cell>
          <cell r="M1003" t="str">
            <v>AFRICA</v>
          </cell>
          <cell r="AP1003">
            <v>1</v>
          </cell>
          <cell r="AQ1003">
            <v>169.35346153846154</v>
          </cell>
          <cell r="AR1003" t="str">
            <v xml:space="preserve"> </v>
          </cell>
          <cell r="AS1003" t="str">
            <v xml:space="preserve"> </v>
          </cell>
          <cell r="AT1003">
            <v>0</v>
          </cell>
        </row>
        <row r="1004">
          <cell r="A1004" t="str">
            <v>Modi, Pratik</v>
          </cell>
          <cell r="B1004" t="str">
            <v>Senior Program Officer I</v>
          </cell>
          <cell r="C1004" t="str">
            <v>PSN</v>
          </cell>
          <cell r="D1004" t="str">
            <v>10166</v>
          </cell>
          <cell r="E1004" t="str">
            <v>Y</v>
          </cell>
          <cell r="F1004" t="str">
            <v>Project Lead - Quality</v>
          </cell>
          <cell r="G1004" t="str">
            <v>A</v>
          </cell>
          <cell r="H1004" t="str">
            <v>INR</v>
          </cell>
          <cell r="I1004">
            <v>1715000</v>
          </cell>
          <cell r="J1004">
            <v>1</v>
          </cell>
          <cell r="L1004" t="str">
            <v>REMOTE-IN-ND</v>
          </cell>
          <cell r="M1004" t="str">
            <v>AMEE</v>
          </cell>
          <cell r="AP1004">
            <v>81.06</v>
          </cell>
          <cell r="AQ1004">
            <v>81.373721270094322</v>
          </cell>
          <cell r="AR1004" t="str">
            <v xml:space="preserve"> </v>
          </cell>
          <cell r="AS1004" t="str">
            <v xml:space="preserve"> </v>
          </cell>
          <cell r="AT1004">
            <v>0</v>
          </cell>
        </row>
        <row r="1005">
          <cell r="A1005" t="str">
            <v>Mohammed Abdi, Mohamud</v>
          </cell>
          <cell r="B1005" t="str">
            <v>Facilities Specialist I</v>
          </cell>
          <cell r="C1005" t="str">
            <v>GFTS</v>
          </cell>
          <cell r="D1005" t="str">
            <v>6311</v>
          </cell>
          <cell r="E1005" t="str">
            <v>Y</v>
          </cell>
          <cell r="F1005" t="str">
            <v>Regional Global Facilities Travel and Security Associate- Africa</v>
          </cell>
          <cell r="G1005" t="str">
            <v>A</v>
          </cell>
          <cell r="H1005" t="str">
            <v>USD</v>
          </cell>
          <cell r="I1005">
            <v>26348.57</v>
          </cell>
          <cell r="J1005">
            <v>1</v>
          </cell>
          <cell r="L1005" t="str">
            <v>NAIROBI</v>
          </cell>
          <cell r="M1005" t="str">
            <v>AFRICA</v>
          </cell>
          <cell r="AP1005">
            <v>1</v>
          </cell>
          <cell r="AQ1005">
            <v>101.34065384615384</v>
          </cell>
          <cell r="AR1005" t="str">
            <v xml:space="preserve"> </v>
          </cell>
          <cell r="AS1005" t="str">
            <v xml:space="preserve"> </v>
          </cell>
          <cell r="AT1005">
            <v>0</v>
          </cell>
        </row>
        <row r="1006">
          <cell r="A1006" t="str">
            <v>Moleka-Nzulama, Nelly Nzonda-A-Nguya</v>
          </cell>
          <cell r="B1006" t="str">
            <v>Director Program</v>
          </cell>
          <cell r="C1006" t="str">
            <v>DRC</v>
          </cell>
          <cell r="D1006" t="str">
            <v>8054</v>
          </cell>
          <cell r="E1006" t="str">
            <v>Y</v>
          </cell>
          <cell r="F1006" t="str">
            <v>Director of Programs, DRC</v>
          </cell>
          <cell r="G1006" t="str">
            <v>A</v>
          </cell>
          <cell r="H1006" t="str">
            <v>USD</v>
          </cell>
          <cell r="I1006">
            <v>126267.24</v>
          </cell>
          <cell r="J1006">
            <v>1</v>
          </cell>
          <cell r="L1006" t="str">
            <v>KINSHASA</v>
          </cell>
          <cell r="M1006" t="str">
            <v>AFRICA</v>
          </cell>
          <cell r="AP1006">
            <v>1</v>
          </cell>
          <cell r="AQ1006">
            <v>485.6432307692308</v>
          </cell>
          <cell r="AR1006" t="str">
            <v xml:space="preserve"> </v>
          </cell>
          <cell r="AS1006" t="str">
            <v xml:space="preserve"> </v>
          </cell>
          <cell r="AT1006">
            <v>0</v>
          </cell>
        </row>
        <row r="1007">
          <cell r="A1007" t="str">
            <v>Mollel, Loishiye Mitalami</v>
          </cell>
          <cell r="B1007" t="str">
            <v>Senior Services &amp; Support Specialist II</v>
          </cell>
          <cell r="C1007" t="str">
            <v>TAN</v>
          </cell>
          <cell r="D1007" t="str">
            <v>5133</v>
          </cell>
          <cell r="E1007" t="str">
            <v>Y</v>
          </cell>
          <cell r="F1007" t="str">
            <v>Software Quality Assurance Advisor</v>
          </cell>
          <cell r="G1007" t="str">
            <v>A</v>
          </cell>
          <cell r="H1007" t="str">
            <v>TZS</v>
          </cell>
          <cell r="I1007">
            <v>66781500</v>
          </cell>
          <cell r="J1007">
            <v>1</v>
          </cell>
          <cell r="L1007" t="str">
            <v>DAR ES SALAAM</v>
          </cell>
          <cell r="M1007" t="str">
            <v>AFRICA</v>
          </cell>
          <cell r="AP1007">
            <v>2500</v>
          </cell>
          <cell r="AQ1007">
            <v>102.74076923076923</v>
          </cell>
          <cell r="AR1007" t="str">
            <v xml:space="preserve"> </v>
          </cell>
          <cell r="AS1007" t="str">
            <v xml:space="preserve"> </v>
          </cell>
          <cell r="AT1007">
            <v>0</v>
          </cell>
        </row>
        <row r="1008">
          <cell r="A1008" t="str">
            <v>Monde, Mathews</v>
          </cell>
          <cell r="B1008" t="str">
            <v>Senior Program Project Manager II</v>
          </cell>
          <cell r="C1008" t="str">
            <v>ZM</v>
          </cell>
          <cell r="D1008" t="str">
            <v>6785</v>
          </cell>
          <cell r="E1008" t="str">
            <v>Y</v>
          </cell>
          <cell r="F1008" t="str">
            <v>Surveillance Specialist, PAMO Plus</v>
          </cell>
          <cell r="G1008" t="str">
            <v>A</v>
          </cell>
          <cell r="H1008" t="str">
            <v>ZMW</v>
          </cell>
          <cell r="I1008">
            <v>374036.37</v>
          </cell>
          <cell r="J1008">
            <v>1</v>
          </cell>
          <cell r="L1008" t="str">
            <v>LUSAKA1</v>
          </cell>
          <cell r="M1008" t="str">
            <v>AFRICA</v>
          </cell>
          <cell r="AP1008">
            <v>19.5</v>
          </cell>
          <cell r="AQ1008">
            <v>73.774431952662724</v>
          </cell>
          <cell r="AR1008" t="str">
            <v xml:space="preserve"> </v>
          </cell>
          <cell r="AS1008" t="str">
            <v xml:space="preserve"> </v>
          </cell>
          <cell r="AT1008">
            <v>0</v>
          </cell>
        </row>
        <row r="1009">
          <cell r="A1009" t="str">
            <v>Mooney, Jessica Leigh</v>
          </cell>
          <cell r="B1009" t="str">
            <v>Senior Program Officer II</v>
          </cell>
          <cell r="C1009" t="str">
            <v>CPAI</v>
          </cell>
          <cell r="D1009" t="str">
            <v>4804</v>
          </cell>
          <cell r="E1009" t="str">
            <v>Y</v>
          </cell>
          <cell r="F1009" t="str">
            <v>Senior Program Officer, CVIA PAI</v>
          </cell>
          <cell r="G1009" t="str">
            <v>A</v>
          </cell>
          <cell r="H1009" t="str">
            <v>USD</v>
          </cell>
          <cell r="I1009">
            <v>126609.60000000001</v>
          </cell>
          <cell r="J1009">
            <v>1</v>
          </cell>
          <cell r="L1009" t="str">
            <v>HOME-WA-SEA</v>
          </cell>
          <cell r="M1009" t="str">
            <v>US</v>
          </cell>
          <cell r="AP1009">
            <v>1</v>
          </cell>
          <cell r="AQ1009">
            <v>486.96000000000004</v>
          </cell>
          <cell r="AR1009" t="str">
            <v xml:space="preserve"> </v>
          </cell>
          <cell r="AS1009" t="str">
            <v xml:space="preserve"> </v>
          </cell>
          <cell r="AT1009">
            <v>0</v>
          </cell>
        </row>
        <row r="1010">
          <cell r="A1010" t="str">
            <v>Moor Larsson, Hol Caroline</v>
          </cell>
          <cell r="B1010" t="str">
            <v>Advanced Program Project Manager</v>
          </cell>
          <cell r="C1010" t="str">
            <v>PRES</v>
          </cell>
          <cell r="D1010" t="str">
            <v>10083</v>
          </cell>
          <cell r="E1010" t="str">
            <v>Y</v>
          </cell>
          <cell r="F1010" t="str">
            <v>Officer, Planning and Management</v>
          </cell>
          <cell r="G1010" t="str">
            <v>A</v>
          </cell>
          <cell r="H1010" t="str">
            <v>GBP</v>
          </cell>
          <cell r="I1010">
            <v>125000</v>
          </cell>
          <cell r="J1010">
            <v>1</v>
          </cell>
          <cell r="L1010" t="str">
            <v>LONDON</v>
          </cell>
          <cell r="M1010" t="str">
            <v>AMEE</v>
          </cell>
          <cell r="AP1010">
            <v>0.72499999999999998</v>
          </cell>
          <cell r="AQ1010">
            <v>663.12997347480109</v>
          </cell>
          <cell r="AR1010" t="str">
            <v xml:space="preserve"> </v>
          </cell>
          <cell r="AS1010" t="str">
            <v xml:space="preserve"> </v>
          </cell>
          <cell r="AT1010">
            <v>0</v>
          </cell>
        </row>
        <row r="1011">
          <cell r="A1011" t="str">
            <v>Moore, Valerie Renee</v>
          </cell>
          <cell r="B1011" t="str">
            <v>Senior Director Clinical Program</v>
          </cell>
          <cell r="C1011" t="str">
            <v>CIFM</v>
          </cell>
          <cell r="D1011" t="str">
            <v>6126</v>
          </cell>
          <cell r="E1011" t="str">
            <v>Y</v>
          </cell>
          <cell r="F1011" t="str">
            <v>CVIA Project and Portfolio Management Head</v>
          </cell>
          <cell r="G1011" t="str">
            <v>A</v>
          </cell>
          <cell r="H1011" t="str">
            <v>USD</v>
          </cell>
          <cell r="I1011">
            <v>244366.72</v>
          </cell>
          <cell r="J1011">
            <v>1</v>
          </cell>
          <cell r="L1011" t="str">
            <v>WASHINGTON DC</v>
          </cell>
          <cell r="M1011" t="str">
            <v>US</v>
          </cell>
          <cell r="AP1011">
            <v>1</v>
          </cell>
          <cell r="AQ1011">
            <v>939.87199999999996</v>
          </cell>
          <cell r="AR1011" t="str">
            <v xml:space="preserve"> </v>
          </cell>
          <cell r="AS1011" t="str">
            <v>X</v>
          </cell>
          <cell r="AT1011">
            <v>0</v>
          </cell>
        </row>
        <row r="1012">
          <cell r="A1012" t="str">
            <v>Moreka, George Jared</v>
          </cell>
          <cell r="B1012" t="str">
            <v>Senior Manager Grants &amp; Contracts</v>
          </cell>
          <cell r="C1012" t="str">
            <v>GRC</v>
          </cell>
          <cell r="D1012" t="str">
            <v>4116</v>
          </cell>
          <cell r="E1012" t="str">
            <v>Y</v>
          </cell>
          <cell r="F1012" t="str">
            <v>Senior Grants &amp; Contracts Officer</v>
          </cell>
          <cell r="G1012" t="str">
            <v>A</v>
          </cell>
          <cell r="H1012" t="str">
            <v>USD</v>
          </cell>
          <cell r="I1012">
            <v>61832.81</v>
          </cell>
          <cell r="J1012">
            <v>1</v>
          </cell>
          <cell r="L1012" t="str">
            <v>NAIROBI</v>
          </cell>
          <cell r="M1012" t="str">
            <v>AFRICA</v>
          </cell>
          <cell r="AP1012">
            <v>1</v>
          </cell>
          <cell r="AQ1012">
            <v>237.8185</v>
          </cell>
          <cell r="AR1012" t="str">
            <v xml:space="preserve"> </v>
          </cell>
          <cell r="AS1012" t="str">
            <v xml:space="preserve"> </v>
          </cell>
          <cell r="AT1012">
            <v>0</v>
          </cell>
        </row>
        <row r="1013">
          <cell r="A1013" t="str">
            <v>Morio, Matthew Brett</v>
          </cell>
          <cell r="B1013" t="str">
            <v>Manager Program</v>
          </cell>
          <cell r="C1013" t="str">
            <v>MDHT</v>
          </cell>
          <cell r="D1013" t="str">
            <v>5337</v>
          </cell>
          <cell r="E1013" t="str">
            <v>Y</v>
          </cell>
          <cell r="F1013" t="str">
            <v>Senior Business Analytics Officer</v>
          </cell>
          <cell r="G1013" t="str">
            <v>A</v>
          </cell>
          <cell r="H1013" t="str">
            <v>USD</v>
          </cell>
          <cell r="I1013">
            <v>174137.60000000001</v>
          </cell>
          <cell r="J1013">
            <v>1</v>
          </cell>
          <cell r="L1013" t="str">
            <v>SEATTLE</v>
          </cell>
          <cell r="M1013" t="str">
            <v>US</v>
          </cell>
          <cell r="AP1013">
            <v>1</v>
          </cell>
          <cell r="AQ1013">
            <v>669.76</v>
          </cell>
          <cell r="AR1013" t="str">
            <v xml:space="preserve"> </v>
          </cell>
          <cell r="AS1013" t="str">
            <v xml:space="preserve"> </v>
          </cell>
          <cell r="AT1013">
            <v>0</v>
          </cell>
        </row>
        <row r="1014">
          <cell r="A1014" t="str">
            <v>Morris, Douglas Allen</v>
          </cell>
          <cell r="B1014" t="str">
            <v>Advanced Data Science Officer</v>
          </cell>
          <cell r="C1014" t="str">
            <v>CODE</v>
          </cell>
          <cell r="D1014" t="str">
            <v>5315</v>
          </cell>
          <cell r="E1014" t="str">
            <v>Y</v>
          </cell>
          <cell r="F1014" t="str">
            <v>Sr. Data Engineer</v>
          </cell>
          <cell r="G1014" t="str">
            <v>A</v>
          </cell>
          <cell r="H1014" t="str">
            <v>USD</v>
          </cell>
          <cell r="I1014">
            <v>153935.6</v>
          </cell>
          <cell r="J1014">
            <v>1</v>
          </cell>
          <cell r="L1014" t="str">
            <v>SEATTLE</v>
          </cell>
          <cell r="M1014" t="str">
            <v>US</v>
          </cell>
          <cell r="AP1014">
            <v>1</v>
          </cell>
          <cell r="AQ1014">
            <v>592.06000000000006</v>
          </cell>
          <cell r="AR1014" t="str">
            <v xml:space="preserve"> </v>
          </cell>
          <cell r="AS1014" t="str">
            <v xml:space="preserve"> </v>
          </cell>
          <cell r="AT1014">
            <v>0</v>
          </cell>
        </row>
        <row r="1015">
          <cell r="A1015" t="str">
            <v>Mossie, Muluneh Yigzaw</v>
          </cell>
          <cell r="B1015" t="str">
            <v>Senior Program Officer II</v>
          </cell>
          <cell r="C1015" t="str">
            <v>ET</v>
          </cell>
          <cell r="D1015" t="str">
            <v>8198</v>
          </cell>
          <cell r="E1015" t="str">
            <v>Y</v>
          </cell>
          <cell r="F1015" t="str">
            <v>National COVID response research manager</v>
          </cell>
          <cell r="G1015" t="str">
            <v>A</v>
          </cell>
          <cell r="H1015" t="str">
            <v>USD</v>
          </cell>
          <cell r="I1015">
            <v>42679.56</v>
          </cell>
          <cell r="J1015">
            <v>1</v>
          </cell>
          <cell r="L1015" t="str">
            <v>ADDIS</v>
          </cell>
          <cell r="M1015" t="str">
            <v>AFRICA</v>
          </cell>
          <cell r="AP1015">
            <v>1</v>
          </cell>
          <cell r="AQ1015">
            <v>164.15215384615385</v>
          </cell>
          <cell r="AR1015" t="str">
            <v xml:space="preserve"> </v>
          </cell>
          <cell r="AS1015" t="str">
            <v xml:space="preserve"> </v>
          </cell>
          <cell r="AT1015">
            <v>0</v>
          </cell>
        </row>
        <row r="1016">
          <cell r="A1016" t="str">
            <v>Mpande, Hilary</v>
          </cell>
          <cell r="B1016" t="str">
            <v>Coordinator II Functional Support /Technician II</v>
          </cell>
          <cell r="C1016" t="str">
            <v>MNTD</v>
          </cell>
          <cell r="D1016" t="str">
            <v>4581</v>
          </cell>
          <cell r="E1016" t="str">
            <v>Y</v>
          </cell>
          <cell r="F1016" t="str">
            <v>Senior Driver/Logistics Assistant</v>
          </cell>
          <cell r="G1016" t="str">
            <v>A</v>
          </cell>
          <cell r="H1016" t="str">
            <v>ZMW</v>
          </cell>
          <cell r="I1016">
            <v>177642.95</v>
          </cell>
          <cell r="J1016">
            <v>1</v>
          </cell>
          <cell r="L1016" t="str">
            <v>LUSAKA1</v>
          </cell>
          <cell r="M1016" t="str">
            <v>AFRICA</v>
          </cell>
          <cell r="AP1016">
            <v>19.5</v>
          </cell>
          <cell r="AQ1016">
            <v>35.038057199211046</v>
          </cell>
          <cell r="AR1016" t="str">
            <v xml:space="preserve"> </v>
          </cell>
          <cell r="AS1016" t="str">
            <v xml:space="preserve"> </v>
          </cell>
          <cell r="AT1016">
            <v>0</v>
          </cell>
        </row>
        <row r="1017">
          <cell r="A1017" t="str">
            <v>Mpanga, Virginie</v>
          </cell>
          <cell r="B1017" t="str">
            <v>Administrative Assistant II</v>
          </cell>
          <cell r="C1017" t="str">
            <v>DRC</v>
          </cell>
          <cell r="D1017" t="str">
            <v>5145</v>
          </cell>
          <cell r="E1017" t="str">
            <v>Y</v>
          </cell>
          <cell r="F1017" t="str">
            <v>Receptionist</v>
          </cell>
          <cell r="G1017" t="str">
            <v>A</v>
          </cell>
          <cell r="H1017" t="str">
            <v>USD</v>
          </cell>
          <cell r="I1017">
            <v>7927.13</v>
          </cell>
          <cell r="J1017">
            <v>1</v>
          </cell>
          <cell r="L1017" t="str">
            <v>KINSHASA</v>
          </cell>
          <cell r="M1017" t="str">
            <v>AFRICA</v>
          </cell>
          <cell r="AP1017">
            <v>1</v>
          </cell>
          <cell r="AQ1017">
            <v>30.488961538461538</v>
          </cell>
          <cell r="AR1017" t="str">
            <v xml:space="preserve"> </v>
          </cell>
          <cell r="AS1017" t="str">
            <v xml:space="preserve"> </v>
          </cell>
          <cell r="AT1017">
            <v>0</v>
          </cell>
        </row>
        <row r="1018">
          <cell r="A1018" t="str">
            <v>Mpanya, Godefroid Ilunga</v>
          </cell>
          <cell r="B1018" t="str">
            <v>Senior Program Project Manager II</v>
          </cell>
          <cell r="C1018" t="str">
            <v>DRC</v>
          </cell>
          <cell r="D1018" t="str">
            <v>6485</v>
          </cell>
          <cell r="E1018" t="str">
            <v>Y</v>
          </cell>
          <cell r="F1018" t="str">
            <v>Technical Advisor/Capacity Building and Quality Improvement</v>
          </cell>
          <cell r="G1018" t="str">
            <v>A</v>
          </cell>
          <cell r="H1018" t="str">
            <v>USD</v>
          </cell>
          <cell r="I1018">
            <v>61634.17</v>
          </cell>
          <cell r="J1018">
            <v>1</v>
          </cell>
          <cell r="L1018" t="str">
            <v>KINSHASA</v>
          </cell>
          <cell r="M1018" t="str">
            <v>AFRICA</v>
          </cell>
          <cell r="AP1018">
            <v>1</v>
          </cell>
          <cell r="AQ1018">
            <v>237.05449999999999</v>
          </cell>
          <cell r="AR1018" t="str">
            <v xml:space="preserve"> </v>
          </cell>
          <cell r="AS1018" t="str">
            <v xml:space="preserve"> </v>
          </cell>
          <cell r="AT1018">
            <v>0</v>
          </cell>
        </row>
        <row r="1019">
          <cell r="A1019" t="str">
            <v>Mphande, Hazel</v>
          </cell>
          <cell r="B1019" t="str">
            <v>Senior Program Officer I</v>
          </cell>
          <cell r="C1019" t="str">
            <v>ZM</v>
          </cell>
          <cell r="D1019" t="str">
            <v>8226</v>
          </cell>
          <cell r="E1019" t="str">
            <v>Y</v>
          </cell>
          <cell r="F1019" t="str">
            <v>Social Behavior Change Specialist, PAMO Plus</v>
          </cell>
          <cell r="G1019" t="str">
            <v>A</v>
          </cell>
          <cell r="H1019" t="str">
            <v>ZMW</v>
          </cell>
          <cell r="I1019">
            <v>440190</v>
          </cell>
          <cell r="J1019">
            <v>1</v>
          </cell>
          <cell r="L1019" t="str">
            <v>LUSAKA1</v>
          </cell>
          <cell r="M1019" t="str">
            <v>AFRICA</v>
          </cell>
          <cell r="AP1019">
            <v>19.5</v>
          </cell>
          <cell r="AQ1019">
            <v>86.822485207100584</v>
          </cell>
          <cell r="AR1019" t="str">
            <v xml:space="preserve"> </v>
          </cell>
          <cell r="AS1019" t="str">
            <v xml:space="preserve"> </v>
          </cell>
          <cell r="AT1019">
            <v>0</v>
          </cell>
        </row>
        <row r="1020">
          <cell r="A1020" t="str">
            <v>Mpungi, Lege Tshwa</v>
          </cell>
          <cell r="B1020" t="str">
            <v>Senior Finance and Awards Officer II/ Senior PADM II</v>
          </cell>
          <cell r="C1020" t="str">
            <v>DRC</v>
          </cell>
          <cell r="D1020" t="str">
            <v>7381</v>
          </cell>
          <cell r="E1020" t="str">
            <v>Y</v>
          </cell>
          <cell r="F1020" t="str">
            <v>PADM</v>
          </cell>
          <cell r="G1020" t="str">
            <v>A</v>
          </cell>
          <cell r="H1020" t="str">
            <v>USD</v>
          </cell>
          <cell r="I1020">
            <v>46486.67</v>
          </cell>
          <cell r="J1020">
            <v>1</v>
          </cell>
          <cell r="L1020" t="str">
            <v>KINSHASA</v>
          </cell>
          <cell r="M1020" t="str">
            <v>AFRICA</v>
          </cell>
          <cell r="AP1020">
            <v>1</v>
          </cell>
          <cell r="AQ1020">
            <v>178.7948846153846</v>
          </cell>
          <cell r="AR1020" t="str">
            <v xml:space="preserve"> </v>
          </cell>
          <cell r="AS1020" t="str">
            <v xml:space="preserve"> </v>
          </cell>
          <cell r="AT1020">
            <v>0</v>
          </cell>
        </row>
        <row r="1021">
          <cell r="A1021" t="str">
            <v>Msagati, Janeth William</v>
          </cell>
          <cell r="B1021" t="str">
            <v>Senior Accounting Coordinator</v>
          </cell>
          <cell r="C1021" t="str">
            <v>TAN</v>
          </cell>
          <cell r="D1021" t="str">
            <v>4555</v>
          </cell>
          <cell r="E1021" t="str">
            <v>Y</v>
          </cell>
          <cell r="F1021" t="str">
            <v>Finance Associate Tanzania country program office</v>
          </cell>
          <cell r="G1021" t="str">
            <v>A</v>
          </cell>
          <cell r="H1021" t="str">
            <v>TZS</v>
          </cell>
          <cell r="I1021">
            <v>44191562.539999999</v>
          </cell>
          <cell r="J1021">
            <v>1</v>
          </cell>
          <cell r="L1021" t="str">
            <v>DAR ES SALAAM</v>
          </cell>
          <cell r="M1021" t="str">
            <v>AFRICA</v>
          </cell>
          <cell r="AP1021">
            <v>2500</v>
          </cell>
          <cell r="AQ1021">
            <v>67.987019292307679</v>
          </cell>
          <cell r="AR1021" t="str">
            <v xml:space="preserve"> </v>
          </cell>
          <cell r="AS1021" t="str">
            <v xml:space="preserve"> </v>
          </cell>
          <cell r="AT1021">
            <v>0</v>
          </cell>
        </row>
        <row r="1022">
          <cell r="A1022" t="str">
            <v>Mtenje, Joseph Ucizi</v>
          </cell>
          <cell r="B1022" t="str">
            <v>Senior Country Manager</v>
          </cell>
          <cell r="C1022" t="str">
            <v>CODE</v>
          </cell>
          <cell r="D1022" t="str">
            <v>8269</v>
          </cell>
          <cell r="E1022" t="str">
            <v>Y</v>
          </cell>
          <cell r="F1022" t="str">
            <v>Project Lead</v>
          </cell>
          <cell r="G1022" t="str">
            <v>A</v>
          </cell>
          <cell r="H1022" t="str">
            <v>MWK</v>
          </cell>
          <cell r="I1022">
            <v>57780000</v>
          </cell>
          <cell r="J1022">
            <v>1</v>
          </cell>
          <cell r="L1022" t="str">
            <v>MalawiLilongwe</v>
          </cell>
          <cell r="M1022" t="str">
            <v>AFRICA</v>
          </cell>
          <cell r="AP1022">
            <v>1100</v>
          </cell>
          <cell r="AQ1022">
            <v>202.02797202797203</v>
          </cell>
          <cell r="AR1022" t="str">
            <v xml:space="preserve"> </v>
          </cell>
          <cell r="AS1022" t="str">
            <v xml:space="preserve"> </v>
          </cell>
          <cell r="AT1022">
            <v>0</v>
          </cell>
        </row>
        <row r="1023">
          <cell r="A1023" t="str">
            <v>Mtuwa, Anna Allan</v>
          </cell>
          <cell r="B1023" t="str">
            <v>Senior Program Project Manager I</v>
          </cell>
          <cell r="C1023" t="str">
            <v>TAN</v>
          </cell>
          <cell r="D1023" t="str">
            <v>7788</v>
          </cell>
          <cell r="E1023" t="str">
            <v>Y</v>
          </cell>
          <cell r="F1023" t="str">
            <v>Business Analyst</v>
          </cell>
          <cell r="G1023" t="str">
            <v>A</v>
          </cell>
          <cell r="H1023" t="str">
            <v>TZS</v>
          </cell>
          <cell r="I1023">
            <v>53425200</v>
          </cell>
          <cell r="J1023">
            <v>1</v>
          </cell>
          <cell r="L1023" t="str">
            <v>DAR ES SALAAM</v>
          </cell>
          <cell r="M1023" t="str">
            <v>AFRICA</v>
          </cell>
          <cell r="AP1023">
            <v>2500</v>
          </cell>
          <cell r="AQ1023">
            <v>82.192615384615394</v>
          </cell>
          <cell r="AR1023" t="str">
            <v xml:space="preserve"> </v>
          </cell>
          <cell r="AS1023" t="str">
            <v xml:space="preserve"> </v>
          </cell>
          <cell r="AT1023">
            <v>0</v>
          </cell>
        </row>
        <row r="1024">
          <cell r="A1024" t="str">
            <v>Mueller Scott, Lisa</v>
          </cell>
          <cell r="B1024" t="str">
            <v>Director Program</v>
          </cell>
          <cell r="C1024" t="str">
            <v>HIV</v>
          </cell>
          <cell r="D1024" t="str">
            <v>1640</v>
          </cell>
          <cell r="E1024" t="str">
            <v>Y</v>
          </cell>
          <cell r="F1024" t="str">
            <v>HIV, TB, and Viral Hepatitis, Team Lead</v>
          </cell>
          <cell r="G1024" t="str">
            <v>A</v>
          </cell>
          <cell r="H1024" t="str">
            <v>USD</v>
          </cell>
          <cell r="I1024">
            <v>206489.71</v>
          </cell>
          <cell r="J1024">
            <v>1</v>
          </cell>
          <cell r="L1024" t="str">
            <v>WASHINGTON DC</v>
          </cell>
          <cell r="M1024" t="str">
            <v>US</v>
          </cell>
          <cell r="AP1024">
            <v>1</v>
          </cell>
          <cell r="AQ1024">
            <v>794.19119230769229</v>
          </cell>
          <cell r="AR1024" t="str">
            <v xml:space="preserve"> </v>
          </cell>
          <cell r="AS1024" t="str">
            <v>X</v>
          </cell>
          <cell r="AT1024">
            <v>0</v>
          </cell>
        </row>
        <row r="1025">
          <cell r="A1025" t="str">
            <v>Muema, Michael Sila</v>
          </cell>
          <cell r="B1025" t="str">
            <v>Senior Manager HR Business Partners</v>
          </cell>
          <cell r="C1025" t="str">
            <v>HR</v>
          </cell>
          <cell r="D1025" t="str">
            <v>7896</v>
          </cell>
          <cell r="E1025" t="str">
            <v>Y</v>
          </cell>
          <cell r="F1025" t="str">
            <v>Regional HRBP, East Africa</v>
          </cell>
          <cell r="G1025" t="str">
            <v>A</v>
          </cell>
          <cell r="H1025" t="str">
            <v>USD</v>
          </cell>
          <cell r="I1025">
            <v>43117.62</v>
          </cell>
          <cell r="J1025">
            <v>1</v>
          </cell>
          <cell r="L1025" t="str">
            <v>NAIROBI</v>
          </cell>
          <cell r="M1025" t="str">
            <v>AFRICA</v>
          </cell>
          <cell r="AP1025">
            <v>1</v>
          </cell>
          <cell r="AQ1025">
            <v>165.83700000000002</v>
          </cell>
          <cell r="AR1025" t="str">
            <v xml:space="preserve"> </v>
          </cell>
          <cell r="AS1025" t="str">
            <v xml:space="preserve"> </v>
          </cell>
          <cell r="AT1025">
            <v>0</v>
          </cell>
        </row>
        <row r="1026">
          <cell r="A1026" t="str">
            <v>Mugala, Nanthalile Comfort</v>
          </cell>
          <cell r="B1026" t="str">
            <v>Chief</v>
          </cell>
          <cell r="C1026" t="str">
            <v>ARMGT</v>
          </cell>
          <cell r="D1026" t="str">
            <v>3775</v>
          </cell>
          <cell r="E1026" t="str">
            <v>Y</v>
          </cell>
          <cell r="F1026" t="str">
            <v>Chief of Africa Region</v>
          </cell>
          <cell r="G1026" t="str">
            <v>A</v>
          </cell>
          <cell r="H1026" t="str">
            <v>USD</v>
          </cell>
          <cell r="I1026">
            <v>223005</v>
          </cell>
          <cell r="J1026">
            <v>1</v>
          </cell>
          <cell r="L1026" t="str">
            <v>LUSAKA1</v>
          </cell>
          <cell r="M1026" t="str">
            <v>AFRICA</v>
          </cell>
          <cell r="AP1026">
            <v>1</v>
          </cell>
          <cell r="AQ1026">
            <v>857.71153846153845</v>
          </cell>
          <cell r="AR1026" t="str">
            <v xml:space="preserve"> </v>
          </cell>
          <cell r="AS1026" t="str">
            <v>X</v>
          </cell>
          <cell r="AT1026">
            <v>0</v>
          </cell>
        </row>
        <row r="1027">
          <cell r="A1027" t="str">
            <v>Muganda, Rosemarie</v>
          </cell>
          <cell r="B1027" t="str">
            <v>Senior Manager Advocacy and Public Policy</v>
          </cell>
          <cell r="C1027" t="str">
            <v>APP</v>
          </cell>
          <cell r="D1027" t="str">
            <v>3946</v>
          </cell>
          <cell r="E1027" t="str">
            <v>Y</v>
          </cell>
          <cell r="F1027" t="str">
            <v>Global Advisor, Advocacy, Public Policy, and Business Development</v>
          </cell>
          <cell r="G1027" t="str">
            <v>A</v>
          </cell>
          <cell r="H1027" t="str">
            <v>USD</v>
          </cell>
          <cell r="I1027">
            <v>178698</v>
          </cell>
          <cell r="J1027">
            <v>1</v>
          </cell>
          <cell r="L1027" t="str">
            <v>NAIROBI</v>
          </cell>
          <cell r="M1027" t="str">
            <v>AFRICA</v>
          </cell>
          <cell r="AP1027">
            <v>1</v>
          </cell>
          <cell r="AQ1027">
            <v>687.3</v>
          </cell>
          <cell r="AR1027" t="str">
            <v xml:space="preserve"> </v>
          </cell>
          <cell r="AS1027" t="str">
            <v xml:space="preserve"> </v>
          </cell>
          <cell r="AT1027">
            <v>0</v>
          </cell>
        </row>
        <row r="1028">
          <cell r="A1028" t="str">
            <v>Mugisha, Amos Isaya</v>
          </cell>
          <cell r="B1028" t="str">
            <v>Senior Country Director</v>
          </cell>
          <cell r="C1028" t="str">
            <v>TAN</v>
          </cell>
          <cell r="D1028" t="str">
            <v>4223</v>
          </cell>
          <cell r="E1028" t="str">
            <v>Y</v>
          </cell>
          <cell r="F1028" t="str">
            <v>Country Director, Tanzania</v>
          </cell>
          <cell r="G1028" t="str">
            <v>A</v>
          </cell>
          <cell r="H1028" t="str">
            <v>USD</v>
          </cell>
          <cell r="I1028">
            <v>116670.32</v>
          </cell>
          <cell r="J1028">
            <v>1</v>
          </cell>
          <cell r="L1028" t="str">
            <v>DAR ES SALAAM</v>
          </cell>
          <cell r="M1028" t="str">
            <v>AFRICA</v>
          </cell>
          <cell r="AP1028">
            <v>1</v>
          </cell>
          <cell r="AQ1028">
            <v>448.73200000000003</v>
          </cell>
          <cell r="AR1028" t="str">
            <v xml:space="preserve"> </v>
          </cell>
          <cell r="AS1028" t="str">
            <v xml:space="preserve"> </v>
          </cell>
          <cell r="AT1028">
            <v>0</v>
          </cell>
        </row>
        <row r="1029">
          <cell r="A1029" t="str">
            <v>Mugisha, Emmanuel</v>
          </cell>
          <cell r="B1029" t="str">
            <v>Director Program</v>
          </cell>
          <cell r="C1029" t="str">
            <v>CPAI</v>
          </cell>
          <cell r="D1029" t="str">
            <v>2185</v>
          </cell>
          <cell r="E1029" t="str">
            <v>Y</v>
          </cell>
          <cell r="F1029" t="str">
            <v>Director TyVAC Project and Senior Advisor on Vaccines and Immunization</v>
          </cell>
          <cell r="G1029" t="str">
            <v>A</v>
          </cell>
          <cell r="H1029" t="str">
            <v>UGX</v>
          </cell>
          <cell r="I1029">
            <v>500148495</v>
          </cell>
          <cell r="J1029">
            <v>1</v>
          </cell>
          <cell r="L1029" t="str">
            <v>UgandaKampala</v>
          </cell>
          <cell r="M1029" t="str">
            <v>AFRICA</v>
          </cell>
          <cell r="AP1029">
            <v>3750</v>
          </cell>
          <cell r="AQ1029">
            <v>512.97281538461539</v>
          </cell>
          <cell r="AR1029" t="str">
            <v xml:space="preserve"> </v>
          </cell>
          <cell r="AS1029" t="str">
            <v xml:space="preserve"> </v>
          </cell>
          <cell r="AT1029">
            <v>0</v>
          </cell>
        </row>
        <row r="1030">
          <cell r="A1030" t="str">
            <v>Mugizi, Shadiah Nanteza</v>
          </cell>
          <cell r="B1030" t="str">
            <v>Senior Program Officer I</v>
          </cell>
          <cell r="C1030" t="str">
            <v>UGA</v>
          </cell>
          <cell r="D1030" t="str">
            <v>10036</v>
          </cell>
          <cell r="E1030" t="str">
            <v>Y</v>
          </cell>
          <cell r="F1030" t="str">
            <v>Program Officer – Vaccine and Immunization</v>
          </cell>
          <cell r="G1030" t="str">
            <v>A</v>
          </cell>
          <cell r="H1030" t="str">
            <v>UGX</v>
          </cell>
          <cell r="I1030">
            <v>95850000</v>
          </cell>
          <cell r="J1030">
            <v>1</v>
          </cell>
          <cell r="L1030" t="str">
            <v>UgandaKampala</v>
          </cell>
          <cell r="M1030" t="str">
            <v>AFRICA</v>
          </cell>
          <cell r="AP1030">
            <v>3750</v>
          </cell>
          <cell r="AQ1030">
            <v>98.307692307692307</v>
          </cell>
          <cell r="AR1030" t="str">
            <v xml:space="preserve"> </v>
          </cell>
          <cell r="AS1030" t="str">
            <v xml:space="preserve"> </v>
          </cell>
          <cell r="AT1030">
            <v>0</v>
          </cell>
        </row>
        <row r="1031">
          <cell r="A1031" t="str">
            <v>Mugumya, Thomas</v>
          </cell>
          <cell r="B1031" t="str">
            <v>TL II Program</v>
          </cell>
          <cell r="C1031" t="str">
            <v>UGA</v>
          </cell>
          <cell r="D1031" t="str">
            <v>7112</v>
          </cell>
          <cell r="E1031" t="str">
            <v>Y</v>
          </cell>
          <cell r="F1031" t="str">
            <v>Program Officer</v>
          </cell>
          <cell r="G1031" t="str">
            <v>A</v>
          </cell>
          <cell r="H1031" t="str">
            <v>UGX</v>
          </cell>
          <cell r="I1031">
            <v>102686364</v>
          </cell>
          <cell r="J1031">
            <v>1</v>
          </cell>
          <cell r="L1031" t="str">
            <v>UgandaKampala</v>
          </cell>
          <cell r="M1031" t="str">
            <v>AFRICA</v>
          </cell>
          <cell r="AP1031">
            <v>3750</v>
          </cell>
          <cell r="AQ1031">
            <v>105.31934769230769</v>
          </cell>
          <cell r="AR1031" t="str">
            <v xml:space="preserve"> </v>
          </cell>
          <cell r="AS1031" t="str">
            <v xml:space="preserve"> </v>
          </cell>
          <cell r="AT1031">
            <v>0</v>
          </cell>
        </row>
        <row r="1032">
          <cell r="A1032" t="str">
            <v>Mugyabuso, Jackson Fidelis</v>
          </cell>
          <cell r="B1032" t="str">
            <v>Senior Program Officer II</v>
          </cell>
          <cell r="C1032" t="str">
            <v>MD</v>
          </cell>
          <cell r="D1032" t="str">
            <v>2041</v>
          </cell>
          <cell r="E1032" t="str">
            <v>Y</v>
          </cell>
          <cell r="F1032" t="str">
            <v>Senior Program Officer, COVID-19 Respiratory Care Response</v>
          </cell>
          <cell r="G1032" t="str">
            <v>A</v>
          </cell>
          <cell r="H1032" t="str">
            <v>TZS</v>
          </cell>
          <cell r="I1032">
            <v>107518215</v>
          </cell>
          <cell r="J1032">
            <v>1</v>
          </cell>
          <cell r="L1032" t="str">
            <v>DAR ES SALAAM</v>
          </cell>
          <cell r="M1032" t="str">
            <v>AFRICA</v>
          </cell>
          <cell r="AP1032">
            <v>2500</v>
          </cell>
          <cell r="AQ1032">
            <v>165.41263846153845</v>
          </cell>
          <cell r="AR1032" t="str">
            <v xml:space="preserve"> </v>
          </cell>
          <cell r="AS1032" t="str">
            <v xml:space="preserve"> </v>
          </cell>
          <cell r="AT1032">
            <v>0</v>
          </cell>
        </row>
        <row r="1033">
          <cell r="A1033" t="str">
            <v>Muhau, Memory</v>
          </cell>
          <cell r="B1033" t="str">
            <v>Coordinator II Functional Support /Technician II</v>
          </cell>
          <cell r="C1033" t="str">
            <v>MNTD</v>
          </cell>
          <cell r="D1033" t="str">
            <v>7424</v>
          </cell>
          <cell r="E1033" t="str">
            <v>Y</v>
          </cell>
          <cell r="F1033" t="str">
            <v>Program Assistant</v>
          </cell>
          <cell r="G1033" t="str">
            <v>A</v>
          </cell>
          <cell r="H1033" t="str">
            <v>ZMW</v>
          </cell>
          <cell r="I1033">
            <v>100569.96</v>
          </cell>
          <cell r="J1033">
            <v>1</v>
          </cell>
          <cell r="L1033" t="str">
            <v>KAOMA</v>
          </cell>
          <cell r="M1033" t="str">
            <v>AFRICA</v>
          </cell>
          <cell r="AP1033">
            <v>19.5</v>
          </cell>
          <cell r="AQ1033">
            <v>19.83628402366864</v>
          </cell>
          <cell r="AR1033" t="str">
            <v xml:space="preserve"> </v>
          </cell>
          <cell r="AS1033" t="str">
            <v xml:space="preserve"> </v>
          </cell>
          <cell r="AT1033">
            <v>0</v>
          </cell>
        </row>
        <row r="1034">
          <cell r="A1034" t="str">
            <v>Muhib, Farzana B</v>
          </cell>
          <cell r="B1034" t="str">
            <v>Advanced Program Officer</v>
          </cell>
          <cell r="C1034" t="str">
            <v>CPAI</v>
          </cell>
          <cell r="D1034" t="str">
            <v>3767</v>
          </cell>
          <cell r="E1034" t="str">
            <v>Y</v>
          </cell>
          <cell r="F1034" t="str">
            <v>Senior Program Officer</v>
          </cell>
          <cell r="G1034" t="str">
            <v>A</v>
          </cell>
          <cell r="H1034" t="str">
            <v>USD</v>
          </cell>
          <cell r="I1034">
            <v>171078.96</v>
          </cell>
          <cell r="J1034">
            <v>1</v>
          </cell>
          <cell r="L1034" t="str">
            <v>WASHINGTON DC</v>
          </cell>
          <cell r="M1034" t="str">
            <v>US</v>
          </cell>
          <cell r="AP1034">
            <v>1</v>
          </cell>
          <cell r="AQ1034">
            <v>657.99599999999998</v>
          </cell>
          <cell r="AR1034" t="str">
            <v xml:space="preserve"> </v>
          </cell>
          <cell r="AS1034" t="str">
            <v xml:space="preserve"> </v>
          </cell>
          <cell r="AT1034">
            <v>0</v>
          </cell>
        </row>
        <row r="1035">
          <cell r="A1035" t="str">
            <v>Muhuhe, Yvonne Ndungwa</v>
          </cell>
          <cell r="B1035" t="str">
            <v>Coordinator II Functional Support /Technician II</v>
          </cell>
          <cell r="C1035" t="str">
            <v>PSK</v>
          </cell>
          <cell r="D1035" t="str">
            <v>8204</v>
          </cell>
          <cell r="E1035" t="str">
            <v>Y</v>
          </cell>
          <cell r="F1035" t="str">
            <v>Administrative Assistant, Kenya Country Program</v>
          </cell>
          <cell r="G1035" t="str">
            <v>A</v>
          </cell>
          <cell r="H1035" t="str">
            <v>USD</v>
          </cell>
          <cell r="I1035">
            <v>8940</v>
          </cell>
          <cell r="J1035">
            <v>1</v>
          </cell>
          <cell r="L1035" t="str">
            <v>NAIROBI</v>
          </cell>
          <cell r="M1035" t="str">
            <v>AFRICA</v>
          </cell>
          <cell r="AP1035">
            <v>1</v>
          </cell>
          <cell r="AQ1035">
            <v>34.384615384615387</v>
          </cell>
          <cell r="AR1035" t="str">
            <v xml:space="preserve"> </v>
          </cell>
          <cell r="AS1035" t="str">
            <v xml:space="preserve"> </v>
          </cell>
          <cell r="AT1035">
            <v>0</v>
          </cell>
        </row>
        <row r="1036">
          <cell r="A1036" t="str">
            <v>Muia, Purity Muthoki</v>
          </cell>
          <cell r="B1036" t="str">
            <v>Senior Monitoring, Evaluation and Learning Officer II</v>
          </cell>
          <cell r="C1036" t="str">
            <v>PSK</v>
          </cell>
          <cell r="D1036" t="str">
            <v>4177</v>
          </cell>
          <cell r="E1036" t="str">
            <v>Y</v>
          </cell>
          <cell r="F1036" t="str">
            <v>Monitoring and Evaluation Officer, OVC &amp; AGYW</v>
          </cell>
          <cell r="G1036" t="str">
            <v>A</v>
          </cell>
          <cell r="H1036" t="str">
            <v>USD</v>
          </cell>
          <cell r="I1036">
            <v>31949.58</v>
          </cell>
          <cell r="J1036">
            <v>1</v>
          </cell>
          <cell r="L1036" t="str">
            <v>HOMABAY</v>
          </cell>
          <cell r="M1036" t="str">
            <v>AFRICA</v>
          </cell>
          <cell r="AP1036">
            <v>1</v>
          </cell>
          <cell r="AQ1036">
            <v>122.88300000000001</v>
          </cell>
          <cell r="AR1036" t="str">
            <v xml:space="preserve"> </v>
          </cell>
          <cell r="AS1036" t="str">
            <v xml:space="preserve"> </v>
          </cell>
          <cell r="AT1036">
            <v>0</v>
          </cell>
        </row>
        <row r="1037">
          <cell r="A1037" t="str">
            <v>Muinde, Rachel Katethya</v>
          </cell>
          <cell r="B1037" t="str">
            <v>Senior Monitoring, Evaluation and Learning Officer II</v>
          </cell>
          <cell r="C1037" t="str">
            <v>PSK</v>
          </cell>
          <cell r="D1037" t="str">
            <v>8062</v>
          </cell>
          <cell r="E1037" t="str">
            <v>Y</v>
          </cell>
          <cell r="F1037" t="str">
            <v>Monitoring, Evaluation and Learning (MEAL) Specialist</v>
          </cell>
          <cell r="G1037" t="str">
            <v>A</v>
          </cell>
          <cell r="H1037" t="str">
            <v>USD</v>
          </cell>
          <cell r="I1037">
            <v>56009.1</v>
          </cell>
          <cell r="J1037">
            <v>1</v>
          </cell>
          <cell r="L1037" t="str">
            <v>HOMABAY</v>
          </cell>
          <cell r="M1037" t="str">
            <v>AFRICA</v>
          </cell>
          <cell r="AP1037">
            <v>1</v>
          </cell>
          <cell r="AQ1037">
            <v>215.41961538461538</v>
          </cell>
          <cell r="AR1037" t="str">
            <v xml:space="preserve"> </v>
          </cell>
          <cell r="AS1037" t="str">
            <v xml:space="preserve"> </v>
          </cell>
          <cell r="AT1037">
            <v>0</v>
          </cell>
        </row>
        <row r="1038">
          <cell r="A1038" t="str">
            <v>Muindi, Nelly Wanjiku</v>
          </cell>
          <cell r="B1038" t="str">
            <v>Director HR Business Partners</v>
          </cell>
          <cell r="C1038" t="str">
            <v>HR</v>
          </cell>
          <cell r="D1038" t="str">
            <v>7018</v>
          </cell>
          <cell r="E1038" t="str">
            <v>Y</v>
          </cell>
          <cell r="F1038" t="str">
            <v>HR Director, Africa</v>
          </cell>
          <cell r="G1038" t="str">
            <v>A</v>
          </cell>
          <cell r="H1038" t="str">
            <v>USD</v>
          </cell>
          <cell r="I1038">
            <v>90973.440000000002</v>
          </cell>
          <cell r="J1038">
            <v>1</v>
          </cell>
          <cell r="L1038" t="str">
            <v>NAIROBI</v>
          </cell>
          <cell r="M1038" t="str">
            <v>AFRICA</v>
          </cell>
          <cell r="AP1038">
            <v>1</v>
          </cell>
          <cell r="AQ1038">
            <v>349.89784615384616</v>
          </cell>
          <cell r="AR1038" t="str">
            <v xml:space="preserve"> </v>
          </cell>
          <cell r="AS1038" t="str">
            <v xml:space="preserve"> </v>
          </cell>
          <cell r="AT1038">
            <v>0</v>
          </cell>
        </row>
        <row r="1039">
          <cell r="A1039" t="str">
            <v>Mukai, Maureen Luise</v>
          </cell>
          <cell r="B1039" t="str">
            <v>Senior Manager Strategy &amp; Operations</v>
          </cell>
          <cell r="C1039" t="str">
            <v>EXAGEN</v>
          </cell>
          <cell r="D1039" t="str">
            <v>4131</v>
          </cell>
          <cell r="E1039" t="str">
            <v>Y</v>
          </cell>
          <cell r="F1039" t="str">
            <v>Director of Strategic Planning &amp; Business Operations, External Affairs</v>
          </cell>
          <cell r="G1039" t="str">
            <v>A</v>
          </cell>
          <cell r="H1039" t="str">
            <v>USD</v>
          </cell>
          <cell r="I1039">
            <v>172624.4</v>
          </cell>
          <cell r="J1039">
            <v>1</v>
          </cell>
          <cell r="L1039" t="str">
            <v>SEATTLE</v>
          </cell>
          <cell r="M1039" t="str">
            <v>US</v>
          </cell>
          <cell r="AP1039">
            <v>1</v>
          </cell>
          <cell r="AQ1039">
            <v>663.93999999999994</v>
          </cell>
          <cell r="AR1039" t="str">
            <v xml:space="preserve"> </v>
          </cell>
          <cell r="AS1039" t="str">
            <v xml:space="preserve"> </v>
          </cell>
          <cell r="AT1039">
            <v>0</v>
          </cell>
        </row>
        <row r="1040">
          <cell r="A1040" t="str">
            <v>Mukasa, Martha Nagawa</v>
          </cell>
          <cell r="B1040" t="str">
            <v>Senior Program Officer I</v>
          </cell>
          <cell r="C1040" t="str">
            <v>RH</v>
          </cell>
          <cell r="D1040" t="str">
            <v>6905</v>
          </cell>
          <cell r="E1040" t="str">
            <v>Y</v>
          </cell>
          <cell r="F1040" t="str">
            <v>Program Officer</v>
          </cell>
          <cell r="G1040" t="str">
            <v>A</v>
          </cell>
          <cell r="H1040" t="str">
            <v>USD</v>
          </cell>
          <cell r="I1040">
            <v>102995.36</v>
          </cell>
          <cell r="J1040">
            <v>1</v>
          </cell>
          <cell r="L1040" t="str">
            <v>WASHINGTON DC</v>
          </cell>
          <cell r="M1040" t="str">
            <v>US</v>
          </cell>
          <cell r="AP1040">
            <v>1</v>
          </cell>
          <cell r="AQ1040">
            <v>396.13600000000002</v>
          </cell>
          <cell r="AR1040" t="str">
            <v xml:space="preserve"> </v>
          </cell>
          <cell r="AS1040" t="str">
            <v xml:space="preserve"> </v>
          </cell>
          <cell r="AT1040">
            <v>0</v>
          </cell>
        </row>
        <row r="1041">
          <cell r="A1041" t="str">
            <v>Mulamba, Louzeth Lukongo</v>
          </cell>
          <cell r="B1041" t="str">
            <v>Coordinator I Functional Support /Technician I</v>
          </cell>
          <cell r="C1041" t="str">
            <v>DRC</v>
          </cell>
          <cell r="D1041" t="str">
            <v>5088</v>
          </cell>
          <cell r="E1041" t="str">
            <v>Y</v>
          </cell>
          <cell r="F1041" t="str">
            <v>Driver</v>
          </cell>
          <cell r="G1041" t="str">
            <v>A</v>
          </cell>
          <cell r="H1041" t="str">
            <v>USD</v>
          </cell>
          <cell r="I1041">
            <v>6853.11</v>
          </cell>
          <cell r="J1041">
            <v>1</v>
          </cell>
          <cell r="L1041" t="str">
            <v>KINSHASA</v>
          </cell>
          <cell r="M1041" t="str">
            <v>AFRICA</v>
          </cell>
          <cell r="AP1041">
            <v>1</v>
          </cell>
          <cell r="AQ1041">
            <v>26.358115384615385</v>
          </cell>
          <cell r="AR1041" t="str">
            <v xml:space="preserve"> </v>
          </cell>
          <cell r="AS1041" t="str">
            <v xml:space="preserve"> </v>
          </cell>
          <cell r="AT1041">
            <v>0</v>
          </cell>
        </row>
        <row r="1042">
          <cell r="A1042" t="str">
            <v>Mulatie Bezie, Agumas</v>
          </cell>
          <cell r="B1042" t="str">
            <v>Senior Program Officer I</v>
          </cell>
          <cell r="C1042" t="str">
            <v>ET</v>
          </cell>
          <cell r="D1042" t="str">
            <v>5800</v>
          </cell>
          <cell r="E1042" t="str">
            <v>Y</v>
          </cell>
          <cell r="F1042" t="str">
            <v>Zonal Social And Behavior Change Communication (SBCC) Officer</v>
          </cell>
          <cell r="G1042" t="str">
            <v>A</v>
          </cell>
          <cell r="H1042" t="str">
            <v>USD</v>
          </cell>
          <cell r="I1042">
            <v>11915.23</v>
          </cell>
          <cell r="J1042">
            <v>1</v>
          </cell>
          <cell r="L1042" t="str">
            <v>REMOTE-ET</v>
          </cell>
          <cell r="M1042" t="str">
            <v>AFRICA</v>
          </cell>
          <cell r="AP1042">
            <v>1</v>
          </cell>
          <cell r="AQ1042">
            <v>45.827807692307694</v>
          </cell>
          <cell r="AR1042" t="str">
            <v xml:space="preserve"> </v>
          </cell>
          <cell r="AS1042" t="str">
            <v xml:space="preserve"> </v>
          </cell>
          <cell r="AT1042">
            <v>0</v>
          </cell>
        </row>
        <row r="1043">
          <cell r="A1043" t="str">
            <v>Mulenga, Andrew</v>
          </cell>
          <cell r="B1043" t="str">
            <v>Coordinator I Functional Support /Technician I</v>
          </cell>
          <cell r="C1043" t="str">
            <v>ZM</v>
          </cell>
          <cell r="D1043" t="str">
            <v>3079</v>
          </cell>
          <cell r="E1043" t="str">
            <v>Y</v>
          </cell>
          <cell r="F1043" t="str">
            <v>Driver/Logistics Assistant</v>
          </cell>
          <cell r="G1043" t="str">
            <v>A</v>
          </cell>
          <cell r="H1043" t="str">
            <v>ZMW</v>
          </cell>
          <cell r="I1043">
            <v>144671.4</v>
          </cell>
          <cell r="J1043">
            <v>1</v>
          </cell>
          <cell r="L1043" t="str">
            <v>LUSAKA1</v>
          </cell>
          <cell r="M1043" t="str">
            <v>AFRICA</v>
          </cell>
          <cell r="AP1043">
            <v>19.5</v>
          </cell>
          <cell r="AQ1043">
            <v>28.534792899408281</v>
          </cell>
          <cell r="AR1043" t="str">
            <v xml:space="preserve"> </v>
          </cell>
          <cell r="AS1043" t="str">
            <v xml:space="preserve"> </v>
          </cell>
          <cell r="AT1043">
            <v>0</v>
          </cell>
        </row>
        <row r="1044">
          <cell r="A1044" t="str">
            <v>Mulenga, Jacob</v>
          </cell>
          <cell r="B1044" t="str">
            <v>Program Associate II</v>
          </cell>
          <cell r="C1044" t="str">
            <v>MD</v>
          </cell>
          <cell r="D1044" t="str">
            <v>6490</v>
          </cell>
          <cell r="E1044" t="str">
            <v>Y</v>
          </cell>
          <cell r="F1044" t="str">
            <v>Market Dynamics Officer</v>
          </cell>
          <cell r="G1044" t="str">
            <v>A</v>
          </cell>
          <cell r="H1044" t="str">
            <v>ZMW</v>
          </cell>
          <cell r="I1044">
            <v>280622.21999999997</v>
          </cell>
          <cell r="J1044">
            <v>1</v>
          </cell>
          <cell r="L1044" t="str">
            <v>LUSAKA1</v>
          </cell>
          <cell r="M1044" t="str">
            <v>AFRICA</v>
          </cell>
          <cell r="AP1044">
            <v>19.5</v>
          </cell>
          <cell r="AQ1044">
            <v>55.349550295857981</v>
          </cell>
          <cell r="AR1044" t="str">
            <v xml:space="preserve"> </v>
          </cell>
          <cell r="AS1044" t="str">
            <v xml:space="preserve"> </v>
          </cell>
          <cell r="AT1044">
            <v>0</v>
          </cell>
        </row>
        <row r="1045">
          <cell r="A1045" t="str">
            <v>Muli, Edwin</v>
          </cell>
          <cell r="B1045" t="str">
            <v>Senior Manager Grants &amp; Contracts</v>
          </cell>
          <cell r="C1045" t="str">
            <v>GRC</v>
          </cell>
          <cell r="D1045" t="str">
            <v>10090</v>
          </cell>
          <cell r="E1045" t="str">
            <v>Y</v>
          </cell>
          <cell r="F1045" t="str">
            <v>Subrecipient Monitoring and Compliance Manager</v>
          </cell>
          <cell r="G1045" t="str">
            <v>A</v>
          </cell>
          <cell r="H1045" t="str">
            <v>USD</v>
          </cell>
          <cell r="I1045">
            <v>58285.71</v>
          </cell>
          <cell r="J1045">
            <v>1</v>
          </cell>
          <cell r="L1045" t="str">
            <v>NAIROBI</v>
          </cell>
          <cell r="M1045" t="str">
            <v>AFRICA</v>
          </cell>
          <cell r="AP1045">
            <v>1</v>
          </cell>
          <cell r="AQ1045">
            <v>224.1758076923077</v>
          </cell>
          <cell r="AR1045" t="str">
            <v xml:space="preserve"> </v>
          </cell>
          <cell r="AS1045" t="str">
            <v xml:space="preserve"> </v>
          </cell>
          <cell r="AT1045">
            <v>0</v>
          </cell>
        </row>
        <row r="1046">
          <cell r="A1046" t="str">
            <v>Mulik, Tejas Shrikant</v>
          </cell>
          <cell r="B1046" t="str">
            <v>Advanced Program Officer</v>
          </cell>
          <cell r="C1046" t="str">
            <v>PSN</v>
          </cell>
          <cell r="D1046" t="str">
            <v>10020</v>
          </cell>
          <cell r="E1046" t="str">
            <v>Y</v>
          </cell>
          <cell r="F1046" t="str">
            <v>Senior Program Officer - Continuous Program Quality Improvement</v>
          </cell>
          <cell r="G1046" t="str">
            <v>A</v>
          </cell>
          <cell r="H1046" t="str">
            <v>INR</v>
          </cell>
          <cell r="I1046">
            <v>3210000</v>
          </cell>
          <cell r="J1046">
            <v>1</v>
          </cell>
          <cell r="L1046" t="str">
            <v>MUMBAI</v>
          </cell>
          <cell r="M1046" t="str">
            <v>AMEE</v>
          </cell>
          <cell r="AP1046">
            <v>81.06</v>
          </cell>
          <cell r="AQ1046">
            <v>152.30883106530774</v>
          </cell>
          <cell r="AR1046" t="str">
            <v xml:space="preserve"> </v>
          </cell>
          <cell r="AS1046" t="str">
            <v xml:space="preserve"> </v>
          </cell>
          <cell r="AT1046">
            <v>0</v>
          </cell>
        </row>
        <row r="1047">
          <cell r="A1047" t="str">
            <v>Mulongo, Ruphin Banana</v>
          </cell>
          <cell r="B1047" t="str">
            <v>Advanced Program Officer</v>
          </cell>
          <cell r="C1047" t="str">
            <v>MNTD</v>
          </cell>
          <cell r="D1047" t="str">
            <v>8209</v>
          </cell>
          <cell r="E1047" t="str">
            <v>Y</v>
          </cell>
          <cell r="F1047" t="str">
            <v>DRC EOC-Malaria Director</v>
          </cell>
          <cell r="G1047" t="str">
            <v>A</v>
          </cell>
          <cell r="H1047" t="str">
            <v>USD</v>
          </cell>
          <cell r="I1047">
            <v>118656</v>
          </cell>
          <cell r="J1047">
            <v>1</v>
          </cell>
          <cell r="L1047" t="str">
            <v>KINSHASA</v>
          </cell>
          <cell r="M1047" t="str">
            <v>AFRICA</v>
          </cell>
          <cell r="AP1047">
            <v>1</v>
          </cell>
          <cell r="AQ1047">
            <v>456.3692307692308</v>
          </cell>
          <cell r="AR1047" t="str">
            <v xml:space="preserve"> </v>
          </cell>
          <cell r="AS1047" t="str">
            <v xml:space="preserve"> </v>
          </cell>
          <cell r="AT1047">
            <v>0</v>
          </cell>
        </row>
        <row r="1048">
          <cell r="A1048" t="str">
            <v>Mulongo, Salva</v>
          </cell>
          <cell r="B1048" t="str">
            <v>Manager Program</v>
          </cell>
          <cell r="C1048" t="str">
            <v>DRC</v>
          </cell>
          <cell r="D1048" t="str">
            <v>5135</v>
          </cell>
          <cell r="E1048" t="str">
            <v>Y</v>
          </cell>
          <cell r="F1048" t="str">
            <v>DEPUTY DIRECTOR, MRITE</v>
          </cell>
          <cell r="G1048" t="str">
            <v>A</v>
          </cell>
          <cell r="H1048" t="str">
            <v>USD</v>
          </cell>
          <cell r="I1048">
            <v>73000.039999999994</v>
          </cell>
          <cell r="J1048">
            <v>1</v>
          </cell>
          <cell r="L1048" t="str">
            <v>KINSHASA</v>
          </cell>
          <cell r="M1048" t="str">
            <v>AFRICA</v>
          </cell>
          <cell r="AP1048">
            <v>1</v>
          </cell>
          <cell r="AQ1048">
            <v>280.76938461538458</v>
          </cell>
          <cell r="AR1048" t="str">
            <v xml:space="preserve"> </v>
          </cell>
          <cell r="AS1048" t="str">
            <v xml:space="preserve"> </v>
          </cell>
          <cell r="AT1048">
            <v>0</v>
          </cell>
        </row>
        <row r="1049">
          <cell r="A1049" t="str">
            <v>Mulumba, Philippe Mukumbayi</v>
          </cell>
          <cell r="B1049" t="str">
            <v>Senior Program Officer I</v>
          </cell>
          <cell r="C1049" t="str">
            <v>MDHT</v>
          </cell>
          <cell r="D1049" t="str">
            <v>8099</v>
          </cell>
          <cell r="E1049" t="str">
            <v>Y</v>
          </cell>
          <cell r="F1049" t="str">
            <v>Commercialization Officer - MDHT</v>
          </cell>
          <cell r="G1049" t="str">
            <v>A</v>
          </cell>
          <cell r="H1049" t="str">
            <v>USD</v>
          </cell>
          <cell r="I1049">
            <v>37944</v>
          </cell>
          <cell r="J1049">
            <v>1</v>
          </cell>
          <cell r="L1049" t="str">
            <v>KINSHASA</v>
          </cell>
          <cell r="M1049" t="str">
            <v>AFRICA</v>
          </cell>
          <cell r="AP1049">
            <v>1</v>
          </cell>
          <cell r="AQ1049">
            <v>145.93846153846152</v>
          </cell>
          <cell r="AR1049" t="str">
            <v xml:space="preserve"> </v>
          </cell>
          <cell r="AS1049" t="str">
            <v xml:space="preserve"> </v>
          </cell>
          <cell r="AT1049">
            <v>0</v>
          </cell>
        </row>
        <row r="1050">
          <cell r="A1050" t="str">
            <v>Mulundu, Chabu Christine</v>
          </cell>
          <cell r="B1050" t="str">
            <v>Recruiter I</v>
          </cell>
          <cell r="C1050" t="str">
            <v>HR</v>
          </cell>
          <cell r="D1050" t="str">
            <v>6476</v>
          </cell>
          <cell r="E1050" t="str">
            <v>Y</v>
          </cell>
          <cell r="F1050" t="str">
            <v>Associate Recruiter, Southern Africa</v>
          </cell>
          <cell r="G1050" t="str">
            <v>A</v>
          </cell>
          <cell r="H1050" t="str">
            <v>ZMW</v>
          </cell>
          <cell r="I1050">
            <v>229625.81</v>
          </cell>
          <cell r="J1050">
            <v>1</v>
          </cell>
          <cell r="L1050" t="str">
            <v>LUSAKA1</v>
          </cell>
          <cell r="M1050" t="str">
            <v>AFRICA</v>
          </cell>
          <cell r="AP1050">
            <v>19.5</v>
          </cell>
          <cell r="AQ1050">
            <v>45.29108678500986</v>
          </cell>
          <cell r="AR1050" t="str">
            <v xml:space="preserve"> </v>
          </cell>
          <cell r="AS1050" t="str">
            <v xml:space="preserve"> </v>
          </cell>
          <cell r="AT1050">
            <v>0</v>
          </cell>
        </row>
        <row r="1051">
          <cell r="A1051" t="str">
            <v>Mulungu, Samwel</v>
          </cell>
          <cell r="B1051" t="str">
            <v>Advanced Program Project Manager</v>
          </cell>
          <cell r="C1051" t="str">
            <v>TAN</v>
          </cell>
          <cell r="D1051" t="str">
            <v>7185</v>
          </cell>
          <cell r="E1051" t="str">
            <v>Y</v>
          </cell>
          <cell r="F1051" t="str">
            <v>TB Diagnostic Specialist, IDDS</v>
          </cell>
          <cell r="G1051" t="str">
            <v>A</v>
          </cell>
          <cell r="H1051" t="str">
            <v>TZS</v>
          </cell>
          <cell r="I1051">
            <v>80337783.689999998</v>
          </cell>
          <cell r="J1051">
            <v>1</v>
          </cell>
          <cell r="L1051" t="str">
            <v>DAR ES SALAAM</v>
          </cell>
          <cell r="M1051" t="str">
            <v>AFRICA</v>
          </cell>
          <cell r="AP1051">
            <v>2500</v>
          </cell>
          <cell r="AQ1051">
            <v>123.59659029230768</v>
          </cell>
          <cell r="AR1051" t="str">
            <v xml:space="preserve"> </v>
          </cell>
          <cell r="AS1051" t="str">
            <v xml:space="preserve"> </v>
          </cell>
          <cell r="AT1051">
            <v>0</v>
          </cell>
        </row>
        <row r="1052">
          <cell r="A1052" t="str">
            <v>Mumba, Donald Bwalya</v>
          </cell>
          <cell r="B1052" t="str">
            <v>Director Program</v>
          </cell>
          <cell r="C1052" t="str">
            <v>ZM</v>
          </cell>
          <cell r="D1052" t="str">
            <v>10267</v>
          </cell>
          <cell r="E1052" t="str">
            <v>Y</v>
          </cell>
          <cell r="F1052" t="str">
            <v>Technical Director</v>
          </cell>
          <cell r="G1052" t="str">
            <v>A</v>
          </cell>
          <cell r="H1052" t="str">
            <v>ZMW</v>
          </cell>
          <cell r="I1052">
            <v>660000</v>
          </cell>
          <cell r="J1052">
            <v>1</v>
          </cell>
          <cell r="L1052" t="str">
            <v>LUSAKA1</v>
          </cell>
          <cell r="M1052" t="str">
            <v>AFRICA</v>
          </cell>
          <cell r="AP1052">
            <v>19.5</v>
          </cell>
          <cell r="AQ1052">
            <v>130.17751479289939</v>
          </cell>
          <cell r="AR1052" t="str">
            <v xml:space="preserve"> </v>
          </cell>
          <cell r="AS1052" t="str">
            <v xml:space="preserve"> </v>
          </cell>
          <cell r="AT1052">
            <v>0</v>
          </cell>
        </row>
        <row r="1053">
          <cell r="A1053" t="str">
            <v>Munevar Gutierrez, Felipe</v>
          </cell>
          <cell r="B1053" t="str">
            <v>Program Advisor II</v>
          </cell>
          <cell r="C1053" t="str">
            <v>PRES</v>
          </cell>
          <cell r="D1053" t="str">
            <v>10129</v>
          </cell>
          <cell r="E1053" t="str">
            <v>Y</v>
          </cell>
          <cell r="F1053" t="str">
            <v>Partnerships Liaison, Multilateral Development Banks &amp; Development Finance</v>
          </cell>
          <cell r="G1053" t="str">
            <v>A</v>
          </cell>
          <cell r="H1053" t="str">
            <v>USD</v>
          </cell>
          <cell r="I1053">
            <v>156000</v>
          </cell>
          <cell r="J1053">
            <v>0.6</v>
          </cell>
          <cell r="L1053" t="str">
            <v>HOME-FL-SEA</v>
          </cell>
          <cell r="M1053" t="str">
            <v>US</v>
          </cell>
          <cell r="AP1053">
            <v>1</v>
          </cell>
          <cell r="AQ1053">
            <v>1000</v>
          </cell>
          <cell r="AR1053" t="str">
            <v xml:space="preserve"> </v>
          </cell>
          <cell r="AS1053" t="str">
            <v>X</v>
          </cell>
          <cell r="AT1053">
            <v>0</v>
          </cell>
        </row>
        <row r="1054">
          <cell r="A1054" t="str">
            <v>Munson, Taj Lloyd</v>
          </cell>
          <cell r="B1054" t="str">
            <v>Advanced Finance and Awards/ Advanced PADM</v>
          </cell>
          <cell r="C1054" t="str">
            <v>MNTD</v>
          </cell>
          <cell r="D1054" t="str">
            <v>3892</v>
          </cell>
          <cell r="E1054" t="str">
            <v>Y</v>
          </cell>
          <cell r="F1054" t="str">
            <v>Senior Project Administrator</v>
          </cell>
          <cell r="G1054" t="str">
            <v>A</v>
          </cell>
          <cell r="H1054" t="str">
            <v>USD</v>
          </cell>
          <cell r="I1054">
            <v>155000</v>
          </cell>
          <cell r="J1054">
            <v>1</v>
          </cell>
          <cell r="L1054" t="str">
            <v>HOME-MN-SEA</v>
          </cell>
          <cell r="M1054" t="str">
            <v>US</v>
          </cell>
          <cell r="AP1054">
            <v>1</v>
          </cell>
          <cell r="AQ1054">
            <v>596.15384615384619</v>
          </cell>
          <cell r="AR1054" t="str">
            <v xml:space="preserve"> </v>
          </cell>
          <cell r="AS1054" t="str">
            <v xml:space="preserve"> </v>
          </cell>
          <cell r="AT1054">
            <v>0</v>
          </cell>
        </row>
        <row r="1055">
          <cell r="A1055" t="str">
            <v>Munyori, Jacinta Nyambura</v>
          </cell>
          <cell r="B1055" t="str">
            <v>Partnerships Associate II</v>
          </cell>
          <cell r="C1055" t="str">
            <v>EXAGEN</v>
          </cell>
          <cell r="D1055" t="str">
            <v>7150</v>
          </cell>
          <cell r="E1055" t="str">
            <v>Y</v>
          </cell>
          <cell r="F1055" t="str">
            <v>Business Development Associate</v>
          </cell>
          <cell r="G1055" t="str">
            <v>A</v>
          </cell>
          <cell r="H1055" t="str">
            <v>USD</v>
          </cell>
          <cell r="I1055">
            <v>15698.6</v>
          </cell>
          <cell r="J1055">
            <v>1</v>
          </cell>
          <cell r="L1055" t="str">
            <v>NAIROBI</v>
          </cell>
          <cell r="M1055" t="str">
            <v>AFRICA</v>
          </cell>
          <cell r="AP1055">
            <v>1</v>
          </cell>
          <cell r="AQ1055">
            <v>60.379230769230773</v>
          </cell>
          <cell r="AR1055" t="str">
            <v xml:space="preserve"> </v>
          </cell>
          <cell r="AS1055" t="str">
            <v xml:space="preserve"> </v>
          </cell>
          <cell r="AT1055">
            <v>0</v>
          </cell>
        </row>
        <row r="1056">
          <cell r="A1056" t="str">
            <v>Muriithi, Alfred Muthomi</v>
          </cell>
          <cell r="B1056" t="str">
            <v>Data Mgmt &amp; Stats Associate II</v>
          </cell>
          <cell r="C1056" t="str">
            <v>RH</v>
          </cell>
          <cell r="D1056" t="str">
            <v>7641</v>
          </cell>
          <cell r="E1056" t="str">
            <v>Y</v>
          </cell>
          <cell r="F1056" t="str">
            <v>VAN Control Tower Master Data Management and Analytics Analyst, RHSC</v>
          </cell>
          <cell r="G1056" t="str">
            <v>A</v>
          </cell>
          <cell r="H1056" t="str">
            <v>USD</v>
          </cell>
          <cell r="I1056">
            <v>26537.07</v>
          </cell>
          <cell r="J1056">
            <v>1</v>
          </cell>
          <cell r="L1056" t="str">
            <v>REMOTE-KE</v>
          </cell>
          <cell r="M1056" t="str">
            <v>AFRICA</v>
          </cell>
          <cell r="AP1056">
            <v>1</v>
          </cell>
          <cell r="AQ1056">
            <v>102.06565384615385</v>
          </cell>
          <cell r="AR1056" t="str">
            <v xml:space="preserve"> </v>
          </cell>
          <cell r="AS1056" t="str">
            <v xml:space="preserve"> </v>
          </cell>
          <cell r="AT1056">
            <v>0</v>
          </cell>
        </row>
        <row r="1057">
          <cell r="A1057" t="str">
            <v>Murithi, Jacqueline Mwende</v>
          </cell>
          <cell r="B1057" t="str">
            <v>Communications Associate II</v>
          </cell>
          <cell r="C1057" t="str">
            <v>MNTD</v>
          </cell>
          <cell r="D1057" t="str">
            <v>10291</v>
          </cell>
          <cell r="E1057" t="str">
            <v>Y</v>
          </cell>
          <cell r="F1057" t="str">
            <v>Communications Associate II</v>
          </cell>
          <cell r="G1057" t="str">
            <v>A</v>
          </cell>
          <cell r="H1057" t="str">
            <v>USD</v>
          </cell>
          <cell r="I1057">
            <v>28500</v>
          </cell>
          <cell r="J1057">
            <v>1</v>
          </cell>
          <cell r="L1057" t="str">
            <v>NAIROBI</v>
          </cell>
          <cell r="M1057" t="str">
            <v>AFRICA</v>
          </cell>
          <cell r="AP1057">
            <v>1</v>
          </cell>
          <cell r="AQ1057">
            <v>109.61538461538461</v>
          </cell>
          <cell r="AR1057" t="str">
            <v xml:space="preserve"> </v>
          </cell>
          <cell r="AS1057" t="str">
            <v xml:space="preserve"> </v>
          </cell>
          <cell r="AT1057">
            <v>0</v>
          </cell>
        </row>
        <row r="1058">
          <cell r="A1058" t="str">
            <v>Mursal, Hussein Yusuf</v>
          </cell>
          <cell r="B1058" t="str">
            <v>Senior Program Officer II</v>
          </cell>
          <cell r="C1058" t="str">
            <v>ET</v>
          </cell>
          <cell r="D1058" t="str">
            <v>10098</v>
          </cell>
          <cell r="E1058" t="str">
            <v>Y</v>
          </cell>
          <cell r="F1058" t="str">
            <v>Regional Leadership, Management and Coordination Technical Assistant</v>
          </cell>
          <cell r="G1058" t="str">
            <v>A</v>
          </cell>
          <cell r="H1058" t="str">
            <v>USD</v>
          </cell>
          <cell r="I1058">
            <v>15600</v>
          </cell>
          <cell r="J1058">
            <v>1</v>
          </cell>
          <cell r="L1058" t="str">
            <v>REMOTE-ET</v>
          </cell>
          <cell r="M1058" t="str">
            <v>AFRICA</v>
          </cell>
          <cell r="AP1058">
            <v>1</v>
          </cell>
          <cell r="AQ1058">
            <v>60</v>
          </cell>
          <cell r="AR1058" t="str">
            <v xml:space="preserve"> </v>
          </cell>
          <cell r="AS1058" t="str">
            <v xml:space="preserve"> </v>
          </cell>
          <cell r="AT1058">
            <v>0</v>
          </cell>
        </row>
        <row r="1059">
          <cell r="A1059" t="str">
            <v>Murugudu, Chaitanya Kumar</v>
          </cell>
          <cell r="B1059" t="str">
            <v>Senior Program Officer I</v>
          </cell>
          <cell r="C1059" t="str">
            <v>PSN</v>
          </cell>
          <cell r="D1059" t="str">
            <v>6815</v>
          </cell>
          <cell r="E1059" t="str">
            <v>Y</v>
          </cell>
          <cell r="F1059" t="str">
            <v>Program Officer</v>
          </cell>
          <cell r="G1059" t="str">
            <v>A</v>
          </cell>
          <cell r="H1059" t="str">
            <v>INR</v>
          </cell>
          <cell r="I1059">
            <v>1811434.03</v>
          </cell>
          <cell r="J1059">
            <v>1</v>
          </cell>
          <cell r="L1059" t="str">
            <v>REMOTE-IN-ND</v>
          </cell>
          <cell r="M1059" t="str">
            <v>AMEE</v>
          </cell>
          <cell r="AP1059">
            <v>81.06</v>
          </cell>
          <cell r="AQ1059">
            <v>85.949345688853469</v>
          </cell>
          <cell r="AR1059" t="str">
            <v xml:space="preserve"> </v>
          </cell>
          <cell r="AS1059" t="str">
            <v xml:space="preserve"> </v>
          </cell>
          <cell r="AT1059">
            <v>0</v>
          </cell>
        </row>
        <row r="1060">
          <cell r="A1060" t="str">
            <v>Musat, Vyacheslav</v>
          </cell>
          <cell r="B1060" t="str">
            <v>Senior Program Officer I</v>
          </cell>
          <cell r="C1060" t="str">
            <v>PSU</v>
          </cell>
          <cell r="D1060" t="str">
            <v>10093</v>
          </cell>
          <cell r="E1060" t="str">
            <v>Y</v>
          </cell>
          <cell r="F1060" t="str">
            <v>Program Officer, Restoration of Essential Health Services</v>
          </cell>
          <cell r="G1060" t="str">
            <v>A</v>
          </cell>
          <cell r="H1060" t="str">
            <v>USD</v>
          </cell>
          <cell r="I1060">
            <v>60000</v>
          </cell>
          <cell r="J1060">
            <v>1</v>
          </cell>
          <cell r="L1060" t="str">
            <v>KYIV</v>
          </cell>
          <cell r="M1060" t="str">
            <v>AMEE</v>
          </cell>
          <cell r="AP1060">
            <v>1</v>
          </cell>
          <cell r="AQ1060">
            <v>230.76923076923077</v>
          </cell>
          <cell r="AR1060" t="str">
            <v xml:space="preserve"> </v>
          </cell>
          <cell r="AS1060" t="str">
            <v xml:space="preserve"> </v>
          </cell>
          <cell r="AT1060">
            <v>0</v>
          </cell>
        </row>
        <row r="1061">
          <cell r="A1061" t="str">
            <v>Musau, Wilkister Mbula</v>
          </cell>
          <cell r="B1061" t="str">
            <v>Program Associate II</v>
          </cell>
          <cell r="C1061" t="str">
            <v>MDHT</v>
          </cell>
          <cell r="D1061" t="str">
            <v>7365</v>
          </cell>
          <cell r="E1061" t="str">
            <v>Y</v>
          </cell>
          <cell r="F1061" t="str">
            <v>Design and Innovation Specialist, Living Labs</v>
          </cell>
          <cell r="G1061" t="str">
            <v>A</v>
          </cell>
          <cell r="H1061" t="str">
            <v>USD</v>
          </cell>
          <cell r="I1061">
            <v>18952.8</v>
          </cell>
          <cell r="J1061">
            <v>1</v>
          </cell>
          <cell r="L1061" t="str">
            <v>NAIROBI</v>
          </cell>
          <cell r="M1061" t="str">
            <v>AFRICA</v>
          </cell>
          <cell r="AP1061">
            <v>1</v>
          </cell>
          <cell r="AQ1061">
            <v>72.895384615384614</v>
          </cell>
          <cell r="AR1061" t="str">
            <v xml:space="preserve"> </v>
          </cell>
          <cell r="AS1061" t="str">
            <v xml:space="preserve"> </v>
          </cell>
          <cell r="AT1061">
            <v>0</v>
          </cell>
        </row>
        <row r="1062">
          <cell r="A1062" t="str">
            <v>Museke, Edward Musoke</v>
          </cell>
          <cell r="B1062" t="str">
            <v>Coordinator I Functional Support /Technician I</v>
          </cell>
          <cell r="C1062" t="str">
            <v>PSK</v>
          </cell>
          <cell r="D1062" t="str">
            <v>4443</v>
          </cell>
          <cell r="E1062" t="str">
            <v>Y</v>
          </cell>
          <cell r="F1062" t="str">
            <v>Driver</v>
          </cell>
          <cell r="G1062" t="str">
            <v>A</v>
          </cell>
          <cell r="H1062" t="str">
            <v>USD</v>
          </cell>
          <cell r="I1062">
            <v>9983.9500000000007</v>
          </cell>
          <cell r="J1062">
            <v>1</v>
          </cell>
          <cell r="L1062" t="str">
            <v>MIGORI2</v>
          </cell>
          <cell r="M1062" t="str">
            <v>AFRICA</v>
          </cell>
          <cell r="AP1062">
            <v>1</v>
          </cell>
          <cell r="AQ1062">
            <v>38.399807692307697</v>
          </cell>
          <cell r="AR1062" t="str">
            <v xml:space="preserve"> </v>
          </cell>
          <cell r="AS1062" t="str">
            <v xml:space="preserve"> </v>
          </cell>
          <cell r="AT1062">
            <v>0</v>
          </cell>
        </row>
        <row r="1063">
          <cell r="A1063" t="str">
            <v>Mushaukwa, Brian</v>
          </cell>
          <cell r="B1063" t="str">
            <v>Program Associate II</v>
          </cell>
          <cell r="C1063" t="str">
            <v>MDHT</v>
          </cell>
          <cell r="D1063" t="str">
            <v>7089</v>
          </cell>
          <cell r="E1063" t="str">
            <v>Y</v>
          </cell>
          <cell r="F1063" t="str">
            <v>Design and Innovation Specialist</v>
          </cell>
          <cell r="G1063" t="str">
            <v>A</v>
          </cell>
          <cell r="H1063" t="str">
            <v>ZMW</v>
          </cell>
          <cell r="I1063">
            <v>127183.62</v>
          </cell>
          <cell r="J1063">
            <v>0.7</v>
          </cell>
          <cell r="L1063" t="str">
            <v>LUSAKA1</v>
          </cell>
          <cell r="M1063" t="str">
            <v>AFRICA</v>
          </cell>
          <cell r="AP1063">
            <v>19.5</v>
          </cell>
          <cell r="AQ1063">
            <v>35.836466610312762</v>
          </cell>
          <cell r="AR1063" t="str">
            <v xml:space="preserve"> </v>
          </cell>
          <cell r="AS1063" t="str">
            <v xml:space="preserve"> </v>
          </cell>
          <cell r="AT1063">
            <v>0</v>
          </cell>
        </row>
        <row r="1064">
          <cell r="A1064" t="str">
            <v>Mushi, Esther</v>
          </cell>
          <cell r="B1064" t="str">
            <v>Administrative Specialist I</v>
          </cell>
          <cell r="C1064" t="str">
            <v>CODE</v>
          </cell>
          <cell r="D1064" t="str">
            <v>4023</v>
          </cell>
          <cell r="E1064" t="str">
            <v>Y</v>
          </cell>
          <cell r="F1064" t="str">
            <v>Senior Program Assistant, TZ Country Program</v>
          </cell>
          <cell r="G1064" t="str">
            <v>A</v>
          </cell>
          <cell r="H1064" t="str">
            <v>TZS</v>
          </cell>
          <cell r="I1064">
            <v>36042369.590000004</v>
          </cell>
          <cell r="J1064">
            <v>1</v>
          </cell>
          <cell r="L1064" t="str">
            <v>DAR ES SALAAM</v>
          </cell>
          <cell r="M1064" t="str">
            <v>AFRICA</v>
          </cell>
          <cell r="AP1064">
            <v>2500</v>
          </cell>
          <cell r="AQ1064">
            <v>55.449799369230774</v>
          </cell>
          <cell r="AR1064" t="str">
            <v xml:space="preserve"> </v>
          </cell>
          <cell r="AS1064" t="str">
            <v xml:space="preserve"> </v>
          </cell>
          <cell r="AT1064">
            <v>0</v>
          </cell>
        </row>
        <row r="1065">
          <cell r="A1065" t="str">
            <v>Musitwa, Godfrey</v>
          </cell>
          <cell r="B1065" t="str">
            <v>Senior Accountant I</v>
          </cell>
          <cell r="C1065" t="str">
            <v>UGA</v>
          </cell>
          <cell r="D1065" t="str">
            <v>6077</v>
          </cell>
          <cell r="E1065" t="str">
            <v>Y</v>
          </cell>
          <cell r="F1065" t="str">
            <v>Sr Finance Officer</v>
          </cell>
          <cell r="G1065" t="str">
            <v>A</v>
          </cell>
          <cell r="H1065" t="str">
            <v>UGX</v>
          </cell>
          <cell r="I1065">
            <v>104817369</v>
          </cell>
          <cell r="J1065">
            <v>1</v>
          </cell>
          <cell r="L1065" t="str">
            <v>UgandaKampala</v>
          </cell>
          <cell r="M1065" t="str">
            <v>AFRICA</v>
          </cell>
          <cell r="AP1065">
            <v>3750</v>
          </cell>
          <cell r="AQ1065">
            <v>107.50499384615385</v>
          </cell>
          <cell r="AR1065" t="str">
            <v xml:space="preserve"> </v>
          </cell>
          <cell r="AS1065" t="str">
            <v xml:space="preserve"> </v>
          </cell>
          <cell r="AT1065">
            <v>0</v>
          </cell>
        </row>
        <row r="1066">
          <cell r="A1066" t="str">
            <v>Musonda, Chileshe</v>
          </cell>
          <cell r="B1066" t="str">
            <v>Senior Procurement &amp; Supply Chain Coordinator</v>
          </cell>
          <cell r="C1066" t="str">
            <v>ZM</v>
          </cell>
          <cell r="D1066" t="str">
            <v>8131</v>
          </cell>
          <cell r="E1066" t="str">
            <v>Y</v>
          </cell>
          <cell r="F1066" t="str">
            <v>Procurement and Logistics Officer, Zambia Country Program</v>
          </cell>
          <cell r="G1066" t="str">
            <v>A</v>
          </cell>
          <cell r="H1066" t="str">
            <v>ZMW</v>
          </cell>
          <cell r="I1066">
            <v>164250</v>
          </cell>
          <cell r="J1066">
            <v>1</v>
          </cell>
          <cell r="L1066" t="str">
            <v>LUSAKA1</v>
          </cell>
          <cell r="M1066" t="str">
            <v>AFRICA</v>
          </cell>
          <cell r="AP1066">
            <v>19.5</v>
          </cell>
          <cell r="AQ1066">
            <v>32.396449704142015</v>
          </cell>
          <cell r="AR1066" t="str">
            <v xml:space="preserve"> </v>
          </cell>
          <cell r="AS1066" t="str">
            <v xml:space="preserve"> </v>
          </cell>
          <cell r="AT1066">
            <v>0</v>
          </cell>
        </row>
        <row r="1067">
          <cell r="A1067" t="str">
            <v>Musopole, Robert</v>
          </cell>
          <cell r="B1067" t="str">
            <v>Senior Program Officer I</v>
          </cell>
          <cell r="C1067" t="str">
            <v>HIV</v>
          </cell>
          <cell r="D1067" t="str">
            <v>10293</v>
          </cell>
          <cell r="E1067" t="str">
            <v>Y</v>
          </cell>
          <cell r="F1067" t="str">
            <v>Senior Program Officer</v>
          </cell>
          <cell r="G1067" t="str">
            <v>A</v>
          </cell>
          <cell r="H1067" t="str">
            <v>ZMW</v>
          </cell>
          <cell r="I1067">
            <v>600000</v>
          </cell>
          <cell r="J1067">
            <v>1</v>
          </cell>
          <cell r="L1067" t="str">
            <v>LUSAKA1</v>
          </cell>
          <cell r="M1067" t="str">
            <v>AFRICA</v>
          </cell>
          <cell r="AP1067">
            <v>19.5</v>
          </cell>
          <cell r="AQ1067">
            <v>118.34319526627219</v>
          </cell>
          <cell r="AR1067" t="str">
            <v xml:space="preserve"> </v>
          </cell>
          <cell r="AS1067" t="str">
            <v xml:space="preserve"> </v>
          </cell>
          <cell r="AT1067">
            <v>0</v>
          </cell>
        </row>
        <row r="1068">
          <cell r="A1068" t="str">
            <v>Musselman, Brianna Lynn</v>
          </cell>
          <cell r="B1068" t="str">
            <v>Manager Program</v>
          </cell>
          <cell r="C1068" t="str">
            <v>CODE</v>
          </cell>
          <cell r="D1068" t="str">
            <v>5495</v>
          </cell>
          <cell r="E1068" t="str">
            <v>Y</v>
          </cell>
          <cell r="F1068" t="str">
            <v>Program Manager</v>
          </cell>
          <cell r="G1068" t="str">
            <v>A</v>
          </cell>
          <cell r="H1068" t="str">
            <v>USD</v>
          </cell>
          <cell r="I1068">
            <v>150371.51999999999</v>
          </cell>
          <cell r="J1068">
            <v>1</v>
          </cell>
          <cell r="L1068" t="str">
            <v>WASHINGTON DC</v>
          </cell>
          <cell r="M1068" t="str">
            <v>US</v>
          </cell>
          <cell r="AP1068">
            <v>1</v>
          </cell>
          <cell r="AQ1068">
            <v>578.35199999999998</v>
          </cell>
          <cell r="AR1068" t="str">
            <v xml:space="preserve"> </v>
          </cell>
          <cell r="AS1068" t="str">
            <v xml:space="preserve"> </v>
          </cell>
          <cell r="AT1068">
            <v>0</v>
          </cell>
        </row>
        <row r="1069">
          <cell r="A1069" t="str">
            <v>Musya, Paul Munyao</v>
          </cell>
          <cell r="B1069" t="str">
            <v>Director Monitoring, Evaluation and Learning</v>
          </cell>
          <cell r="C1069" t="str">
            <v>BFOMGT</v>
          </cell>
          <cell r="D1069" t="str">
            <v>10067</v>
          </cell>
          <cell r="E1069" t="str">
            <v>Y</v>
          </cell>
          <cell r="F1069" t="str">
            <v>Global Director, Monitoring, Evaluation, Accountability &amp; Learning</v>
          </cell>
          <cell r="G1069" t="str">
            <v>A</v>
          </cell>
          <cell r="H1069" t="str">
            <v>USD</v>
          </cell>
          <cell r="I1069">
            <v>120000</v>
          </cell>
          <cell r="J1069">
            <v>1</v>
          </cell>
          <cell r="L1069" t="str">
            <v>NAIROBI</v>
          </cell>
          <cell r="M1069" t="str">
            <v>AFRICA</v>
          </cell>
          <cell r="AP1069">
            <v>1</v>
          </cell>
          <cell r="AQ1069">
            <v>461.53846153846155</v>
          </cell>
          <cell r="AR1069" t="str">
            <v xml:space="preserve"> </v>
          </cell>
          <cell r="AS1069" t="str">
            <v xml:space="preserve"> </v>
          </cell>
          <cell r="AT1069">
            <v>0</v>
          </cell>
        </row>
        <row r="1070">
          <cell r="A1070" t="str">
            <v>Mutabwa, Moses</v>
          </cell>
          <cell r="B1070" t="str">
            <v>Manager Program</v>
          </cell>
          <cell r="C1070" t="str">
            <v>CODE</v>
          </cell>
          <cell r="D1070" t="str">
            <v>10156</v>
          </cell>
          <cell r="E1070" t="str">
            <v>Y</v>
          </cell>
          <cell r="F1070" t="str">
            <v>Zambia In-Country Coordinator</v>
          </cell>
          <cell r="G1070" t="str">
            <v>A</v>
          </cell>
          <cell r="H1070" t="str">
            <v>ZMW</v>
          </cell>
          <cell r="I1070">
            <v>600000</v>
          </cell>
          <cell r="J1070">
            <v>1</v>
          </cell>
          <cell r="L1070" t="str">
            <v>LUSAKA1</v>
          </cell>
          <cell r="M1070" t="str">
            <v>AFRICA</v>
          </cell>
          <cell r="AP1070">
            <v>19.5</v>
          </cell>
          <cell r="AQ1070">
            <v>118.34319526627219</v>
          </cell>
          <cell r="AR1070" t="str">
            <v xml:space="preserve"> </v>
          </cell>
          <cell r="AS1070" t="str">
            <v xml:space="preserve"> </v>
          </cell>
          <cell r="AT1070">
            <v>0</v>
          </cell>
        </row>
        <row r="1071">
          <cell r="A1071" t="str">
            <v>Mutai, Dominic Kipkoech</v>
          </cell>
          <cell r="B1071" t="str">
            <v>Advanced Monitoring, Evaluation and Learning Officer</v>
          </cell>
          <cell r="C1071" t="str">
            <v>NCD</v>
          </cell>
          <cell r="D1071" t="str">
            <v>5279</v>
          </cell>
          <cell r="E1071" t="str">
            <v>Y</v>
          </cell>
          <cell r="F1071" t="str">
            <v>Monitoring and Evaluation Data Manager</v>
          </cell>
          <cell r="G1071" t="str">
            <v>A</v>
          </cell>
          <cell r="H1071" t="str">
            <v>USD</v>
          </cell>
          <cell r="I1071">
            <v>62727.66</v>
          </cell>
          <cell r="J1071">
            <v>1</v>
          </cell>
          <cell r="L1071" t="str">
            <v>NAIROBI</v>
          </cell>
          <cell r="M1071" t="str">
            <v>AFRICA</v>
          </cell>
          <cell r="AP1071">
            <v>1</v>
          </cell>
          <cell r="AQ1071">
            <v>241.26023076923079</v>
          </cell>
          <cell r="AR1071" t="str">
            <v xml:space="preserve"> </v>
          </cell>
          <cell r="AS1071" t="str">
            <v xml:space="preserve"> </v>
          </cell>
          <cell r="AT1071">
            <v>0</v>
          </cell>
        </row>
        <row r="1072">
          <cell r="A1072" t="str">
            <v>Mutiso, Felix Kyalo</v>
          </cell>
          <cell r="B1072" t="str">
            <v>Director Grants &amp; Contracts</v>
          </cell>
          <cell r="C1072" t="str">
            <v>GRC</v>
          </cell>
          <cell r="D1072" t="str">
            <v>5637</v>
          </cell>
          <cell r="E1072" t="str">
            <v>Y</v>
          </cell>
          <cell r="F1072" t="str">
            <v>OGC Team Lead</v>
          </cell>
          <cell r="G1072" t="str">
            <v>A</v>
          </cell>
          <cell r="H1072" t="str">
            <v>USD</v>
          </cell>
          <cell r="I1072">
            <v>76778.880000000005</v>
          </cell>
          <cell r="J1072">
            <v>1</v>
          </cell>
          <cell r="L1072" t="str">
            <v>NAIROBI</v>
          </cell>
          <cell r="M1072" t="str">
            <v>AFRICA</v>
          </cell>
          <cell r="AP1072">
            <v>1</v>
          </cell>
          <cell r="AQ1072">
            <v>295.30338461538463</v>
          </cell>
          <cell r="AR1072" t="str">
            <v xml:space="preserve"> </v>
          </cell>
          <cell r="AS1072" t="str">
            <v xml:space="preserve"> </v>
          </cell>
          <cell r="AT1072">
            <v>0</v>
          </cell>
        </row>
        <row r="1073">
          <cell r="A1073" t="str">
            <v>Mutombo, Stéphane Ngondo</v>
          </cell>
          <cell r="B1073" t="str">
            <v>Program Associate II</v>
          </cell>
          <cell r="C1073" t="str">
            <v>MDHT</v>
          </cell>
          <cell r="D1073" t="str">
            <v>7559</v>
          </cell>
          <cell r="E1073" t="str">
            <v>Y</v>
          </cell>
          <cell r="F1073" t="str">
            <v>Market Dynamics Officer, COVID Ventilator Distribution Project</v>
          </cell>
          <cell r="G1073" t="str">
            <v>A</v>
          </cell>
          <cell r="H1073" t="str">
            <v>USD</v>
          </cell>
          <cell r="I1073">
            <v>41933.360000000001</v>
          </cell>
          <cell r="J1073">
            <v>1</v>
          </cell>
          <cell r="L1073" t="str">
            <v>KINSHASA</v>
          </cell>
          <cell r="M1073" t="str">
            <v>AFRICA</v>
          </cell>
          <cell r="AP1073">
            <v>1</v>
          </cell>
          <cell r="AQ1073">
            <v>161.28215384615385</v>
          </cell>
          <cell r="AR1073" t="str">
            <v xml:space="preserve"> </v>
          </cell>
          <cell r="AS1073" t="str">
            <v xml:space="preserve"> </v>
          </cell>
          <cell r="AT1073">
            <v>0</v>
          </cell>
        </row>
        <row r="1074">
          <cell r="A1074" t="str">
            <v>Mutukwa, Mwakamui</v>
          </cell>
          <cell r="B1074" t="str">
            <v>Coordinator II Functional Support /Technician II</v>
          </cell>
          <cell r="C1074" t="str">
            <v>ZM</v>
          </cell>
          <cell r="D1074" t="str">
            <v>6161</v>
          </cell>
          <cell r="E1074" t="str">
            <v>Y</v>
          </cell>
          <cell r="F1074" t="str">
            <v>Senior Administrative Assistant, PAMO Plus</v>
          </cell>
          <cell r="G1074" t="str">
            <v>A</v>
          </cell>
          <cell r="H1074" t="str">
            <v>ZMW</v>
          </cell>
          <cell r="I1074">
            <v>136286.99</v>
          </cell>
          <cell r="J1074">
            <v>1</v>
          </cell>
          <cell r="L1074" t="str">
            <v>LUSAKA1</v>
          </cell>
          <cell r="M1074" t="str">
            <v>AFRICA</v>
          </cell>
          <cell r="AP1074">
            <v>19.5</v>
          </cell>
          <cell r="AQ1074">
            <v>26.881063116370807</v>
          </cell>
          <cell r="AR1074" t="str">
            <v xml:space="preserve"> </v>
          </cell>
          <cell r="AS1074" t="str">
            <v xml:space="preserve"> </v>
          </cell>
          <cell r="AT1074">
            <v>0</v>
          </cell>
        </row>
        <row r="1075">
          <cell r="A1075" t="str">
            <v>Muyabe, Rayford Michelo</v>
          </cell>
          <cell r="B1075" t="str">
            <v>Program Associate II</v>
          </cell>
          <cell r="C1075" t="str">
            <v>MNTD</v>
          </cell>
          <cell r="D1075" t="str">
            <v>7296</v>
          </cell>
          <cell r="E1075" t="str">
            <v>Y</v>
          </cell>
          <cell r="F1075" t="str">
            <v>Entomologist - CDC Light Trap Officer</v>
          </cell>
          <cell r="G1075" t="str">
            <v>A</v>
          </cell>
          <cell r="H1075" t="str">
            <v>ZMW</v>
          </cell>
          <cell r="I1075">
            <v>163964.21</v>
          </cell>
          <cell r="J1075">
            <v>1</v>
          </cell>
          <cell r="L1075" t="str">
            <v>KAOMA</v>
          </cell>
          <cell r="M1075" t="str">
            <v>AFRICA</v>
          </cell>
          <cell r="AP1075">
            <v>19.5</v>
          </cell>
          <cell r="AQ1075">
            <v>32.340080867850098</v>
          </cell>
          <cell r="AR1075" t="str">
            <v xml:space="preserve"> </v>
          </cell>
          <cell r="AS1075" t="str">
            <v xml:space="preserve"> </v>
          </cell>
          <cell r="AT1075">
            <v>0</v>
          </cell>
        </row>
        <row r="1076">
          <cell r="A1076" t="str">
            <v>Muyunda, Earnest Mutenga</v>
          </cell>
          <cell r="B1076" t="str">
            <v>Global HUB Leader</v>
          </cell>
          <cell r="C1076" t="str">
            <v>ZM</v>
          </cell>
          <cell r="D1076" t="str">
            <v>6427</v>
          </cell>
          <cell r="E1076" t="str">
            <v>Y</v>
          </cell>
          <cell r="F1076" t="str">
            <v>Regional HUB and Country Director, Southern Africa</v>
          </cell>
          <cell r="G1076" t="str">
            <v>A</v>
          </cell>
          <cell r="H1076" t="str">
            <v>USD</v>
          </cell>
          <cell r="I1076">
            <v>96422.56</v>
          </cell>
          <cell r="J1076">
            <v>1</v>
          </cell>
          <cell r="L1076" t="str">
            <v>LUSAKA1</v>
          </cell>
          <cell r="M1076" t="str">
            <v>AFRICA</v>
          </cell>
          <cell r="AP1076">
            <v>1</v>
          </cell>
          <cell r="AQ1076">
            <v>370.85599999999999</v>
          </cell>
          <cell r="AR1076" t="str">
            <v xml:space="preserve"> </v>
          </cell>
          <cell r="AS1076" t="str">
            <v xml:space="preserve"> </v>
          </cell>
          <cell r="AT1076">
            <v>0</v>
          </cell>
        </row>
        <row r="1077">
          <cell r="A1077" t="str">
            <v>Muyuni, Kelvin</v>
          </cell>
          <cell r="B1077" t="str">
            <v>Coordinator I Functional Support /Technician I</v>
          </cell>
          <cell r="C1077" t="str">
            <v>ZM</v>
          </cell>
          <cell r="D1077" t="str">
            <v>4796</v>
          </cell>
          <cell r="E1077" t="str">
            <v>Y</v>
          </cell>
          <cell r="F1077" t="str">
            <v>Driver and Logistician Assistant, Zambia Country Program</v>
          </cell>
          <cell r="G1077" t="str">
            <v>A</v>
          </cell>
          <cell r="H1077" t="str">
            <v>ZMW</v>
          </cell>
          <cell r="I1077">
            <v>134073.99</v>
          </cell>
          <cell r="J1077">
            <v>1</v>
          </cell>
          <cell r="L1077" t="str">
            <v>LUSAKA1</v>
          </cell>
          <cell r="M1077" t="str">
            <v>AFRICA</v>
          </cell>
          <cell r="AP1077">
            <v>19.5</v>
          </cell>
          <cell r="AQ1077">
            <v>26.444573964497039</v>
          </cell>
          <cell r="AR1077" t="str">
            <v xml:space="preserve"> </v>
          </cell>
          <cell r="AS1077" t="str">
            <v xml:space="preserve"> </v>
          </cell>
          <cell r="AT1077">
            <v>0</v>
          </cell>
        </row>
        <row r="1078">
          <cell r="A1078" t="str">
            <v>Mvundura, Mercy</v>
          </cell>
          <cell r="B1078" t="str">
            <v>Senior Manager Program</v>
          </cell>
          <cell r="C1078" t="str">
            <v>MDHT</v>
          </cell>
          <cell r="D1078" t="str">
            <v>3423</v>
          </cell>
          <cell r="E1078" t="str">
            <v>Y</v>
          </cell>
          <cell r="F1078" t="str">
            <v>Senior Manager Program</v>
          </cell>
          <cell r="G1078" t="str">
            <v>A</v>
          </cell>
          <cell r="H1078" t="str">
            <v>USD</v>
          </cell>
          <cell r="I1078">
            <v>212599.3</v>
          </cell>
          <cell r="J1078">
            <v>1</v>
          </cell>
          <cell r="L1078" t="str">
            <v>HOME-WA-SEA</v>
          </cell>
          <cell r="M1078" t="str">
            <v>US</v>
          </cell>
          <cell r="AP1078">
            <v>1</v>
          </cell>
          <cell r="AQ1078">
            <v>817.68961538461531</v>
          </cell>
          <cell r="AR1078" t="str">
            <v xml:space="preserve"> </v>
          </cell>
          <cell r="AS1078" t="str">
            <v>X</v>
          </cell>
          <cell r="AT1078">
            <v>0</v>
          </cell>
        </row>
        <row r="1079">
          <cell r="A1079" t="str">
            <v>Mwaitete, Lucy Lupakisyo</v>
          </cell>
          <cell r="B1079" t="str">
            <v>Senior Partnerships Officer I</v>
          </cell>
          <cell r="C1079" t="str">
            <v>EXAGEN</v>
          </cell>
          <cell r="D1079" t="str">
            <v>7792</v>
          </cell>
          <cell r="E1079" t="str">
            <v>Y</v>
          </cell>
          <cell r="F1079" t="str">
            <v>Business Development Officer</v>
          </cell>
          <cell r="G1079" t="str">
            <v>A</v>
          </cell>
          <cell r="H1079" t="str">
            <v>USD</v>
          </cell>
          <cell r="I1079">
            <v>26276.82</v>
          </cell>
          <cell r="J1079">
            <v>1</v>
          </cell>
          <cell r="L1079" t="str">
            <v>NAIROBI</v>
          </cell>
          <cell r="M1079" t="str">
            <v>AFRICA</v>
          </cell>
          <cell r="AP1079">
            <v>1</v>
          </cell>
          <cell r="AQ1079">
            <v>101.06469230769231</v>
          </cell>
          <cell r="AR1079" t="str">
            <v xml:space="preserve"> </v>
          </cell>
          <cell r="AS1079" t="str">
            <v xml:space="preserve"> </v>
          </cell>
          <cell r="AT1079">
            <v>0</v>
          </cell>
        </row>
        <row r="1080">
          <cell r="A1080" t="str">
            <v>Mwakala, Margaret Ndisha</v>
          </cell>
          <cell r="B1080" t="str">
            <v>Director Program</v>
          </cell>
          <cell r="C1080" t="str">
            <v>CODE</v>
          </cell>
          <cell r="D1080" t="str">
            <v>10058</v>
          </cell>
          <cell r="E1080" t="str">
            <v>Y</v>
          </cell>
          <cell r="F1080" t="str">
            <v>Chief of Party, Digital Square</v>
          </cell>
          <cell r="G1080" t="str">
            <v>A</v>
          </cell>
          <cell r="H1080" t="str">
            <v>USD</v>
          </cell>
          <cell r="I1080">
            <v>107280</v>
          </cell>
          <cell r="J1080">
            <v>1</v>
          </cell>
          <cell r="L1080" t="str">
            <v>NAIROBI</v>
          </cell>
          <cell r="M1080" t="str">
            <v>AFRICA</v>
          </cell>
          <cell r="AP1080">
            <v>1</v>
          </cell>
          <cell r="AQ1080">
            <v>412.61538461538464</v>
          </cell>
          <cell r="AR1080" t="str">
            <v xml:space="preserve"> </v>
          </cell>
          <cell r="AS1080" t="str">
            <v xml:space="preserve"> </v>
          </cell>
          <cell r="AT1080">
            <v>0</v>
          </cell>
        </row>
        <row r="1081">
          <cell r="A1081" t="str">
            <v>Mwamburi, Kevin Ikamba</v>
          </cell>
          <cell r="B1081" t="str">
            <v>Senior Operations Systems &amp; Analytics Analyst I</v>
          </cell>
          <cell r="C1081" t="str">
            <v>FPA</v>
          </cell>
          <cell r="D1081" t="str">
            <v>10023</v>
          </cell>
          <cell r="E1081" t="str">
            <v>Y</v>
          </cell>
          <cell r="F1081" t="str">
            <v>ERP Functional Analyst and Developer</v>
          </cell>
          <cell r="G1081" t="str">
            <v>A</v>
          </cell>
          <cell r="H1081" t="str">
            <v>USD</v>
          </cell>
          <cell r="I1081">
            <v>47382</v>
          </cell>
          <cell r="J1081">
            <v>1</v>
          </cell>
          <cell r="L1081" t="str">
            <v>NAIROBI</v>
          </cell>
          <cell r="M1081" t="str">
            <v>AFRICA</v>
          </cell>
          <cell r="AP1081">
            <v>1</v>
          </cell>
          <cell r="AQ1081">
            <v>182.23846153846154</v>
          </cell>
          <cell r="AR1081" t="str">
            <v xml:space="preserve"> </v>
          </cell>
          <cell r="AS1081" t="str">
            <v xml:space="preserve"> </v>
          </cell>
          <cell r="AT1081">
            <v>0</v>
          </cell>
        </row>
        <row r="1082">
          <cell r="A1082" t="str">
            <v>Mwangi, Norman</v>
          </cell>
          <cell r="B1082" t="str">
            <v>Accounting Coordinator II</v>
          </cell>
          <cell r="C1082" t="str">
            <v>PSK</v>
          </cell>
          <cell r="D1082" t="str">
            <v>10122</v>
          </cell>
          <cell r="E1082" t="str">
            <v>Y</v>
          </cell>
          <cell r="F1082" t="str">
            <v>Finance Associate</v>
          </cell>
          <cell r="G1082" t="str">
            <v>A</v>
          </cell>
          <cell r="H1082" t="str">
            <v>USD</v>
          </cell>
          <cell r="I1082">
            <v>12857</v>
          </cell>
          <cell r="J1082">
            <v>1</v>
          </cell>
          <cell r="L1082" t="str">
            <v>NAIROBI</v>
          </cell>
          <cell r="M1082" t="str">
            <v>AFRICA</v>
          </cell>
          <cell r="AP1082">
            <v>1</v>
          </cell>
          <cell r="AQ1082">
            <v>49.45</v>
          </cell>
          <cell r="AR1082" t="str">
            <v xml:space="preserve"> </v>
          </cell>
          <cell r="AS1082" t="str">
            <v xml:space="preserve"> </v>
          </cell>
          <cell r="AT1082">
            <v>0</v>
          </cell>
        </row>
        <row r="1083">
          <cell r="A1083" t="str">
            <v>Mwanza, Mwelwa Chanda</v>
          </cell>
          <cell r="B1083" t="str">
            <v>Program Associate I</v>
          </cell>
          <cell r="C1083" t="str">
            <v>ZM</v>
          </cell>
          <cell r="D1083" t="str">
            <v>7883</v>
          </cell>
          <cell r="E1083" t="str">
            <v>Y</v>
          </cell>
          <cell r="F1083" t="str">
            <v>Country Program Associate, Zambia Country Program</v>
          </cell>
          <cell r="G1083" t="str">
            <v>A</v>
          </cell>
          <cell r="H1083" t="str">
            <v>ZMW</v>
          </cell>
          <cell r="I1083">
            <v>219851.91</v>
          </cell>
          <cell r="J1083">
            <v>1</v>
          </cell>
          <cell r="L1083" t="str">
            <v>LUSAKA1</v>
          </cell>
          <cell r="M1083" t="str">
            <v>AFRICA</v>
          </cell>
          <cell r="AP1083">
            <v>19.5</v>
          </cell>
          <cell r="AQ1083">
            <v>43.363295857988163</v>
          </cell>
          <cell r="AR1083" t="str">
            <v xml:space="preserve"> </v>
          </cell>
          <cell r="AS1083" t="str">
            <v xml:space="preserve"> </v>
          </cell>
          <cell r="AT1083">
            <v>0</v>
          </cell>
        </row>
        <row r="1084">
          <cell r="A1084" t="str">
            <v>Mwencha, Everlyne Kerubo</v>
          </cell>
          <cell r="B1084" t="str">
            <v>Senior Manager Audit</v>
          </cell>
          <cell r="C1084" t="str">
            <v>FPA</v>
          </cell>
          <cell r="D1084" t="str">
            <v>8088</v>
          </cell>
          <cell r="E1084" t="str">
            <v>Y</v>
          </cell>
          <cell r="F1084" t="str">
            <v>Internal Audit Lead</v>
          </cell>
          <cell r="G1084" t="str">
            <v>A</v>
          </cell>
          <cell r="H1084" t="str">
            <v>USD</v>
          </cell>
          <cell r="I1084">
            <v>62580</v>
          </cell>
          <cell r="J1084">
            <v>1</v>
          </cell>
          <cell r="L1084" t="str">
            <v>NAIROBI</v>
          </cell>
          <cell r="M1084" t="str">
            <v>AFRICA</v>
          </cell>
          <cell r="AP1084">
            <v>1</v>
          </cell>
          <cell r="AQ1084">
            <v>240.69230769230768</v>
          </cell>
          <cell r="AR1084" t="str">
            <v xml:space="preserve"> </v>
          </cell>
          <cell r="AS1084" t="str">
            <v xml:space="preserve"> </v>
          </cell>
          <cell r="AT1084">
            <v>0</v>
          </cell>
        </row>
        <row r="1085">
          <cell r="A1085" t="str">
            <v>Mwenya, Mwansa</v>
          </cell>
          <cell r="B1085" t="str">
            <v>Program Associate II</v>
          </cell>
          <cell r="C1085" t="str">
            <v>MNTD</v>
          </cell>
          <cell r="D1085" t="str">
            <v>7294</v>
          </cell>
          <cell r="E1085" t="str">
            <v>Y</v>
          </cell>
          <cell r="F1085" t="str">
            <v>ATSB Officer</v>
          </cell>
          <cell r="G1085" t="str">
            <v>A</v>
          </cell>
          <cell r="H1085" t="str">
            <v>ZMW</v>
          </cell>
          <cell r="I1085">
            <v>163964.21</v>
          </cell>
          <cell r="J1085">
            <v>1</v>
          </cell>
          <cell r="L1085" t="str">
            <v>KAOMA</v>
          </cell>
          <cell r="M1085" t="str">
            <v>AFRICA</v>
          </cell>
          <cell r="AP1085">
            <v>19.5</v>
          </cell>
          <cell r="AQ1085">
            <v>32.340080867850098</v>
          </cell>
          <cell r="AR1085" t="str">
            <v xml:space="preserve"> </v>
          </cell>
          <cell r="AS1085" t="str">
            <v xml:space="preserve"> </v>
          </cell>
          <cell r="AT1085">
            <v>0</v>
          </cell>
        </row>
        <row r="1086">
          <cell r="A1086" t="str">
            <v>Mwesigwa, Julia</v>
          </cell>
          <cell r="B1086" t="str">
            <v>Senior Program Officer II</v>
          </cell>
          <cell r="C1086" t="str">
            <v>MNTD</v>
          </cell>
          <cell r="D1086" t="str">
            <v>7253</v>
          </cell>
          <cell r="E1086" t="str">
            <v>Y</v>
          </cell>
          <cell r="F1086" t="str">
            <v>Senior Research Officer</v>
          </cell>
          <cell r="G1086" t="str">
            <v>A</v>
          </cell>
          <cell r="H1086" t="str">
            <v>USD</v>
          </cell>
          <cell r="I1086">
            <v>137968.48000000001</v>
          </cell>
          <cell r="J1086">
            <v>1</v>
          </cell>
          <cell r="L1086" t="str">
            <v>UgandaKampala</v>
          </cell>
          <cell r="M1086" t="str">
            <v>AFRICA</v>
          </cell>
          <cell r="AP1086">
            <v>1</v>
          </cell>
          <cell r="AQ1086">
            <v>530.64800000000002</v>
          </cell>
          <cell r="AR1086" t="str">
            <v xml:space="preserve"> </v>
          </cell>
          <cell r="AS1086" t="str">
            <v xml:space="preserve"> </v>
          </cell>
          <cell r="AT1086">
            <v>0</v>
          </cell>
        </row>
        <row r="1087">
          <cell r="A1087" t="str">
            <v>Mwiinga, Chipo Susan</v>
          </cell>
          <cell r="B1087" t="str">
            <v>Senior IT Technician</v>
          </cell>
          <cell r="C1087" t="str">
            <v>IT</v>
          </cell>
          <cell r="D1087" t="str">
            <v>6797</v>
          </cell>
          <cell r="E1087" t="str">
            <v>Y</v>
          </cell>
          <cell r="F1087" t="str">
            <v>IT Support Associate</v>
          </cell>
          <cell r="G1087" t="str">
            <v>A</v>
          </cell>
          <cell r="H1087" t="str">
            <v>ZMW</v>
          </cell>
          <cell r="I1087">
            <v>171172.71</v>
          </cell>
          <cell r="J1087">
            <v>1</v>
          </cell>
          <cell r="L1087" t="str">
            <v>LUSAKA1</v>
          </cell>
          <cell r="M1087" t="str">
            <v>AFRICA</v>
          </cell>
          <cell r="AP1087">
            <v>19.5</v>
          </cell>
          <cell r="AQ1087">
            <v>33.761875739644971</v>
          </cell>
          <cell r="AR1087" t="str">
            <v xml:space="preserve"> </v>
          </cell>
          <cell r="AS1087" t="str">
            <v xml:space="preserve"> </v>
          </cell>
          <cell r="AT1087">
            <v>0</v>
          </cell>
        </row>
        <row r="1088">
          <cell r="A1088" t="str">
            <v>Mwima, Rebecca</v>
          </cell>
          <cell r="B1088" t="str">
            <v>Coordinator II Functional Support /Technician II</v>
          </cell>
          <cell r="C1088" t="str">
            <v>APP</v>
          </cell>
          <cell r="D1088" t="str">
            <v>7117</v>
          </cell>
          <cell r="E1088" t="str">
            <v>Y</v>
          </cell>
          <cell r="F1088" t="str">
            <v>Program Associate, APP</v>
          </cell>
          <cell r="G1088" t="str">
            <v>A</v>
          </cell>
          <cell r="H1088" t="str">
            <v>UGX</v>
          </cell>
          <cell r="I1088">
            <v>51742862</v>
          </cell>
          <cell r="J1088">
            <v>1</v>
          </cell>
          <cell r="L1088" t="str">
            <v>UgandaKampala</v>
          </cell>
          <cell r="M1088" t="str">
            <v>AFRICA</v>
          </cell>
          <cell r="AP1088">
            <v>3750</v>
          </cell>
          <cell r="AQ1088">
            <v>53.069602051282054</v>
          </cell>
          <cell r="AR1088" t="str">
            <v xml:space="preserve"> </v>
          </cell>
          <cell r="AS1088" t="str">
            <v xml:space="preserve"> </v>
          </cell>
          <cell r="AT1088">
            <v>0</v>
          </cell>
        </row>
        <row r="1089">
          <cell r="A1089" t="str">
            <v>Myers, Daniel Joshua</v>
          </cell>
          <cell r="B1089" t="str">
            <v>TL II Research &amp; Development</v>
          </cell>
          <cell r="C1089" t="str">
            <v>MDHT</v>
          </cell>
          <cell r="D1089" t="str">
            <v>5843</v>
          </cell>
          <cell r="E1089" t="str">
            <v>Y</v>
          </cell>
          <cell r="F1089" t="str">
            <v>Sr Product Development Engineer</v>
          </cell>
          <cell r="G1089" t="str">
            <v>A</v>
          </cell>
          <cell r="H1089" t="str">
            <v>USD</v>
          </cell>
          <cell r="I1089">
            <v>100568</v>
          </cell>
          <cell r="J1089">
            <v>1</v>
          </cell>
          <cell r="L1089" t="str">
            <v>SEATTLE</v>
          </cell>
          <cell r="M1089" t="str">
            <v>US</v>
          </cell>
          <cell r="AP1089">
            <v>1</v>
          </cell>
          <cell r="AQ1089">
            <v>386.8</v>
          </cell>
          <cell r="AR1089" t="str">
            <v xml:space="preserve"> </v>
          </cell>
          <cell r="AS1089" t="str">
            <v xml:space="preserve"> </v>
          </cell>
          <cell r="AT1089">
            <v>0</v>
          </cell>
        </row>
        <row r="1090">
          <cell r="A1090" t="str">
            <v>Mymy, Mwika Luabeya</v>
          </cell>
          <cell r="B1090" t="str">
            <v>Senior Program Officer I</v>
          </cell>
          <cell r="C1090" t="str">
            <v>HSID</v>
          </cell>
          <cell r="D1090" t="str">
            <v>8215</v>
          </cell>
          <cell r="E1090" t="str">
            <v>Y</v>
          </cell>
          <cell r="F1090" t="str">
            <v>Immunization Officer</v>
          </cell>
          <cell r="G1090" t="str">
            <v>A</v>
          </cell>
          <cell r="H1090" t="str">
            <v>USD</v>
          </cell>
          <cell r="I1090">
            <v>37153.5</v>
          </cell>
          <cell r="J1090">
            <v>1</v>
          </cell>
          <cell r="L1090" t="str">
            <v>KINSHASA</v>
          </cell>
          <cell r="M1090" t="str">
            <v>AFRICA</v>
          </cell>
          <cell r="AP1090">
            <v>1</v>
          </cell>
          <cell r="AQ1090">
            <v>142.89807692307693</v>
          </cell>
          <cell r="AR1090" t="str">
            <v xml:space="preserve"> </v>
          </cell>
          <cell r="AS1090" t="str">
            <v xml:space="preserve"> </v>
          </cell>
          <cell r="AT1090">
            <v>0</v>
          </cell>
        </row>
        <row r="1091">
          <cell r="A1091" t="str">
            <v>Mysore, Priyanka</v>
          </cell>
          <cell r="B1091" t="str">
            <v>Senior Program Officer I</v>
          </cell>
          <cell r="C1091" t="str">
            <v>MD</v>
          </cell>
          <cell r="D1091" t="str">
            <v>7980</v>
          </cell>
          <cell r="E1091" t="str">
            <v>Y</v>
          </cell>
          <cell r="F1091" t="str">
            <v>Market Dynamics Officer</v>
          </cell>
          <cell r="G1091" t="str">
            <v>A</v>
          </cell>
          <cell r="H1091" t="str">
            <v>USD</v>
          </cell>
          <cell r="I1091">
            <v>119600</v>
          </cell>
          <cell r="J1091">
            <v>1</v>
          </cell>
          <cell r="L1091" t="str">
            <v>WASHINGTON DC</v>
          </cell>
          <cell r="M1091" t="str">
            <v>US</v>
          </cell>
          <cell r="AP1091">
            <v>1</v>
          </cell>
          <cell r="AQ1091">
            <v>460</v>
          </cell>
          <cell r="AR1091" t="str">
            <v xml:space="preserve"> </v>
          </cell>
          <cell r="AS1091" t="str">
            <v xml:space="preserve"> </v>
          </cell>
          <cell r="AT1091">
            <v>0</v>
          </cell>
        </row>
        <row r="1092">
          <cell r="A1092" t="str">
            <v>Nabaggala, Sarah</v>
          </cell>
          <cell r="B1092" t="str">
            <v>Program Project Manager</v>
          </cell>
          <cell r="C1092" t="str">
            <v>UGA</v>
          </cell>
          <cell r="D1092" t="str">
            <v>7940</v>
          </cell>
          <cell r="E1092" t="str">
            <v>Y</v>
          </cell>
          <cell r="F1092" t="str">
            <v>Procurement and Logistics Officer</v>
          </cell>
          <cell r="G1092" t="str">
            <v>A</v>
          </cell>
          <cell r="H1092" t="str">
            <v>UGX</v>
          </cell>
          <cell r="I1092">
            <v>93485700</v>
          </cell>
          <cell r="J1092">
            <v>1</v>
          </cell>
          <cell r="L1092" t="str">
            <v>UgandaKampala</v>
          </cell>
          <cell r="M1092" t="str">
            <v>AFRICA</v>
          </cell>
          <cell r="AP1092">
            <v>3750</v>
          </cell>
          <cell r="AQ1092">
            <v>95.882769230769227</v>
          </cell>
          <cell r="AR1092" t="str">
            <v xml:space="preserve"> </v>
          </cell>
          <cell r="AS1092" t="str">
            <v xml:space="preserve"> </v>
          </cell>
          <cell r="AT1092">
            <v>0</v>
          </cell>
        </row>
        <row r="1093">
          <cell r="A1093" t="str">
            <v>Nabiryo, Christine</v>
          </cell>
          <cell r="B1093" t="str">
            <v>Senior Director Program</v>
          </cell>
          <cell r="C1093" t="str">
            <v>ARMGT</v>
          </cell>
          <cell r="D1093" t="str">
            <v>7517</v>
          </cell>
          <cell r="E1093" t="str">
            <v>Y</v>
          </cell>
          <cell r="F1093" t="str">
            <v>Senior Director Programs</v>
          </cell>
          <cell r="G1093" t="str">
            <v>A</v>
          </cell>
          <cell r="H1093" t="str">
            <v>UGX</v>
          </cell>
          <cell r="I1093">
            <v>328602450</v>
          </cell>
          <cell r="J1093">
            <v>1</v>
          </cell>
          <cell r="L1093" t="str">
            <v>UgandaKampala</v>
          </cell>
          <cell r="M1093" t="str">
            <v>AFRICA</v>
          </cell>
          <cell r="AP1093">
            <v>3750</v>
          </cell>
          <cell r="AQ1093">
            <v>337.02815384615388</v>
          </cell>
          <cell r="AR1093" t="str">
            <v xml:space="preserve"> </v>
          </cell>
          <cell r="AS1093" t="str">
            <v xml:space="preserve"> </v>
          </cell>
          <cell r="AT1093">
            <v>0</v>
          </cell>
        </row>
        <row r="1094">
          <cell r="A1094" t="str">
            <v>Naddumba, Teddy</v>
          </cell>
          <cell r="B1094" t="str">
            <v>Senior Data Science Officer I</v>
          </cell>
          <cell r="C1094" t="str">
            <v>MDHT</v>
          </cell>
          <cell r="D1094" t="str">
            <v>7443</v>
          </cell>
          <cell r="E1094" t="str">
            <v>Y</v>
          </cell>
          <cell r="F1094" t="str">
            <v>Health Economist, Medical Devices and Health Technologies (MDHT)</v>
          </cell>
          <cell r="G1094" t="str">
            <v>A</v>
          </cell>
          <cell r="H1094" t="str">
            <v>UGX</v>
          </cell>
          <cell r="I1094">
            <v>105171413</v>
          </cell>
          <cell r="J1094">
            <v>1</v>
          </cell>
          <cell r="L1094" t="str">
            <v>UgandaKampala</v>
          </cell>
          <cell r="M1094" t="str">
            <v>AFRICA</v>
          </cell>
          <cell r="AP1094">
            <v>3750</v>
          </cell>
          <cell r="AQ1094">
            <v>107.8681158974359</v>
          </cell>
          <cell r="AR1094" t="str">
            <v xml:space="preserve"> </v>
          </cell>
          <cell r="AS1094" t="str">
            <v xml:space="preserve"> </v>
          </cell>
          <cell r="AT1094">
            <v>0</v>
          </cell>
        </row>
        <row r="1095">
          <cell r="A1095" t="str">
            <v>Nagwekar, Varsha</v>
          </cell>
          <cell r="B1095" t="str">
            <v>Manager Finance and Awards</v>
          </cell>
          <cell r="C1095" t="str">
            <v>PSN</v>
          </cell>
          <cell r="D1095" t="str">
            <v>2156</v>
          </cell>
          <cell r="E1095" t="str">
            <v>Y</v>
          </cell>
          <cell r="F1095" t="str">
            <v>Senior Grant Specialist</v>
          </cell>
          <cell r="G1095" t="str">
            <v>A</v>
          </cell>
          <cell r="H1095" t="str">
            <v>INR</v>
          </cell>
          <cell r="I1095">
            <v>3160364.52</v>
          </cell>
          <cell r="J1095">
            <v>1</v>
          </cell>
          <cell r="L1095" t="str">
            <v>MUMBAI</v>
          </cell>
          <cell r="M1095" t="str">
            <v>AMEE</v>
          </cell>
          <cell r="AP1095">
            <v>81.06</v>
          </cell>
          <cell r="AQ1095">
            <v>149.9537151967204</v>
          </cell>
          <cell r="AR1095" t="str">
            <v xml:space="preserve"> </v>
          </cell>
          <cell r="AS1095" t="str">
            <v xml:space="preserve"> </v>
          </cell>
          <cell r="AT1095">
            <v>0</v>
          </cell>
        </row>
        <row r="1096">
          <cell r="A1096" t="str">
            <v>Naibei, Isabel</v>
          </cell>
          <cell r="B1096" t="str">
            <v>Senior Manager Program</v>
          </cell>
          <cell r="C1096" t="str">
            <v>PSK</v>
          </cell>
          <cell r="D1096" t="str">
            <v>10227</v>
          </cell>
          <cell r="E1096" t="str">
            <v>Y</v>
          </cell>
          <cell r="F1096" t="str">
            <v>Senior Technical Advisor- OVC</v>
          </cell>
          <cell r="G1096" t="str">
            <v>A</v>
          </cell>
          <cell r="H1096" t="str">
            <v>USD</v>
          </cell>
          <cell r="I1096">
            <v>32571.43</v>
          </cell>
          <cell r="J1096">
            <v>1</v>
          </cell>
          <cell r="L1096" t="str">
            <v>MIGORI2</v>
          </cell>
          <cell r="M1096" t="str">
            <v>AFRICA</v>
          </cell>
          <cell r="AP1096">
            <v>1</v>
          </cell>
          <cell r="AQ1096">
            <v>125.27473076923077</v>
          </cell>
          <cell r="AR1096" t="str">
            <v xml:space="preserve"> </v>
          </cell>
          <cell r="AS1096" t="str">
            <v xml:space="preserve"> </v>
          </cell>
          <cell r="AT1096">
            <v>0</v>
          </cell>
        </row>
        <row r="1097">
          <cell r="A1097" t="str">
            <v>Nalukenge, Mariam</v>
          </cell>
          <cell r="B1097" t="str">
            <v>Senior Monitoring, Evaluation and Learning Officer II</v>
          </cell>
          <cell r="C1097" t="str">
            <v>CODE</v>
          </cell>
          <cell r="D1097" t="str">
            <v>10008</v>
          </cell>
          <cell r="E1097" t="str">
            <v>Y</v>
          </cell>
          <cell r="F1097" t="str">
            <v>Monitoring and Evaluation Officer – Vaccines and Immunization</v>
          </cell>
          <cell r="G1097" t="str">
            <v>A</v>
          </cell>
          <cell r="H1097" t="str">
            <v>UGX</v>
          </cell>
          <cell r="I1097">
            <v>134190000</v>
          </cell>
          <cell r="J1097">
            <v>1</v>
          </cell>
          <cell r="L1097" t="str">
            <v>UgandaKampala</v>
          </cell>
          <cell r="M1097" t="str">
            <v>AFRICA</v>
          </cell>
          <cell r="AP1097">
            <v>3750</v>
          </cell>
          <cell r="AQ1097">
            <v>137.63076923076923</v>
          </cell>
          <cell r="AR1097" t="str">
            <v xml:space="preserve"> </v>
          </cell>
          <cell r="AS1097" t="str">
            <v xml:space="preserve"> </v>
          </cell>
          <cell r="AT1097">
            <v>0</v>
          </cell>
        </row>
        <row r="1098">
          <cell r="A1098" t="str">
            <v>Namagembe, Allen</v>
          </cell>
          <cell r="B1098" t="str">
            <v>Manager Program</v>
          </cell>
          <cell r="C1098" t="str">
            <v>RH</v>
          </cell>
          <cell r="D1098" t="str">
            <v>4531</v>
          </cell>
          <cell r="E1098" t="str">
            <v>Y</v>
          </cell>
          <cell r="F1098" t="str">
            <v>Program Manager</v>
          </cell>
          <cell r="G1098" t="str">
            <v>A</v>
          </cell>
          <cell r="H1098" t="str">
            <v>UGX</v>
          </cell>
          <cell r="I1098">
            <v>240772473</v>
          </cell>
          <cell r="J1098">
            <v>1</v>
          </cell>
          <cell r="L1098" t="str">
            <v>UgandaKampala</v>
          </cell>
          <cell r="M1098" t="str">
            <v>AFRICA</v>
          </cell>
          <cell r="AP1098">
            <v>3750</v>
          </cell>
          <cell r="AQ1098">
            <v>246.94612615384617</v>
          </cell>
          <cell r="AR1098" t="str">
            <v xml:space="preserve"> </v>
          </cell>
          <cell r="AS1098" t="str">
            <v xml:space="preserve"> </v>
          </cell>
          <cell r="AT1098">
            <v>0</v>
          </cell>
        </row>
        <row r="1099">
          <cell r="A1099" t="str">
            <v>Namwakira, Kevin Victor</v>
          </cell>
          <cell r="B1099" t="str">
            <v>Senior Finance and Awards Officer/ Senior PADM I</v>
          </cell>
          <cell r="C1099" t="str">
            <v>PSK</v>
          </cell>
          <cell r="D1099" t="str">
            <v>5749</v>
          </cell>
          <cell r="E1099" t="str">
            <v>Y</v>
          </cell>
          <cell r="F1099" t="str">
            <v>Senior accountant</v>
          </cell>
          <cell r="G1099" t="str">
            <v>A</v>
          </cell>
          <cell r="H1099" t="str">
            <v>USD</v>
          </cell>
          <cell r="I1099">
            <v>35962.94</v>
          </cell>
          <cell r="J1099">
            <v>1</v>
          </cell>
          <cell r="L1099" t="str">
            <v>HOMABAY</v>
          </cell>
          <cell r="M1099" t="str">
            <v>AFRICA</v>
          </cell>
          <cell r="AP1099">
            <v>1</v>
          </cell>
          <cell r="AQ1099">
            <v>138.31900000000002</v>
          </cell>
          <cell r="AR1099" t="str">
            <v xml:space="preserve"> </v>
          </cell>
          <cell r="AS1099" t="str">
            <v xml:space="preserve"> </v>
          </cell>
          <cell r="AT1099">
            <v>0</v>
          </cell>
        </row>
        <row r="1100">
          <cell r="A1100" t="str">
            <v>Nandi, James Joel Omutsani</v>
          </cell>
          <cell r="B1100" t="str">
            <v>Digital Systems Associate II</v>
          </cell>
          <cell r="C1100" t="str">
            <v>MNTD</v>
          </cell>
          <cell r="D1100" t="str">
            <v>10182</v>
          </cell>
          <cell r="E1100" t="str">
            <v>Y</v>
          </cell>
          <cell r="F1100" t="str">
            <v>Digital Health Specialist</v>
          </cell>
          <cell r="G1100" t="str">
            <v>A</v>
          </cell>
          <cell r="H1100" t="str">
            <v>USD</v>
          </cell>
          <cell r="I1100">
            <v>39600</v>
          </cell>
          <cell r="J1100">
            <v>1</v>
          </cell>
          <cell r="L1100" t="str">
            <v>NAIROBI</v>
          </cell>
          <cell r="M1100" t="str">
            <v>AFRICA</v>
          </cell>
          <cell r="AP1100">
            <v>1</v>
          </cell>
          <cell r="AQ1100">
            <v>152.30769230769232</v>
          </cell>
          <cell r="AR1100" t="str">
            <v xml:space="preserve"> </v>
          </cell>
          <cell r="AS1100" t="str">
            <v xml:space="preserve"> </v>
          </cell>
          <cell r="AT1100">
            <v>0</v>
          </cell>
        </row>
        <row r="1101">
          <cell r="A1101" t="str">
            <v>Nandisa Inkalaba, Charly Junior</v>
          </cell>
          <cell r="B1101" t="str">
            <v>Senior Program Officer I</v>
          </cell>
          <cell r="C1101" t="str">
            <v>DRC</v>
          </cell>
          <cell r="D1101" t="str">
            <v>7754</v>
          </cell>
          <cell r="E1101" t="str">
            <v>Y</v>
          </cell>
          <cell r="F1101" t="str">
            <v>Provincial Immunization Officer, M-RITE</v>
          </cell>
          <cell r="G1101" t="str">
            <v>A</v>
          </cell>
          <cell r="H1101" t="str">
            <v>USD</v>
          </cell>
          <cell r="I1101">
            <v>36710.82</v>
          </cell>
          <cell r="J1101">
            <v>1</v>
          </cell>
          <cell r="L1101" t="str">
            <v>DRCLUBUMBASHI</v>
          </cell>
          <cell r="M1101" t="str">
            <v>AFRICA</v>
          </cell>
          <cell r="AP1101">
            <v>1</v>
          </cell>
          <cell r="AQ1101">
            <v>141.19546153846153</v>
          </cell>
          <cell r="AR1101" t="str">
            <v xml:space="preserve"> </v>
          </cell>
          <cell r="AS1101" t="str">
            <v xml:space="preserve"> </v>
          </cell>
          <cell r="AT1101">
            <v>0</v>
          </cell>
        </row>
        <row r="1102">
          <cell r="A1102" t="str">
            <v>Nandita, S</v>
          </cell>
          <cell r="B1102" t="str">
            <v>Communications Associate I</v>
          </cell>
          <cell r="C1102" t="str">
            <v>PSN</v>
          </cell>
          <cell r="D1102" t="str">
            <v>7747</v>
          </cell>
          <cell r="E1102" t="str">
            <v>Y</v>
          </cell>
          <cell r="F1102" t="str">
            <v>Communications Coordinator</v>
          </cell>
          <cell r="G1102" t="str">
            <v>A</v>
          </cell>
          <cell r="H1102" t="str">
            <v>INR</v>
          </cell>
          <cell r="I1102">
            <v>786289.5</v>
          </cell>
          <cell r="J1102">
            <v>1</v>
          </cell>
          <cell r="L1102" t="str">
            <v>NEW DELHI</v>
          </cell>
          <cell r="M1102" t="str">
            <v>AMEE</v>
          </cell>
          <cell r="AP1102">
            <v>81.06</v>
          </cell>
          <cell r="AQ1102">
            <v>37.308048169447133</v>
          </cell>
          <cell r="AR1102" t="str">
            <v xml:space="preserve"> </v>
          </cell>
          <cell r="AS1102" t="str">
            <v xml:space="preserve"> </v>
          </cell>
          <cell r="AT1102">
            <v>0</v>
          </cell>
        </row>
        <row r="1103">
          <cell r="A1103" t="str">
            <v>Nansubuga, Joyce Christine</v>
          </cell>
          <cell r="B1103" t="str">
            <v>Strategy &amp; Operations Officer</v>
          </cell>
          <cell r="C1103" t="str">
            <v>UGA</v>
          </cell>
          <cell r="D1103" t="str">
            <v>7291</v>
          </cell>
          <cell r="E1103" t="str">
            <v>Y</v>
          </cell>
          <cell r="F1103" t="str">
            <v>Finance Officer</v>
          </cell>
          <cell r="G1103" t="str">
            <v>A</v>
          </cell>
          <cell r="H1103" t="str">
            <v>UGX</v>
          </cell>
          <cell r="I1103">
            <v>100163250</v>
          </cell>
          <cell r="J1103">
            <v>1</v>
          </cell>
          <cell r="L1103" t="str">
            <v>UgandaKampala</v>
          </cell>
          <cell r="M1103" t="str">
            <v>AFRICA</v>
          </cell>
          <cell r="AP1103">
            <v>3750</v>
          </cell>
          <cell r="AQ1103">
            <v>102.73153846153846</v>
          </cell>
          <cell r="AR1103" t="str">
            <v xml:space="preserve"> </v>
          </cell>
          <cell r="AS1103" t="str">
            <v xml:space="preserve"> </v>
          </cell>
          <cell r="AT1103">
            <v>0</v>
          </cell>
        </row>
        <row r="1104">
          <cell r="A1104" t="str">
            <v>Nantale, Grace</v>
          </cell>
          <cell r="B1104" t="str">
            <v>TL II Finance and Awards</v>
          </cell>
          <cell r="C1104" t="str">
            <v>UGA</v>
          </cell>
          <cell r="D1104" t="str">
            <v>5544</v>
          </cell>
          <cell r="E1104" t="str">
            <v>Y</v>
          </cell>
          <cell r="F1104" t="str">
            <v>Program Administrator (PADM), Sayana Press Project</v>
          </cell>
          <cell r="G1104" t="str">
            <v>A</v>
          </cell>
          <cell r="H1104" t="str">
            <v>UGX</v>
          </cell>
          <cell r="I1104">
            <v>134192939</v>
          </cell>
          <cell r="J1104">
            <v>1</v>
          </cell>
          <cell r="L1104" t="str">
            <v>UgandaKampala</v>
          </cell>
          <cell r="M1104" t="str">
            <v>AFRICA</v>
          </cell>
          <cell r="AP1104">
            <v>3750</v>
          </cell>
          <cell r="AQ1104">
            <v>137.63378358974359</v>
          </cell>
          <cell r="AR1104" t="str">
            <v xml:space="preserve"> </v>
          </cell>
          <cell r="AS1104" t="str">
            <v xml:space="preserve"> </v>
          </cell>
          <cell r="AT1104">
            <v>0</v>
          </cell>
        </row>
        <row r="1105">
          <cell r="A1105" t="str">
            <v>Narang, Anisha</v>
          </cell>
          <cell r="B1105" t="str">
            <v>Recruitment Coordinator II</v>
          </cell>
          <cell r="C1105" t="str">
            <v>HR</v>
          </cell>
          <cell r="D1105" t="str">
            <v>8288</v>
          </cell>
          <cell r="E1105" t="str">
            <v>Y</v>
          </cell>
          <cell r="F1105" t="str">
            <v>Associate Recruiter</v>
          </cell>
          <cell r="G1105" t="str">
            <v>A</v>
          </cell>
          <cell r="H1105" t="str">
            <v>INR</v>
          </cell>
          <cell r="I1105">
            <v>1342850</v>
          </cell>
          <cell r="J1105">
            <v>1</v>
          </cell>
          <cell r="L1105" t="str">
            <v>NEW DELHI</v>
          </cell>
          <cell r="M1105" t="str">
            <v>AMEE</v>
          </cell>
          <cell r="AP1105">
            <v>81.06</v>
          </cell>
          <cell r="AQ1105">
            <v>63.715860995653735</v>
          </cell>
          <cell r="AR1105" t="str">
            <v xml:space="preserve"> </v>
          </cell>
          <cell r="AS1105" t="str">
            <v xml:space="preserve"> </v>
          </cell>
          <cell r="AT1105">
            <v>0</v>
          </cell>
        </row>
        <row r="1106">
          <cell r="A1106" t="str">
            <v>Nasikye, Esther Agali</v>
          </cell>
          <cell r="B1106" t="str">
            <v>Manager Communications, Advocacy and Public Policy</v>
          </cell>
          <cell r="C1106" t="str">
            <v>APP</v>
          </cell>
          <cell r="D1106" t="str">
            <v>7034</v>
          </cell>
          <cell r="E1106" t="str">
            <v>Y</v>
          </cell>
          <cell r="F1106" t="str">
            <v>Uganda Advocacy Manager &amp; Global MNCH &amp; Immunization Advocacy Lead</v>
          </cell>
          <cell r="G1106" t="str">
            <v>A</v>
          </cell>
          <cell r="H1106" t="str">
            <v>UGX</v>
          </cell>
          <cell r="I1106">
            <v>258714320</v>
          </cell>
          <cell r="J1106">
            <v>1</v>
          </cell>
          <cell r="L1106" t="str">
            <v>UgandaKampala</v>
          </cell>
          <cell r="M1106" t="str">
            <v>AFRICA</v>
          </cell>
          <cell r="AP1106">
            <v>3750</v>
          </cell>
          <cell r="AQ1106">
            <v>265.34802051282048</v>
          </cell>
          <cell r="AR1106" t="str">
            <v xml:space="preserve"> </v>
          </cell>
          <cell r="AS1106" t="str">
            <v xml:space="preserve"> </v>
          </cell>
          <cell r="AT1106">
            <v>0</v>
          </cell>
        </row>
        <row r="1107">
          <cell r="A1107" t="str">
            <v>Nauroz, Raz Farkhinda</v>
          </cell>
          <cell r="B1107" t="str">
            <v>Program Associate I</v>
          </cell>
          <cell r="C1107" t="str">
            <v>PSN</v>
          </cell>
          <cell r="D1107" t="str">
            <v>10223</v>
          </cell>
          <cell r="E1107" t="str">
            <v>Y</v>
          </cell>
          <cell r="F1107" t="str">
            <v>Program Associate Digital Health</v>
          </cell>
          <cell r="G1107" t="str">
            <v>A</v>
          </cell>
          <cell r="H1107" t="str">
            <v>INR</v>
          </cell>
          <cell r="I1107">
            <v>829949</v>
          </cell>
          <cell r="J1107">
            <v>1</v>
          </cell>
          <cell r="L1107" t="str">
            <v>MUMBAI</v>
          </cell>
          <cell r="M1107" t="str">
            <v>AMEE</v>
          </cell>
          <cell r="AP1107">
            <v>81.06</v>
          </cell>
          <cell r="AQ1107">
            <v>39.37961434075423</v>
          </cell>
          <cell r="AR1107" t="str">
            <v xml:space="preserve"> </v>
          </cell>
          <cell r="AS1107" t="str">
            <v xml:space="preserve"> </v>
          </cell>
          <cell r="AT1107">
            <v>0</v>
          </cell>
        </row>
        <row r="1108">
          <cell r="A1108" t="str">
            <v>Naves-Lucas-Longo, Julianna Regina</v>
          </cell>
          <cell r="B1108" t="str">
            <v>Manager Communications</v>
          </cell>
          <cell r="C1108" t="str">
            <v>EXAGEN</v>
          </cell>
          <cell r="D1108" t="str">
            <v>7137</v>
          </cell>
          <cell r="E1108" t="str">
            <v>Y</v>
          </cell>
          <cell r="F1108" t="str">
            <v>Interim Director of Global Strategic Communications</v>
          </cell>
          <cell r="G1108" t="str">
            <v>A</v>
          </cell>
          <cell r="H1108" t="str">
            <v>USD</v>
          </cell>
          <cell r="I1108">
            <v>135308.69</v>
          </cell>
          <cell r="J1108">
            <v>1</v>
          </cell>
          <cell r="L1108" t="str">
            <v>WASHINGTON DC</v>
          </cell>
          <cell r="M1108" t="str">
            <v>US</v>
          </cell>
          <cell r="AP1108">
            <v>1</v>
          </cell>
          <cell r="AQ1108">
            <v>520.41803846153846</v>
          </cell>
          <cell r="AR1108" t="str">
            <v xml:space="preserve"> </v>
          </cell>
          <cell r="AS1108" t="str">
            <v xml:space="preserve"> </v>
          </cell>
          <cell r="AT1108">
            <v>0</v>
          </cell>
        </row>
        <row r="1109">
          <cell r="A1109" t="str">
            <v>Nawaz, Saira</v>
          </cell>
          <cell r="B1109" t="str">
            <v>Senior Program Officer II</v>
          </cell>
          <cell r="C1109" t="str">
            <v>HSID</v>
          </cell>
          <cell r="D1109" t="str">
            <v>7256</v>
          </cell>
          <cell r="E1109" t="str">
            <v>Y</v>
          </cell>
          <cell r="F1109" t="str">
            <v>Project Director</v>
          </cell>
          <cell r="G1109" t="str">
            <v>A</v>
          </cell>
          <cell r="H1109" t="str">
            <v>USD</v>
          </cell>
          <cell r="I1109">
            <v>145600</v>
          </cell>
          <cell r="J1109">
            <v>1</v>
          </cell>
          <cell r="L1109" t="str">
            <v>HOME-VA-SEA</v>
          </cell>
          <cell r="M1109" t="str">
            <v>US</v>
          </cell>
          <cell r="AP1109">
            <v>1</v>
          </cell>
          <cell r="AQ1109">
            <v>560</v>
          </cell>
          <cell r="AR1109" t="str">
            <v xml:space="preserve"> </v>
          </cell>
          <cell r="AS1109" t="str">
            <v xml:space="preserve"> </v>
          </cell>
          <cell r="AT1109">
            <v>0</v>
          </cell>
        </row>
        <row r="1110">
          <cell r="A1110" t="str">
            <v>Ndakeni, Francis</v>
          </cell>
          <cell r="B1110" t="str">
            <v>Grants &amp; Contracts Associate II</v>
          </cell>
          <cell r="C1110" t="str">
            <v>MNTD</v>
          </cell>
          <cell r="D1110" t="str">
            <v>7694</v>
          </cell>
          <cell r="E1110" t="str">
            <v>Y</v>
          </cell>
          <cell r="F1110" t="str">
            <v>Agreements &amp; Grants Officer</v>
          </cell>
          <cell r="G1110" t="str">
            <v>A</v>
          </cell>
          <cell r="H1110" t="str">
            <v>ZMW</v>
          </cell>
          <cell r="I1110">
            <v>246635.61</v>
          </cell>
          <cell r="J1110">
            <v>1</v>
          </cell>
          <cell r="L1110" t="str">
            <v>LUSAKA1</v>
          </cell>
          <cell r="M1110" t="str">
            <v>AFRICA</v>
          </cell>
          <cell r="AP1110">
            <v>19.5</v>
          </cell>
          <cell r="AQ1110">
            <v>48.646076923076919</v>
          </cell>
          <cell r="AR1110" t="str">
            <v xml:space="preserve"> </v>
          </cell>
          <cell r="AS1110" t="str">
            <v xml:space="preserve"> </v>
          </cell>
          <cell r="AT1110">
            <v>0</v>
          </cell>
        </row>
        <row r="1111">
          <cell r="A1111" t="str">
            <v>Ndalama, Frank</v>
          </cell>
          <cell r="B1111" t="str">
            <v>Program Project Manager</v>
          </cell>
          <cell r="C1111" t="str">
            <v>ZM</v>
          </cell>
          <cell r="D1111" t="str">
            <v>7488</v>
          </cell>
          <cell r="E1111" t="str">
            <v>Y</v>
          </cell>
          <cell r="F1111" t="str">
            <v>Community Engagement &amp; Mobilization Officer (ATSB)</v>
          </cell>
          <cell r="G1111" t="str">
            <v>A</v>
          </cell>
          <cell r="H1111" t="str">
            <v>ZMW</v>
          </cell>
          <cell r="I1111">
            <v>269283.5</v>
          </cell>
          <cell r="J1111">
            <v>1</v>
          </cell>
          <cell r="L1111" t="str">
            <v>KAOMA</v>
          </cell>
          <cell r="M1111" t="str">
            <v>AFRICA</v>
          </cell>
          <cell r="AP1111">
            <v>19.5</v>
          </cell>
          <cell r="AQ1111">
            <v>53.113116370808676</v>
          </cell>
          <cell r="AR1111" t="str">
            <v xml:space="preserve"> </v>
          </cell>
          <cell r="AS1111" t="str">
            <v xml:space="preserve"> </v>
          </cell>
          <cell r="AT1111">
            <v>0</v>
          </cell>
        </row>
        <row r="1112">
          <cell r="A1112" t="str">
            <v>Ndao, Mamadou</v>
          </cell>
          <cell r="B1112" t="str">
            <v>Senior Finance and Awards Officer II/ Senior PADM II</v>
          </cell>
          <cell r="C1112" t="str">
            <v>MNTD</v>
          </cell>
          <cell r="D1112" t="str">
            <v>8025</v>
          </cell>
          <cell r="E1112" t="str">
            <v>Y</v>
          </cell>
          <cell r="F1112" t="str">
            <v>Senior Finance and Operations Manager</v>
          </cell>
          <cell r="G1112" t="str">
            <v>A</v>
          </cell>
          <cell r="H1112" t="str">
            <v>XOF</v>
          </cell>
          <cell r="I1112">
            <v>42520142</v>
          </cell>
          <cell r="J1112">
            <v>1</v>
          </cell>
          <cell r="L1112" t="str">
            <v>SenegalDakar</v>
          </cell>
          <cell r="M1112" t="str">
            <v>AFRICA</v>
          </cell>
          <cell r="AP1112">
            <v>600</v>
          </cell>
          <cell r="AQ1112">
            <v>272.56501282051283</v>
          </cell>
          <cell r="AR1112" t="str">
            <v xml:space="preserve"> </v>
          </cell>
          <cell r="AS1112" t="str">
            <v xml:space="preserve"> </v>
          </cell>
          <cell r="AT1112">
            <v>0</v>
          </cell>
        </row>
        <row r="1113">
          <cell r="A1113" t="str">
            <v>Nderitu, Levis Maina</v>
          </cell>
          <cell r="B1113" t="str">
            <v>Global Head of DE&amp;I</v>
          </cell>
          <cell r="C1113" t="str">
            <v>PRES</v>
          </cell>
          <cell r="D1113" t="str">
            <v>7550</v>
          </cell>
          <cell r="E1113" t="str">
            <v>Y</v>
          </cell>
          <cell r="F1113" t="str">
            <v>Global Head of DE&amp;I</v>
          </cell>
          <cell r="G1113" t="str">
            <v>A</v>
          </cell>
          <cell r="H1113" t="str">
            <v>USD</v>
          </cell>
          <cell r="I1113">
            <v>138353.72</v>
          </cell>
          <cell r="J1113">
            <v>1</v>
          </cell>
          <cell r="L1113" t="str">
            <v>NAIROBI</v>
          </cell>
          <cell r="M1113" t="str">
            <v>AFRICA</v>
          </cell>
          <cell r="AP1113">
            <v>1</v>
          </cell>
          <cell r="AQ1113">
            <v>532.12969230769227</v>
          </cell>
          <cell r="AR1113" t="str">
            <v xml:space="preserve"> </v>
          </cell>
          <cell r="AS1113" t="str">
            <v xml:space="preserve"> </v>
          </cell>
          <cell r="AT1113">
            <v>0</v>
          </cell>
        </row>
        <row r="1114">
          <cell r="A1114" t="str">
            <v>Ndiaye, Adjaratou Fatou</v>
          </cell>
          <cell r="B1114" t="str">
            <v>Functional Specialist II</v>
          </cell>
          <cell r="C1114" t="str">
            <v>SEN</v>
          </cell>
          <cell r="D1114" t="str">
            <v>10213</v>
          </cell>
          <cell r="E1114" t="str">
            <v>Y</v>
          </cell>
          <cell r="F1114" t="str">
            <v>Reproductive, Maternal, Neonatal, Infant and Adolescent Health Advisor</v>
          </cell>
          <cell r="G1114" t="str">
            <v>A</v>
          </cell>
          <cell r="H1114" t="str">
            <v>XOF</v>
          </cell>
          <cell r="I1114">
            <v>18000000</v>
          </cell>
          <cell r="J1114">
            <v>1</v>
          </cell>
          <cell r="L1114" t="str">
            <v>SenegalDakar</v>
          </cell>
          <cell r="M1114" t="str">
            <v>AFRICA</v>
          </cell>
          <cell r="AP1114">
            <v>600</v>
          </cell>
          <cell r="AQ1114">
            <v>115.38461538461539</v>
          </cell>
          <cell r="AR1114" t="str">
            <v xml:space="preserve"> </v>
          </cell>
          <cell r="AS1114" t="str">
            <v xml:space="preserve"> </v>
          </cell>
          <cell r="AT1114">
            <v>0</v>
          </cell>
        </row>
        <row r="1115">
          <cell r="A1115" t="str">
            <v>Ndiaye, Cathy</v>
          </cell>
          <cell r="B1115" t="str">
            <v>Program Advisor I</v>
          </cell>
          <cell r="C1115" t="str">
            <v>SEN</v>
          </cell>
          <cell r="D1115" t="str">
            <v>4825</v>
          </cell>
          <cell r="E1115" t="str">
            <v>Y</v>
          </cell>
          <cell r="F1115" t="str">
            <v>Director, HPV programs</v>
          </cell>
          <cell r="G1115" t="str">
            <v>A</v>
          </cell>
          <cell r="H1115" t="str">
            <v>XOF</v>
          </cell>
          <cell r="I1115">
            <v>77634535</v>
          </cell>
          <cell r="J1115">
            <v>1</v>
          </cell>
          <cell r="L1115" t="str">
            <v>SenegalDakar</v>
          </cell>
          <cell r="M1115" t="str">
            <v>AFRICA</v>
          </cell>
          <cell r="AP1115">
            <v>600</v>
          </cell>
          <cell r="AQ1115">
            <v>497.65727564102565</v>
          </cell>
          <cell r="AR1115" t="str">
            <v xml:space="preserve"> </v>
          </cell>
          <cell r="AS1115" t="str">
            <v xml:space="preserve"> </v>
          </cell>
          <cell r="AT1115">
            <v>0</v>
          </cell>
        </row>
        <row r="1116">
          <cell r="A1116" t="str">
            <v>Ndirangu, Rachel Kabura</v>
          </cell>
          <cell r="B1116" t="str">
            <v>Senior Manager Advocacy and Public Policy</v>
          </cell>
          <cell r="C1116" t="str">
            <v>APP</v>
          </cell>
          <cell r="D1116" t="str">
            <v>7076</v>
          </cell>
          <cell r="E1116" t="str">
            <v>Y</v>
          </cell>
          <cell r="F1116" t="str">
            <v>Regional Director, Advocacy &amp; Public Policy</v>
          </cell>
          <cell r="G1116" t="str">
            <v>A</v>
          </cell>
          <cell r="H1116" t="str">
            <v>USD</v>
          </cell>
          <cell r="I1116">
            <v>84776.86</v>
          </cell>
          <cell r="J1116">
            <v>1</v>
          </cell>
          <cell r="L1116" t="str">
            <v>NAIROBI</v>
          </cell>
          <cell r="M1116" t="str">
            <v>AFRICA</v>
          </cell>
          <cell r="AP1116">
            <v>1</v>
          </cell>
          <cell r="AQ1116">
            <v>326.06484615384613</v>
          </cell>
          <cell r="AR1116" t="str">
            <v xml:space="preserve"> </v>
          </cell>
          <cell r="AS1116" t="str">
            <v xml:space="preserve"> </v>
          </cell>
          <cell r="AT1116">
            <v>0</v>
          </cell>
        </row>
        <row r="1117">
          <cell r="A1117" t="str">
            <v>Ndire, Nicholas Otieno</v>
          </cell>
          <cell r="B1117" t="str">
            <v>Senior Grants &amp; Contracts Officer I</v>
          </cell>
          <cell r="C1117" t="str">
            <v>GRC</v>
          </cell>
          <cell r="D1117" t="str">
            <v>7913</v>
          </cell>
          <cell r="E1117" t="str">
            <v>Y</v>
          </cell>
          <cell r="F1117" t="str">
            <v>Grants and Contracts Officer</v>
          </cell>
          <cell r="G1117" t="str">
            <v>A</v>
          </cell>
          <cell r="H1117" t="str">
            <v>USD</v>
          </cell>
          <cell r="I1117">
            <v>35489.120000000003</v>
          </cell>
          <cell r="J1117">
            <v>1</v>
          </cell>
          <cell r="L1117" t="str">
            <v>NAIROBI</v>
          </cell>
          <cell r="M1117" t="str">
            <v>AFRICA</v>
          </cell>
          <cell r="AP1117">
            <v>1</v>
          </cell>
          <cell r="AQ1117">
            <v>136.49661538461538</v>
          </cell>
          <cell r="AR1117" t="str">
            <v xml:space="preserve"> </v>
          </cell>
          <cell r="AS1117" t="str">
            <v xml:space="preserve"> </v>
          </cell>
          <cell r="AT1117">
            <v>0</v>
          </cell>
        </row>
        <row r="1118">
          <cell r="A1118" t="str">
            <v>Ndongo, John Mamuduo</v>
          </cell>
          <cell r="B1118" t="str">
            <v>Recruiter I</v>
          </cell>
          <cell r="C1118" t="str">
            <v>HR</v>
          </cell>
          <cell r="D1118" t="str">
            <v>8189</v>
          </cell>
          <cell r="E1118" t="str">
            <v>Y</v>
          </cell>
          <cell r="F1118" t="str">
            <v>Global Proposal Recruiter</v>
          </cell>
          <cell r="G1118" t="str">
            <v>A</v>
          </cell>
          <cell r="H1118" t="str">
            <v>ZMW</v>
          </cell>
          <cell r="I1118">
            <v>249660</v>
          </cell>
          <cell r="J1118">
            <v>1</v>
          </cell>
          <cell r="L1118" t="str">
            <v>LUSAKA1</v>
          </cell>
          <cell r="M1118" t="str">
            <v>AFRICA</v>
          </cell>
          <cell r="AP1118">
            <v>19.5</v>
          </cell>
          <cell r="AQ1118">
            <v>49.242603550295861</v>
          </cell>
          <cell r="AR1118" t="str">
            <v xml:space="preserve"> </v>
          </cell>
          <cell r="AS1118" t="str">
            <v xml:space="preserve"> </v>
          </cell>
          <cell r="AT1118">
            <v>0</v>
          </cell>
        </row>
        <row r="1119">
          <cell r="A1119" t="str">
            <v>Newhouse, Lauren</v>
          </cell>
          <cell r="B1119" t="str">
            <v>Advanced Communications</v>
          </cell>
          <cell r="C1119" t="str">
            <v>CPAI</v>
          </cell>
          <cell r="D1119" t="str">
            <v>3360</v>
          </cell>
          <cell r="E1119" t="str">
            <v>Y</v>
          </cell>
          <cell r="F1119" t="str">
            <v>Senior Communications Officer</v>
          </cell>
          <cell r="G1119" t="str">
            <v>A</v>
          </cell>
          <cell r="H1119" t="str">
            <v>USD</v>
          </cell>
          <cell r="I1119">
            <v>122536.96000000001</v>
          </cell>
          <cell r="J1119">
            <v>1</v>
          </cell>
          <cell r="L1119" t="str">
            <v>SEATTLE</v>
          </cell>
          <cell r="M1119" t="str">
            <v>US</v>
          </cell>
          <cell r="AP1119">
            <v>1</v>
          </cell>
          <cell r="AQ1119">
            <v>471.29600000000005</v>
          </cell>
          <cell r="AR1119" t="str">
            <v xml:space="preserve"> </v>
          </cell>
          <cell r="AS1119" t="str">
            <v xml:space="preserve"> </v>
          </cell>
          <cell r="AT1119">
            <v>0</v>
          </cell>
        </row>
        <row r="1120">
          <cell r="A1120" t="str">
            <v>Newland, Sophie V</v>
          </cell>
          <cell r="B1120" t="str">
            <v>Senior Program Officer I</v>
          </cell>
          <cell r="C1120" t="str">
            <v>MDHT</v>
          </cell>
          <cell r="D1120" t="str">
            <v>1514</v>
          </cell>
          <cell r="E1120" t="str">
            <v>Y</v>
          </cell>
          <cell r="F1120" t="str">
            <v>Program Officer</v>
          </cell>
          <cell r="G1120" t="str">
            <v>A</v>
          </cell>
          <cell r="H1120" t="str">
            <v>USD</v>
          </cell>
          <cell r="I1120">
            <v>133024.32000000001</v>
          </cell>
          <cell r="J1120">
            <v>1</v>
          </cell>
          <cell r="L1120" t="str">
            <v>HOME-WA-SEA</v>
          </cell>
          <cell r="M1120" t="str">
            <v>US</v>
          </cell>
          <cell r="AP1120">
            <v>1</v>
          </cell>
          <cell r="AQ1120">
            <v>511.63200000000001</v>
          </cell>
          <cell r="AR1120" t="str">
            <v xml:space="preserve"> </v>
          </cell>
          <cell r="AS1120" t="str">
            <v xml:space="preserve"> </v>
          </cell>
          <cell r="AT1120">
            <v>0</v>
          </cell>
        </row>
        <row r="1121">
          <cell r="A1121" t="str">
            <v>Newton, Tara</v>
          </cell>
          <cell r="B1121" t="str">
            <v>Advanced Communications</v>
          </cell>
          <cell r="C1121" t="str">
            <v>EXAGEN</v>
          </cell>
          <cell r="D1121" t="str">
            <v>5237</v>
          </cell>
          <cell r="E1121" t="str">
            <v>Y</v>
          </cell>
          <cell r="F1121" t="str">
            <v>Senior Communications Officer</v>
          </cell>
          <cell r="G1121" t="str">
            <v>A</v>
          </cell>
          <cell r="H1121" t="str">
            <v>USD</v>
          </cell>
          <cell r="I1121">
            <v>140608</v>
          </cell>
          <cell r="J1121">
            <v>1</v>
          </cell>
          <cell r="L1121" t="str">
            <v>HOME-WA-SEA</v>
          </cell>
          <cell r="M1121" t="str">
            <v>US</v>
          </cell>
          <cell r="AP1121">
            <v>1</v>
          </cell>
          <cell r="AQ1121">
            <v>540.79999999999995</v>
          </cell>
          <cell r="AR1121" t="str">
            <v xml:space="preserve"> </v>
          </cell>
          <cell r="AS1121" t="str">
            <v xml:space="preserve"> </v>
          </cell>
          <cell r="AT1121">
            <v>0</v>
          </cell>
        </row>
        <row r="1122">
          <cell r="A1122" t="str">
            <v>Ngalande, Juliana</v>
          </cell>
          <cell r="B1122" t="str">
            <v>Senior Finance and Awards Officer/ Senior PADM I</v>
          </cell>
          <cell r="C1122" t="str">
            <v>MNTD</v>
          </cell>
          <cell r="D1122" t="str">
            <v>4386</v>
          </cell>
          <cell r="E1122" t="str">
            <v>Y</v>
          </cell>
          <cell r="F1122" t="str">
            <v>Project Administrator</v>
          </cell>
          <cell r="G1122" t="str">
            <v>A</v>
          </cell>
          <cell r="H1122" t="str">
            <v>ZMW</v>
          </cell>
          <cell r="I1122">
            <v>305128.32000000001</v>
          </cell>
          <cell r="J1122">
            <v>1</v>
          </cell>
          <cell r="L1122" t="str">
            <v>LUSAKA1</v>
          </cell>
          <cell r="M1122" t="str">
            <v>AFRICA</v>
          </cell>
          <cell r="AP1122">
            <v>19.5</v>
          </cell>
          <cell r="AQ1122">
            <v>60.183100591715977</v>
          </cell>
          <cell r="AR1122" t="str">
            <v xml:space="preserve"> </v>
          </cell>
          <cell r="AS1122" t="str">
            <v xml:space="preserve"> </v>
          </cell>
          <cell r="AT1122">
            <v>0</v>
          </cell>
        </row>
        <row r="1123">
          <cell r="A1123" t="str">
            <v>Ngandu, Daniel</v>
          </cell>
          <cell r="B1123" t="str">
            <v>Senior Program Officer II</v>
          </cell>
          <cell r="C1123" t="str">
            <v>MNTD</v>
          </cell>
          <cell r="D1123" t="str">
            <v>7767</v>
          </cell>
          <cell r="E1123" t="str">
            <v>Y</v>
          </cell>
          <cell r="F1123" t="str">
            <v>Program Officer – Digital Tools, Zambia Digital Community Health</v>
          </cell>
          <cell r="G1123" t="str">
            <v>A</v>
          </cell>
          <cell r="H1123" t="str">
            <v>ZMW</v>
          </cell>
          <cell r="I1123">
            <v>429105.1</v>
          </cell>
          <cell r="J1123">
            <v>1</v>
          </cell>
          <cell r="L1123" t="str">
            <v>LUSAKA1</v>
          </cell>
          <cell r="M1123" t="str">
            <v>AFRICA</v>
          </cell>
          <cell r="AP1123">
            <v>19.5</v>
          </cell>
          <cell r="AQ1123">
            <v>84.63611439842208</v>
          </cell>
          <cell r="AR1123" t="str">
            <v xml:space="preserve"> </v>
          </cell>
          <cell r="AS1123" t="str">
            <v xml:space="preserve"> </v>
          </cell>
          <cell r="AT1123">
            <v>0</v>
          </cell>
        </row>
        <row r="1124">
          <cell r="A1124" t="str">
            <v>Ngaruiya, Diana</v>
          </cell>
          <cell r="B1124" t="str">
            <v>Administrative Assistant II</v>
          </cell>
          <cell r="C1124" t="str">
            <v>PSK</v>
          </cell>
          <cell r="D1124" t="str">
            <v>10134</v>
          </cell>
          <cell r="E1124" t="str">
            <v>Y</v>
          </cell>
          <cell r="F1124" t="str">
            <v>Administrative Assistant</v>
          </cell>
          <cell r="G1124" t="str">
            <v>A</v>
          </cell>
          <cell r="H1124" t="str">
            <v>USD</v>
          </cell>
          <cell r="I1124">
            <v>11828.57</v>
          </cell>
          <cell r="J1124">
            <v>1</v>
          </cell>
          <cell r="L1124" t="str">
            <v>NAIROBI</v>
          </cell>
          <cell r="M1124" t="str">
            <v>AFRICA</v>
          </cell>
          <cell r="AP1124">
            <v>1</v>
          </cell>
          <cell r="AQ1124">
            <v>45.494500000000002</v>
          </cell>
          <cell r="AR1124" t="str">
            <v xml:space="preserve"> </v>
          </cell>
          <cell r="AS1124" t="str">
            <v xml:space="preserve"> </v>
          </cell>
          <cell r="AT1124">
            <v>0</v>
          </cell>
        </row>
        <row r="1125">
          <cell r="A1125" t="str">
            <v>Nge, Lin Lin</v>
          </cell>
          <cell r="B1125" t="str">
            <v>Senior Accountant I</v>
          </cell>
          <cell r="C1125" t="str">
            <v>MM</v>
          </cell>
          <cell r="D1125" t="str">
            <v>10042</v>
          </cell>
          <cell r="E1125" t="str">
            <v>Y</v>
          </cell>
          <cell r="F1125" t="str">
            <v>Senior Finance Associate</v>
          </cell>
          <cell r="G1125" t="str">
            <v>A</v>
          </cell>
          <cell r="H1125" t="str">
            <v>USD</v>
          </cell>
          <cell r="I1125">
            <v>25680</v>
          </cell>
          <cell r="J1125">
            <v>1</v>
          </cell>
          <cell r="L1125" t="str">
            <v>Yangon</v>
          </cell>
          <cell r="M1125" t="str">
            <v>AMEE</v>
          </cell>
          <cell r="AP1125">
            <v>1</v>
          </cell>
          <cell r="AQ1125">
            <v>98.769230769230774</v>
          </cell>
          <cell r="AR1125" t="str">
            <v xml:space="preserve"> </v>
          </cell>
          <cell r="AS1125" t="str">
            <v xml:space="preserve"> </v>
          </cell>
          <cell r="AT1125">
            <v>0</v>
          </cell>
        </row>
        <row r="1126">
          <cell r="A1126" t="str">
            <v>Ngelime, Beatrice Phanuel</v>
          </cell>
          <cell r="B1126" t="str">
            <v>Program Associate I</v>
          </cell>
          <cell r="C1126" t="str">
            <v>TAN</v>
          </cell>
          <cell r="D1126" t="str">
            <v>6595</v>
          </cell>
          <cell r="E1126" t="str">
            <v>Y</v>
          </cell>
          <cell r="F1126" t="str">
            <v>Program Associate</v>
          </cell>
          <cell r="G1126" t="str">
            <v>A</v>
          </cell>
          <cell r="H1126" t="str">
            <v>TZS</v>
          </cell>
          <cell r="I1126">
            <v>27997681.32</v>
          </cell>
          <cell r="J1126">
            <v>1</v>
          </cell>
          <cell r="L1126" t="str">
            <v>DAR ES SALAAM</v>
          </cell>
          <cell r="M1126" t="str">
            <v>AFRICA</v>
          </cell>
          <cell r="AP1126">
            <v>2500</v>
          </cell>
          <cell r="AQ1126">
            <v>43.073355876923081</v>
          </cell>
          <cell r="AR1126" t="str">
            <v xml:space="preserve"> </v>
          </cell>
          <cell r="AS1126" t="str">
            <v xml:space="preserve"> </v>
          </cell>
          <cell r="AT1126">
            <v>0</v>
          </cell>
        </row>
        <row r="1127">
          <cell r="A1127" t="str">
            <v>Ngere, Lilian Awuor</v>
          </cell>
          <cell r="B1127" t="str">
            <v>Senior Program Officer I</v>
          </cell>
          <cell r="C1127" t="str">
            <v>PSK</v>
          </cell>
          <cell r="D1127" t="str">
            <v>6051</v>
          </cell>
          <cell r="E1127" t="str">
            <v>Y</v>
          </cell>
          <cell r="F1127" t="str">
            <v>Program Officer</v>
          </cell>
          <cell r="G1127" t="str">
            <v>A</v>
          </cell>
          <cell r="H1127" t="str">
            <v>USD</v>
          </cell>
          <cell r="I1127">
            <v>27394.28</v>
          </cell>
          <cell r="J1127">
            <v>1</v>
          </cell>
          <cell r="L1127" t="str">
            <v>KISUMU</v>
          </cell>
          <cell r="M1127" t="str">
            <v>AFRICA</v>
          </cell>
          <cell r="AP1127">
            <v>1</v>
          </cell>
          <cell r="AQ1127">
            <v>105.36261538461538</v>
          </cell>
          <cell r="AR1127" t="str">
            <v xml:space="preserve"> </v>
          </cell>
          <cell r="AS1127" t="str">
            <v xml:space="preserve"> </v>
          </cell>
          <cell r="AT1127">
            <v>0</v>
          </cell>
        </row>
        <row r="1128">
          <cell r="A1128" t="str">
            <v>Ngo, Anh Tuan</v>
          </cell>
          <cell r="B1128" t="str">
            <v>Senior Manager Finance and Awards</v>
          </cell>
          <cell r="C1128" t="str">
            <v>VN</v>
          </cell>
          <cell r="D1128" t="str">
            <v>5760</v>
          </cell>
          <cell r="E1128" t="str">
            <v>Y</v>
          </cell>
          <cell r="F1128" t="str">
            <v>Senior Project Admin and Finance Manager</v>
          </cell>
          <cell r="G1128" t="str">
            <v>A</v>
          </cell>
          <cell r="H1128" t="str">
            <v>VND</v>
          </cell>
          <cell r="I1128">
            <v>1747518002</v>
          </cell>
          <cell r="J1128">
            <v>1</v>
          </cell>
          <cell r="L1128" t="str">
            <v>HANOI</v>
          </cell>
          <cell r="M1128" t="str">
            <v>AMEE</v>
          </cell>
          <cell r="AP1128">
            <v>23750</v>
          </cell>
          <cell r="AQ1128">
            <v>282.99886672064775</v>
          </cell>
          <cell r="AR1128" t="str">
            <v xml:space="preserve"> </v>
          </cell>
          <cell r="AS1128" t="str">
            <v xml:space="preserve"> </v>
          </cell>
          <cell r="AT1128">
            <v>0</v>
          </cell>
        </row>
        <row r="1129">
          <cell r="A1129" t="str">
            <v>Ngo, Binh Thi Thanh</v>
          </cell>
          <cell r="B1129" t="str">
            <v>Senior Accountant I</v>
          </cell>
          <cell r="C1129" t="str">
            <v>VN</v>
          </cell>
          <cell r="D1129" t="str">
            <v>5215</v>
          </cell>
          <cell r="E1129" t="str">
            <v>Y</v>
          </cell>
          <cell r="F1129" t="str">
            <v>Project Finance Officer</v>
          </cell>
          <cell r="G1129" t="str">
            <v>A</v>
          </cell>
          <cell r="H1129" t="str">
            <v>VND</v>
          </cell>
          <cell r="I1129">
            <v>725072342</v>
          </cell>
          <cell r="J1129">
            <v>1</v>
          </cell>
          <cell r="L1129" t="str">
            <v>HANOI</v>
          </cell>
          <cell r="M1129" t="str">
            <v>AMEE</v>
          </cell>
          <cell r="AP1129">
            <v>23750</v>
          </cell>
          <cell r="AQ1129">
            <v>117.42062218623481</v>
          </cell>
          <cell r="AR1129" t="str">
            <v xml:space="preserve"> </v>
          </cell>
          <cell r="AS1129" t="str">
            <v xml:space="preserve"> </v>
          </cell>
          <cell r="AT1129">
            <v>0</v>
          </cell>
        </row>
        <row r="1130">
          <cell r="A1130" t="str">
            <v>Ngo, Huy Quoc</v>
          </cell>
          <cell r="B1130" t="str">
            <v>Senior Program Officer I</v>
          </cell>
          <cell r="C1130" t="str">
            <v>VN</v>
          </cell>
          <cell r="D1130" t="str">
            <v>7372</v>
          </cell>
          <cell r="E1130" t="str">
            <v>Y</v>
          </cell>
          <cell r="F1130" t="str">
            <v>HIS Specialist</v>
          </cell>
          <cell r="G1130" t="str">
            <v>A</v>
          </cell>
          <cell r="H1130" t="str">
            <v>VND</v>
          </cell>
          <cell r="I1130">
            <v>824320381</v>
          </cell>
          <cell r="J1130">
            <v>1</v>
          </cell>
          <cell r="L1130" t="str">
            <v>HANOI</v>
          </cell>
          <cell r="M1130" t="str">
            <v>AMEE</v>
          </cell>
          <cell r="AP1130">
            <v>23750</v>
          </cell>
          <cell r="AQ1130">
            <v>133.49317910931174</v>
          </cell>
          <cell r="AR1130" t="str">
            <v xml:space="preserve"> </v>
          </cell>
          <cell r="AS1130" t="str">
            <v xml:space="preserve"> </v>
          </cell>
          <cell r="AT1130">
            <v>0</v>
          </cell>
        </row>
        <row r="1131">
          <cell r="A1131" t="str">
            <v>Ngo, Tuan Si</v>
          </cell>
          <cell r="B1131" t="str">
            <v>Advanced Program Officer</v>
          </cell>
          <cell r="C1131" t="str">
            <v>VN</v>
          </cell>
          <cell r="D1131" t="str">
            <v>4941</v>
          </cell>
          <cell r="E1131" t="str">
            <v>Y</v>
          </cell>
          <cell r="F1131" t="str">
            <v>Team Leader, Health Information Systems</v>
          </cell>
          <cell r="G1131" t="str">
            <v>A</v>
          </cell>
          <cell r="H1131" t="str">
            <v>VND</v>
          </cell>
          <cell r="I1131">
            <v>801224344</v>
          </cell>
          <cell r="J1131">
            <v>0.6</v>
          </cell>
          <cell r="L1131" t="str">
            <v>HANOI</v>
          </cell>
          <cell r="M1131" t="str">
            <v>AMEE</v>
          </cell>
          <cell r="AP1131">
            <v>23750</v>
          </cell>
          <cell r="AQ1131">
            <v>216.25488367071526</v>
          </cell>
          <cell r="AR1131" t="str">
            <v xml:space="preserve"> </v>
          </cell>
          <cell r="AS1131" t="str">
            <v xml:space="preserve"> </v>
          </cell>
          <cell r="AT1131">
            <v>0</v>
          </cell>
        </row>
        <row r="1132">
          <cell r="A1132" t="str">
            <v>Ngobili, Chimezie Chris</v>
          </cell>
          <cell r="B1132" t="str">
            <v>Senior Infrastructure Analyst/Engineer I</v>
          </cell>
          <cell r="C1132" t="str">
            <v>IT</v>
          </cell>
          <cell r="D1132" t="str">
            <v>6766</v>
          </cell>
          <cell r="E1132" t="str">
            <v>Y</v>
          </cell>
          <cell r="F1132" t="str">
            <v>Systems Engineer</v>
          </cell>
          <cell r="G1132" t="str">
            <v>A</v>
          </cell>
          <cell r="H1132" t="str">
            <v>USD</v>
          </cell>
          <cell r="I1132">
            <v>111914.71</v>
          </cell>
          <cell r="J1132">
            <v>1</v>
          </cell>
          <cell r="L1132" t="str">
            <v>WASHINGTON DC</v>
          </cell>
          <cell r="M1132" t="str">
            <v>US</v>
          </cell>
          <cell r="AP1132">
            <v>1</v>
          </cell>
          <cell r="AQ1132">
            <v>430.44119230769235</v>
          </cell>
          <cell r="AR1132" t="str">
            <v xml:space="preserve"> </v>
          </cell>
          <cell r="AS1132" t="str">
            <v xml:space="preserve"> </v>
          </cell>
          <cell r="AT1132">
            <v>0</v>
          </cell>
        </row>
        <row r="1133">
          <cell r="A1133" t="str">
            <v>Ngom, Bineta Alamine</v>
          </cell>
          <cell r="B1133" t="str">
            <v>Functional Specialist I</v>
          </cell>
          <cell r="C1133" t="str">
            <v>SEN</v>
          </cell>
          <cell r="D1133" t="str">
            <v>7916</v>
          </cell>
          <cell r="E1133" t="str">
            <v>Y</v>
          </cell>
          <cell r="F1133" t="str">
            <v>Senior Program Assistant - EPR</v>
          </cell>
          <cell r="G1133" t="str">
            <v>A</v>
          </cell>
          <cell r="H1133" t="str">
            <v>XOF</v>
          </cell>
          <cell r="I1133">
            <v>10038076</v>
          </cell>
          <cell r="J1133">
            <v>1</v>
          </cell>
          <cell r="L1133" t="str">
            <v>SenegalDakar</v>
          </cell>
          <cell r="M1133" t="str">
            <v>AFRICA</v>
          </cell>
          <cell r="AP1133">
            <v>600</v>
          </cell>
          <cell r="AQ1133">
            <v>64.34664102564102</v>
          </cell>
          <cell r="AR1133" t="str">
            <v xml:space="preserve"> </v>
          </cell>
          <cell r="AS1133" t="str">
            <v xml:space="preserve"> </v>
          </cell>
          <cell r="AT1133">
            <v>0</v>
          </cell>
        </row>
        <row r="1134">
          <cell r="A1134" t="str">
            <v>Ngoma, Emelia Machico</v>
          </cell>
          <cell r="B1134" t="str">
            <v>Accounting Coordinator II</v>
          </cell>
          <cell r="C1134" t="str">
            <v>ZM</v>
          </cell>
          <cell r="D1134" t="str">
            <v>6584</v>
          </cell>
          <cell r="E1134" t="str">
            <v>Y</v>
          </cell>
          <cell r="F1134" t="str">
            <v>Finance Assistant</v>
          </cell>
          <cell r="G1134" t="str">
            <v>A</v>
          </cell>
          <cell r="H1134" t="str">
            <v>ZMW</v>
          </cell>
          <cell r="I1134">
            <v>173083.17</v>
          </cell>
          <cell r="J1134">
            <v>1</v>
          </cell>
          <cell r="L1134" t="str">
            <v>LUSAKA1</v>
          </cell>
          <cell r="M1134" t="str">
            <v>AFRICA</v>
          </cell>
          <cell r="AP1134">
            <v>19.5</v>
          </cell>
          <cell r="AQ1134">
            <v>34.13869230769231</v>
          </cell>
          <cell r="AR1134" t="str">
            <v xml:space="preserve"> </v>
          </cell>
          <cell r="AS1134" t="str">
            <v xml:space="preserve"> </v>
          </cell>
          <cell r="AT1134">
            <v>0</v>
          </cell>
        </row>
        <row r="1135">
          <cell r="A1135" t="str">
            <v>Ngomba, Julia Tshinkuta</v>
          </cell>
          <cell r="B1135" t="str">
            <v>Senior Monitoring, Evaluation and Learning Officer I</v>
          </cell>
          <cell r="C1135" t="str">
            <v>MNTD</v>
          </cell>
          <cell r="D1135" t="str">
            <v>7569</v>
          </cell>
          <cell r="E1135" t="str">
            <v>Y</v>
          </cell>
          <cell r="F1135" t="str">
            <v>Monitoring and Evaluation Officer, M-RITE</v>
          </cell>
          <cell r="G1135" t="str">
            <v>A</v>
          </cell>
          <cell r="H1135" t="str">
            <v>USD</v>
          </cell>
          <cell r="I1135">
            <v>33974.639999999999</v>
          </cell>
          <cell r="J1135">
            <v>1</v>
          </cell>
          <cell r="L1135" t="str">
            <v>KINSHASA</v>
          </cell>
          <cell r="M1135" t="str">
            <v>AFRICA</v>
          </cell>
          <cell r="AP1135">
            <v>1</v>
          </cell>
          <cell r="AQ1135">
            <v>130.6716923076923</v>
          </cell>
          <cell r="AR1135" t="str">
            <v xml:space="preserve"> </v>
          </cell>
          <cell r="AS1135" t="str">
            <v xml:space="preserve"> </v>
          </cell>
          <cell r="AT1135">
            <v>0</v>
          </cell>
        </row>
        <row r="1136">
          <cell r="A1136" t="str">
            <v>Ngong, Joseph Onana</v>
          </cell>
          <cell r="B1136" t="str">
            <v>Senior Accountant I</v>
          </cell>
          <cell r="C1136" t="str">
            <v>GLACCT</v>
          </cell>
          <cell r="D1136" t="str">
            <v>10155</v>
          </cell>
          <cell r="E1136" t="str">
            <v>Y</v>
          </cell>
          <cell r="F1136" t="str">
            <v>Payroll Specialist</v>
          </cell>
          <cell r="G1136" t="str">
            <v>A</v>
          </cell>
          <cell r="H1136" t="str">
            <v>USD</v>
          </cell>
          <cell r="I1136">
            <v>85000</v>
          </cell>
          <cell r="J1136">
            <v>1</v>
          </cell>
          <cell r="L1136" t="str">
            <v>SEATTLE</v>
          </cell>
          <cell r="M1136" t="str">
            <v>US</v>
          </cell>
          <cell r="AP1136">
            <v>1</v>
          </cell>
          <cell r="AQ1136">
            <v>326.92307692307691</v>
          </cell>
          <cell r="AR1136" t="str">
            <v xml:space="preserve"> </v>
          </cell>
          <cell r="AS1136" t="str">
            <v xml:space="preserve"> </v>
          </cell>
          <cell r="AT1136">
            <v>0</v>
          </cell>
        </row>
        <row r="1137">
          <cell r="A1137" t="str">
            <v>Ngosa, Marvin Yumba</v>
          </cell>
          <cell r="B1137" t="str">
            <v>TL II Infrastructure</v>
          </cell>
          <cell r="C1137" t="str">
            <v>IT</v>
          </cell>
          <cell r="D1137" t="str">
            <v>7226</v>
          </cell>
          <cell r="E1137" t="str">
            <v>Y</v>
          </cell>
          <cell r="F1137" t="str">
            <v>Lead, Regional Systems Administrator</v>
          </cell>
          <cell r="G1137" t="str">
            <v>A</v>
          </cell>
          <cell r="H1137" t="str">
            <v>ZMW</v>
          </cell>
          <cell r="I1137">
            <v>413151.91</v>
          </cell>
          <cell r="J1137">
            <v>1</v>
          </cell>
          <cell r="L1137" t="str">
            <v>LUSAKA1</v>
          </cell>
          <cell r="M1137" t="str">
            <v>AFRICA</v>
          </cell>
          <cell r="AP1137">
            <v>19.5</v>
          </cell>
          <cell r="AQ1137">
            <v>81.489528599605521</v>
          </cell>
          <cell r="AR1137" t="str">
            <v xml:space="preserve"> </v>
          </cell>
          <cell r="AS1137" t="str">
            <v xml:space="preserve"> </v>
          </cell>
          <cell r="AT1137">
            <v>0</v>
          </cell>
        </row>
        <row r="1138">
          <cell r="A1138" t="str">
            <v>Ngovene Alberto, Felismina Muchiquicha Ernesto</v>
          </cell>
          <cell r="B1138" t="str">
            <v>Program Associate II</v>
          </cell>
          <cell r="C1138" t="str">
            <v>RH</v>
          </cell>
          <cell r="D1138" t="str">
            <v>6108</v>
          </cell>
          <cell r="E1138" t="str">
            <v>Y</v>
          </cell>
          <cell r="F1138" t="str">
            <v>Technical Officer</v>
          </cell>
          <cell r="G1138" t="str">
            <v>A</v>
          </cell>
          <cell r="H1138" t="str">
            <v>MZN</v>
          </cell>
          <cell r="I1138">
            <v>2948928.56</v>
          </cell>
          <cell r="J1138">
            <v>1</v>
          </cell>
          <cell r="L1138" t="str">
            <v>MOZMAPUTO</v>
          </cell>
          <cell r="M1138" t="str">
            <v>AFRICA</v>
          </cell>
          <cell r="AP1138">
            <v>63</v>
          </cell>
          <cell r="AQ1138">
            <v>180.03226862026861</v>
          </cell>
          <cell r="AR1138" t="str">
            <v xml:space="preserve"> </v>
          </cell>
          <cell r="AS1138" t="str">
            <v xml:space="preserve"> </v>
          </cell>
          <cell r="AT1138">
            <v>0</v>
          </cell>
        </row>
        <row r="1139">
          <cell r="A1139" t="str">
            <v>NGOY, Remy</v>
          </cell>
          <cell r="B1139" t="str">
            <v>Senior Program Officer I</v>
          </cell>
          <cell r="C1139" t="str">
            <v>DRC</v>
          </cell>
          <cell r="D1139" t="str">
            <v>10237</v>
          </cell>
          <cell r="E1139" t="str">
            <v>Y</v>
          </cell>
          <cell r="F1139" t="str">
            <v>Data system analyst malaria</v>
          </cell>
          <cell r="G1139" t="str">
            <v>A</v>
          </cell>
          <cell r="H1139" t="str">
            <v>USD</v>
          </cell>
          <cell r="I1139">
            <v>24000</v>
          </cell>
          <cell r="J1139">
            <v>1</v>
          </cell>
          <cell r="L1139" t="str">
            <v>KINSHASA</v>
          </cell>
          <cell r="M1139" t="str">
            <v>AFRICA</v>
          </cell>
          <cell r="AP1139">
            <v>1</v>
          </cell>
          <cell r="AQ1139">
            <v>92.307692307692307</v>
          </cell>
          <cell r="AR1139" t="str">
            <v xml:space="preserve"> </v>
          </cell>
          <cell r="AS1139" t="str">
            <v xml:space="preserve"> </v>
          </cell>
          <cell r="AT1139">
            <v>0</v>
          </cell>
        </row>
        <row r="1140">
          <cell r="A1140" t="str">
            <v>Ngunga, David</v>
          </cell>
          <cell r="B1140" t="str">
            <v>Senior Administrative Assistant</v>
          </cell>
          <cell r="C1140" t="str">
            <v>PSK</v>
          </cell>
          <cell r="D1140" t="str">
            <v>10163</v>
          </cell>
          <cell r="E1140" t="str">
            <v>Y</v>
          </cell>
          <cell r="F1140" t="str">
            <v>Senior Operations Assistant</v>
          </cell>
          <cell r="G1140" t="str">
            <v>A</v>
          </cell>
          <cell r="H1140" t="str">
            <v>USD</v>
          </cell>
          <cell r="I1140">
            <v>17136</v>
          </cell>
          <cell r="J1140">
            <v>1</v>
          </cell>
          <cell r="L1140" t="str">
            <v>NAIROBI</v>
          </cell>
          <cell r="M1140" t="str">
            <v>AFRICA</v>
          </cell>
          <cell r="AP1140">
            <v>1</v>
          </cell>
          <cell r="AQ1140">
            <v>65.907692307692301</v>
          </cell>
          <cell r="AR1140" t="str">
            <v xml:space="preserve"> </v>
          </cell>
          <cell r="AS1140" t="str">
            <v xml:space="preserve"> </v>
          </cell>
          <cell r="AT1140">
            <v>0</v>
          </cell>
        </row>
        <row r="1141">
          <cell r="A1141" t="str">
            <v>Nguti, Lydia Mukii</v>
          </cell>
          <cell r="B1141" t="str">
            <v>Senior Data Mgmt &amp; Stats Officer II</v>
          </cell>
          <cell r="C1141" t="str">
            <v>PSK</v>
          </cell>
          <cell r="D1141" t="str">
            <v>6580</v>
          </cell>
          <cell r="E1141" t="str">
            <v>Y</v>
          </cell>
          <cell r="F1141" t="str">
            <v>Data Management and Visualization Specialist</v>
          </cell>
          <cell r="G1141" t="str">
            <v>A</v>
          </cell>
          <cell r="H1141" t="str">
            <v>USD</v>
          </cell>
          <cell r="I1141">
            <v>36000</v>
          </cell>
          <cell r="J1141">
            <v>1</v>
          </cell>
          <cell r="L1141" t="str">
            <v>KISUMU</v>
          </cell>
          <cell r="M1141" t="str">
            <v>AFRICA</v>
          </cell>
          <cell r="AP1141">
            <v>1</v>
          </cell>
          <cell r="AQ1141">
            <v>138.46153846153845</v>
          </cell>
          <cell r="AR1141" t="str">
            <v xml:space="preserve"> </v>
          </cell>
          <cell r="AS1141" t="str">
            <v xml:space="preserve"> </v>
          </cell>
          <cell r="AT1141">
            <v>0</v>
          </cell>
        </row>
        <row r="1142">
          <cell r="A1142" t="str">
            <v>Nguyen Phu, Cuong</v>
          </cell>
          <cell r="B1142" t="str">
            <v>Advanced Program Officer</v>
          </cell>
          <cell r="C1142" t="str">
            <v>VN</v>
          </cell>
          <cell r="D1142" t="str">
            <v>3847</v>
          </cell>
          <cell r="E1142" t="str">
            <v>Y</v>
          </cell>
          <cell r="F1142" t="str">
            <v>Senior Program Officer</v>
          </cell>
          <cell r="G1142" t="str">
            <v>A</v>
          </cell>
          <cell r="H1142" t="str">
            <v>VND</v>
          </cell>
          <cell r="I1142">
            <v>1384280150</v>
          </cell>
          <cell r="J1142">
            <v>1</v>
          </cell>
          <cell r="L1142" t="str">
            <v>HANOI</v>
          </cell>
          <cell r="M1142" t="str">
            <v>AMEE</v>
          </cell>
          <cell r="AP1142">
            <v>23750</v>
          </cell>
          <cell r="AQ1142">
            <v>224.17492307692308</v>
          </cell>
          <cell r="AR1142" t="str">
            <v xml:space="preserve"> </v>
          </cell>
          <cell r="AS1142" t="str">
            <v xml:space="preserve"> </v>
          </cell>
          <cell r="AT1142">
            <v>0</v>
          </cell>
        </row>
        <row r="1143">
          <cell r="A1143" t="str">
            <v>Nguyen Quynh, Nga</v>
          </cell>
          <cell r="B1143" t="str">
            <v>Senior Program Officer II</v>
          </cell>
          <cell r="C1143" t="str">
            <v>VN</v>
          </cell>
          <cell r="D1143" t="str">
            <v>3916</v>
          </cell>
          <cell r="E1143" t="str">
            <v>Y</v>
          </cell>
          <cell r="F1143" t="str">
            <v>Senior Program Officer</v>
          </cell>
          <cell r="G1143" t="str">
            <v>A</v>
          </cell>
          <cell r="H1143" t="str">
            <v>VND</v>
          </cell>
          <cell r="I1143">
            <v>844722497</v>
          </cell>
          <cell r="J1143">
            <v>1</v>
          </cell>
          <cell r="L1143" t="str">
            <v>HANOI</v>
          </cell>
          <cell r="M1143" t="str">
            <v>AMEE</v>
          </cell>
          <cell r="AP1143">
            <v>23750</v>
          </cell>
          <cell r="AQ1143">
            <v>136.79716550607287</v>
          </cell>
          <cell r="AR1143" t="str">
            <v xml:space="preserve"> </v>
          </cell>
          <cell r="AS1143" t="str">
            <v xml:space="preserve"> </v>
          </cell>
          <cell r="AT1143">
            <v>0</v>
          </cell>
        </row>
        <row r="1144">
          <cell r="A1144" t="str">
            <v>Nguyen Tuyet, Nga</v>
          </cell>
          <cell r="B1144" t="str">
            <v>Global HUB Leader</v>
          </cell>
          <cell r="C1144" t="str">
            <v>VN</v>
          </cell>
          <cell r="D1144" t="str">
            <v>3447</v>
          </cell>
          <cell r="E1144" t="str">
            <v>Y</v>
          </cell>
          <cell r="F1144" t="str">
            <v>SE Asia Hub Director</v>
          </cell>
          <cell r="G1144" t="str">
            <v>A</v>
          </cell>
          <cell r="H1144" t="str">
            <v>VND</v>
          </cell>
          <cell r="I1144">
            <v>3129790430</v>
          </cell>
          <cell r="J1144">
            <v>1</v>
          </cell>
          <cell r="L1144" t="str">
            <v>HANOI</v>
          </cell>
          <cell r="M1144" t="str">
            <v>AMEE</v>
          </cell>
          <cell r="AP1144">
            <v>23750</v>
          </cell>
          <cell r="AQ1144">
            <v>506.848652631579</v>
          </cell>
          <cell r="AR1144" t="str">
            <v xml:space="preserve"> </v>
          </cell>
          <cell r="AS1144" t="str">
            <v xml:space="preserve"> </v>
          </cell>
          <cell r="AT1144">
            <v>0</v>
          </cell>
        </row>
        <row r="1145">
          <cell r="A1145" t="str">
            <v>Nguyen, An Le Thanh</v>
          </cell>
          <cell r="B1145" t="str">
            <v>Advanced Research &amp; Development Officer</v>
          </cell>
          <cell r="C1145" t="str">
            <v>CPAI</v>
          </cell>
          <cell r="D1145" t="str">
            <v>7363</v>
          </cell>
          <cell r="E1145" t="str">
            <v>Y</v>
          </cell>
          <cell r="F1145" t="str">
            <v>Senior Health Economist</v>
          </cell>
          <cell r="G1145" t="str">
            <v>A</v>
          </cell>
          <cell r="H1145" t="str">
            <v>VND</v>
          </cell>
          <cell r="I1145">
            <v>1135484892</v>
          </cell>
          <cell r="J1145">
            <v>1</v>
          </cell>
          <cell r="L1145" t="str">
            <v>VNHMPO</v>
          </cell>
          <cell r="M1145" t="str">
            <v>AMEE</v>
          </cell>
          <cell r="AP1145">
            <v>23750</v>
          </cell>
          <cell r="AQ1145">
            <v>183.88419303643724</v>
          </cell>
          <cell r="AR1145" t="str">
            <v xml:space="preserve"> </v>
          </cell>
          <cell r="AS1145" t="str">
            <v xml:space="preserve"> </v>
          </cell>
          <cell r="AT1145">
            <v>0</v>
          </cell>
        </row>
        <row r="1146">
          <cell r="A1146" t="str">
            <v>Nguyen, Bieu Van</v>
          </cell>
          <cell r="B1146" t="str">
            <v>Senior Program Officer I</v>
          </cell>
          <cell r="C1146" t="str">
            <v>VN</v>
          </cell>
          <cell r="D1146" t="str">
            <v>6793</v>
          </cell>
          <cell r="E1146" t="str">
            <v>Y</v>
          </cell>
          <cell r="F1146" t="str">
            <v>HIV Health Services Program Officer</v>
          </cell>
          <cell r="G1146" t="str">
            <v>A</v>
          </cell>
          <cell r="H1146" t="str">
            <v>VND</v>
          </cell>
          <cell r="I1146">
            <v>625966186</v>
          </cell>
          <cell r="J1146">
            <v>1</v>
          </cell>
          <cell r="L1146" t="str">
            <v>HANOI</v>
          </cell>
          <cell r="M1146" t="str">
            <v>AMEE</v>
          </cell>
          <cell r="AP1146">
            <v>23750</v>
          </cell>
          <cell r="AQ1146">
            <v>101.37104226720648</v>
          </cell>
          <cell r="AR1146" t="str">
            <v xml:space="preserve"> </v>
          </cell>
          <cell r="AS1146" t="str">
            <v xml:space="preserve"> </v>
          </cell>
          <cell r="AT1146">
            <v>0</v>
          </cell>
        </row>
        <row r="1147">
          <cell r="A1147" t="str">
            <v>Nguyen, Chi Le Linh</v>
          </cell>
          <cell r="B1147" t="str">
            <v>Senior Program Officer II</v>
          </cell>
          <cell r="C1147" t="str">
            <v>VN</v>
          </cell>
          <cell r="D1147" t="str">
            <v>7547</v>
          </cell>
          <cell r="E1147" t="str">
            <v>Y</v>
          </cell>
          <cell r="F1147" t="str">
            <v>Market Dynamics Officer</v>
          </cell>
          <cell r="G1147" t="str">
            <v>A</v>
          </cell>
          <cell r="H1147" t="str">
            <v>VND</v>
          </cell>
          <cell r="I1147">
            <v>828422757</v>
          </cell>
          <cell r="J1147">
            <v>1</v>
          </cell>
          <cell r="L1147" t="str">
            <v>HANOI</v>
          </cell>
          <cell r="M1147" t="str">
            <v>AMEE</v>
          </cell>
          <cell r="AP1147">
            <v>23750</v>
          </cell>
          <cell r="AQ1147">
            <v>134.1575314979757</v>
          </cell>
          <cell r="AR1147" t="str">
            <v xml:space="preserve"> </v>
          </cell>
          <cell r="AS1147" t="str">
            <v xml:space="preserve"> </v>
          </cell>
          <cell r="AT1147">
            <v>0</v>
          </cell>
        </row>
        <row r="1148">
          <cell r="A1148" t="str">
            <v>Nguyen, Chi Yen Thi</v>
          </cell>
          <cell r="B1148" t="str">
            <v>Senior Accountant I</v>
          </cell>
          <cell r="C1148" t="str">
            <v>VN</v>
          </cell>
          <cell r="D1148" t="str">
            <v>4564</v>
          </cell>
          <cell r="E1148" t="str">
            <v>Y</v>
          </cell>
          <cell r="F1148" t="str">
            <v>Project Finance Officer</v>
          </cell>
          <cell r="G1148" t="str">
            <v>A</v>
          </cell>
          <cell r="H1148" t="str">
            <v>VND</v>
          </cell>
          <cell r="I1148">
            <v>727673738</v>
          </cell>
          <cell r="J1148">
            <v>1</v>
          </cell>
          <cell r="L1148" t="str">
            <v>HANOI</v>
          </cell>
          <cell r="M1148" t="str">
            <v>AMEE</v>
          </cell>
          <cell r="AP1148">
            <v>23750</v>
          </cell>
          <cell r="AQ1148">
            <v>117.84190089068825</v>
          </cell>
          <cell r="AR1148" t="str">
            <v xml:space="preserve"> </v>
          </cell>
          <cell r="AS1148" t="str">
            <v xml:space="preserve"> </v>
          </cell>
          <cell r="AT1148">
            <v>0</v>
          </cell>
        </row>
        <row r="1149">
          <cell r="A1149" t="str">
            <v>Nguyen, Do Khac</v>
          </cell>
          <cell r="B1149" t="str">
            <v>Advanced Program Officer</v>
          </cell>
          <cell r="C1149" t="str">
            <v>VN</v>
          </cell>
          <cell r="D1149" t="str">
            <v>7357</v>
          </cell>
          <cell r="E1149" t="str">
            <v>Y</v>
          </cell>
          <cell r="F1149" t="str">
            <v>HIS Manager</v>
          </cell>
          <cell r="G1149" t="str">
            <v>A</v>
          </cell>
          <cell r="H1149" t="str">
            <v>VND</v>
          </cell>
          <cell r="I1149">
            <v>1163892136</v>
          </cell>
          <cell r="J1149">
            <v>1</v>
          </cell>
          <cell r="L1149" t="str">
            <v>HANOI</v>
          </cell>
          <cell r="M1149" t="str">
            <v>AMEE</v>
          </cell>
          <cell r="AP1149">
            <v>23750</v>
          </cell>
          <cell r="AQ1149">
            <v>188.48455643724697</v>
          </cell>
          <cell r="AR1149" t="str">
            <v xml:space="preserve"> </v>
          </cell>
          <cell r="AS1149" t="str">
            <v xml:space="preserve"> </v>
          </cell>
          <cell r="AT1149">
            <v>0</v>
          </cell>
        </row>
        <row r="1150">
          <cell r="A1150" t="str">
            <v>Nguyen, Ha Thai</v>
          </cell>
          <cell r="B1150" t="str">
            <v>Senior Creative Officer I</v>
          </cell>
          <cell r="C1150" t="str">
            <v>VN</v>
          </cell>
          <cell r="D1150" t="str">
            <v>6912</v>
          </cell>
          <cell r="E1150" t="str">
            <v>Y</v>
          </cell>
          <cell r="F1150" t="str">
            <v>Marketing &amp; Capacity Building Officer</v>
          </cell>
          <cell r="G1150" t="str">
            <v>A</v>
          </cell>
          <cell r="H1150" t="str">
            <v>VND</v>
          </cell>
          <cell r="I1150">
            <v>544200794</v>
          </cell>
          <cell r="J1150">
            <v>1</v>
          </cell>
          <cell r="L1150" t="str">
            <v>HANOI</v>
          </cell>
          <cell r="M1150" t="str">
            <v>AMEE</v>
          </cell>
          <cell r="AP1150">
            <v>23750</v>
          </cell>
          <cell r="AQ1150">
            <v>88.129683238866406</v>
          </cell>
          <cell r="AR1150" t="str">
            <v xml:space="preserve"> </v>
          </cell>
          <cell r="AS1150" t="str">
            <v xml:space="preserve"> </v>
          </cell>
          <cell r="AT1150">
            <v>0</v>
          </cell>
        </row>
        <row r="1151">
          <cell r="A1151" t="str">
            <v>Nguyen, Hang Thuc</v>
          </cell>
          <cell r="B1151" t="str">
            <v>Procurement &amp; Supply Chain Specialist I</v>
          </cell>
          <cell r="C1151" t="str">
            <v>VN</v>
          </cell>
          <cell r="D1151" t="str">
            <v>3453</v>
          </cell>
          <cell r="E1151" t="str">
            <v>Y</v>
          </cell>
          <cell r="F1151" t="str">
            <v>Procurement Specialist</v>
          </cell>
          <cell r="G1151" t="str">
            <v>A</v>
          </cell>
          <cell r="H1151" t="str">
            <v>VND</v>
          </cell>
          <cell r="I1151">
            <v>599873481</v>
          </cell>
          <cell r="J1151">
            <v>1</v>
          </cell>
          <cell r="L1151" t="str">
            <v>HANOI</v>
          </cell>
          <cell r="M1151" t="str">
            <v>AMEE</v>
          </cell>
          <cell r="AP1151">
            <v>23750</v>
          </cell>
          <cell r="AQ1151">
            <v>97.145502995951418</v>
          </cell>
          <cell r="AR1151" t="str">
            <v xml:space="preserve"> </v>
          </cell>
          <cell r="AS1151" t="str">
            <v xml:space="preserve"> </v>
          </cell>
          <cell r="AT1151">
            <v>0</v>
          </cell>
        </row>
        <row r="1152">
          <cell r="A1152" t="str">
            <v>Nguyen, Hanh Thi Hong</v>
          </cell>
          <cell r="B1152" t="str">
            <v>Senior Communications Officer II</v>
          </cell>
          <cell r="C1152" t="str">
            <v>VN</v>
          </cell>
          <cell r="D1152" t="str">
            <v>7342</v>
          </cell>
          <cell r="E1152" t="str">
            <v>Y</v>
          </cell>
          <cell r="F1152" t="str">
            <v>Communications and Business Development Officer</v>
          </cell>
          <cell r="G1152" t="str">
            <v>A</v>
          </cell>
          <cell r="H1152" t="str">
            <v>VND</v>
          </cell>
          <cell r="I1152">
            <v>850993970</v>
          </cell>
          <cell r="J1152">
            <v>1</v>
          </cell>
          <cell r="L1152" t="str">
            <v>HANOI</v>
          </cell>
          <cell r="M1152" t="str">
            <v>AMEE</v>
          </cell>
          <cell r="AP1152">
            <v>23750</v>
          </cell>
          <cell r="AQ1152">
            <v>137.81278866396764</v>
          </cell>
          <cell r="AR1152" t="str">
            <v xml:space="preserve"> </v>
          </cell>
          <cell r="AS1152" t="str">
            <v xml:space="preserve"> </v>
          </cell>
          <cell r="AT1152">
            <v>0</v>
          </cell>
        </row>
        <row r="1153">
          <cell r="A1153" t="str">
            <v>Nguyen, Huong Mai</v>
          </cell>
          <cell r="B1153" t="str">
            <v>Senior Program Officer II</v>
          </cell>
          <cell r="C1153" t="str">
            <v>VN</v>
          </cell>
          <cell r="D1153" t="str">
            <v>5748</v>
          </cell>
          <cell r="E1153" t="str">
            <v>Y</v>
          </cell>
          <cell r="F1153" t="str">
            <v>Program Officer</v>
          </cell>
          <cell r="G1153" t="str">
            <v>A</v>
          </cell>
          <cell r="H1153" t="str">
            <v>VND</v>
          </cell>
          <cell r="I1153">
            <v>750495715</v>
          </cell>
          <cell r="J1153">
            <v>1</v>
          </cell>
          <cell r="L1153" t="str">
            <v>HANOI</v>
          </cell>
          <cell r="M1153" t="str">
            <v>AMEE</v>
          </cell>
          <cell r="AP1153">
            <v>23750</v>
          </cell>
          <cell r="AQ1153">
            <v>121.53776761133604</v>
          </cell>
          <cell r="AR1153" t="str">
            <v xml:space="preserve"> </v>
          </cell>
          <cell r="AS1153" t="str">
            <v xml:space="preserve"> </v>
          </cell>
          <cell r="AT1153">
            <v>0</v>
          </cell>
        </row>
        <row r="1154">
          <cell r="A1154" t="str">
            <v>Nguyen, Huyen Thanh</v>
          </cell>
          <cell r="B1154" t="str">
            <v>Senior Manager Program Project Management</v>
          </cell>
          <cell r="C1154" t="str">
            <v>VN</v>
          </cell>
          <cell r="D1154" t="str">
            <v>6157</v>
          </cell>
          <cell r="E1154" t="str">
            <v>Y</v>
          </cell>
          <cell r="F1154" t="str">
            <v>Malaria Team Leader</v>
          </cell>
          <cell r="G1154" t="str">
            <v>A</v>
          </cell>
          <cell r="H1154" t="str">
            <v>VND</v>
          </cell>
          <cell r="I1154">
            <v>1354202388</v>
          </cell>
          <cell r="J1154">
            <v>1</v>
          </cell>
          <cell r="L1154" t="str">
            <v>HANOI</v>
          </cell>
          <cell r="M1154" t="str">
            <v>AMEE</v>
          </cell>
          <cell r="AP1154">
            <v>23750</v>
          </cell>
          <cell r="AQ1154">
            <v>219.30403044534413</v>
          </cell>
          <cell r="AR1154" t="str">
            <v xml:space="preserve"> </v>
          </cell>
          <cell r="AS1154" t="str">
            <v xml:space="preserve"> </v>
          </cell>
          <cell r="AT1154">
            <v>0</v>
          </cell>
        </row>
        <row r="1155">
          <cell r="A1155" t="str">
            <v>Nguyen, Jessica Vi</v>
          </cell>
          <cell r="B1155" t="str">
            <v>Senior Finance and Awards Officer/ Senior PADM I</v>
          </cell>
          <cell r="C1155" t="str">
            <v>CIFM</v>
          </cell>
          <cell r="D1155" t="str">
            <v>6926</v>
          </cell>
          <cell r="E1155" t="str">
            <v>Y</v>
          </cell>
          <cell r="F1155" t="str">
            <v>PADM Officer</v>
          </cell>
          <cell r="G1155" t="str">
            <v>A</v>
          </cell>
          <cell r="H1155" t="str">
            <v>USD</v>
          </cell>
          <cell r="I1155">
            <v>91716.35</v>
          </cell>
          <cell r="J1155">
            <v>0.8</v>
          </cell>
          <cell r="L1155" t="str">
            <v>SEATTLE</v>
          </cell>
          <cell r="M1155" t="str">
            <v>US</v>
          </cell>
          <cell r="AP1155">
            <v>1</v>
          </cell>
          <cell r="AQ1155">
            <v>440.9439903846154</v>
          </cell>
          <cell r="AR1155" t="str">
            <v xml:space="preserve"> </v>
          </cell>
          <cell r="AS1155" t="str">
            <v xml:space="preserve"> </v>
          </cell>
          <cell r="AT1155">
            <v>0</v>
          </cell>
        </row>
        <row r="1156">
          <cell r="A1156" t="str">
            <v>Nguyen, Linh Thi</v>
          </cell>
          <cell r="B1156" t="str">
            <v>Senior Program Officer II</v>
          </cell>
          <cell r="C1156" t="str">
            <v>VN</v>
          </cell>
          <cell r="D1156" t="str">
            <v>7009</v>
          </cell>
          <cell r="E1156" t="str">
            <v>Y</v>
          </cell>
          <cell r="F1156" t="str">
            <v>MERL Specialist</v>
          </cell>
          <cell r="G1156" t="str">
            <v>A</v>
          </cell>
          <cell r="H1156" t="str">
            <v>VND</v>
          </cell>
          <cell r="I1156">
            <v>513481823</v>
          </cell>
          <cell r="J1156">
            <v>0.6</v>
          </cell>
          <cell r="L1156" t="str">
            <v>HANOI</v>
          </cell>
          <cell r="M1156" t="str">
            <v>AMEE</v>
          </cell>
          <cell r="AP1156">
            <v>23750</v>
          </cell>
          <cell r="AQ1156">
            <v>138.5915851551957</v>
          </cell>
          <cell r="AR1156" t="str">
            <v xml:space="preserve"> </v>
          </cell>
          <cell r="AS1156" t="str">
            <v xml:space="preserve"> </v>
          </cell>
          <cell r="AT1156">
            <v>0</v>
          </cell>
        </row>
        <row r="1157">
          <cell r="A1157" t="str">
            <v>Nguyen, Mai Thi Ngoc</v>
          </cell>
          <cell r="B1157" t="str">
            <v>Senior Communications Officer II</v>
          </cell>
          <cell r="C1157" t="str">
            <v>VN</v>
          </cell>
          <cell r="D1157" t="str">
            <v>7180</v>
          </cell>
          <cell r="E1157" t="str">
            <v>Y</v>
          </cell>
          <cell r="F1157" t="str">
            <v>Senior Communications and Marketing Officer</v>
          </cell>
          <cell r="G1157" t="str">
            <v>A</v>
          </cell>
          <cell r="H1157" t="str">
            <v>VND</v>
          </cell>
          <cell r="I1157">
            <v>880902994</v>
          </cell>
          <cell r="J1157">
            <v>1</v>
          </cell>
          <cell r="L1157" t="str">
            <v>HANOI</v>
          </cell>
          <cell r="M1157" t="str">
            <v>AMEE</v>
          </cell>
          <cell r="AP1157">
            <v>23750</v>
          </cell>
          <cell r="AQ1157">
            <v>142.65635530364372</v>
          </cell>
          <cell r="AR1157" t="str">
            <v xml:space="preserve"> </v>
          </cell>
          <cell r="AS1157" t="str">
            <v xml:space="preserve"> </v>
          </cell>
          <cell r="AT1157">
            <v>0</v>
          </cell>
        </row>
        <row r="1158">
          <cell r="A1158" t="str">
            <v>Nguyen, Mai Thi Tuyet</v>
          </cell>
          <cell r="B1158" t="str">
            <v>Manager Accounting</v>
          </cell>
          <cell r="C1158" t="str">
            <v>VN</v>
          </cell>
          <cell r="D1158" t="str">
            <v>4766</v>
          </cell>
          <cell r="E1158" t="str">
            <v>Y</v>
          </cell>
          <cell r="F1158" t="str">
            <v>Finance Manager</v>
          </cell>
          <cell r="G1158" t="str">
            <v>A</v>
          </cell>
          <cell r="H1158" t="str">
            <v>VND</v>
          </cell>
          <cell r="I1158">
            <v>1036424290</v>
          </cell>
          <cell r="J1158">
            <v>1</v>
          </cell>
          <cell r="L1158" t="str">
            <v>HANOI</v>
          </cell>
          <cell r="M1158" t="str">
            <v>AMEE</v>
          </cell>
          <cell r="AP1158">
            <v>23750</v>
          </cell>
          <cell r="AQ1158">
            <v>167.8419902834008</v>
          </cell>
          <cell r="AR1158" t="str">
            <v xml:space="preserve"> </v>
          </cell>
          <cell r="AS1158" t="str">
            <v xml:space="preserve"> </v>
          </cell>
          <cell r="AT1158">
            <v>0</v>
          </cell>
        </row>
        <row r="1159">
          <cell r="A1159" t="str">
            <v>Nguyen, Mai Van</v>
          </cell>
          <cell r="B1159" t="str">
            <v>Senior Program Officer II</v>
          </cell>
          <cell r="C1159" t="str">
            <v>VN</v>
          </cell>
          <cell r="D1159" t="str">
            <v>10161</v>
          </cell>
          <cell r="E1159" t="str">
            <v>Y</v>
          </cell>
          <cell r="F1159" t="str">
            <v>Market Shaping Specialist</v>
          </cell>
          <cell r="G1159" t="str">
            <v>A</v>
          </cell>
          <cell r="H1159" t="str">
            <v>VND</v>
          </cell>
          <cell r="I1159">
            <v>888000000</v>
          </cell>
          <cell r="J1159">
            <v>1</v>
          </cell>
          <cell r="L1159" t="str">
            <v>HANOI</v>
          </cell>
          <cell r="M1159" t="str">
            <v>AMEE</v>
          </cell>
          <cell r="AP1159">
            <v>23750</v>
          </cell>
          <cell r="AQ1159">
            <v>143.80566801619435</v>
          </cell>
          <cell r="AR1159" t="str">
            <v xml:space="preserve"> </v>
          </cell>
          <cell r="AS1159" t="str">
            <v xml:space="preserve"> </v>
          </cell>
          <cell r="AT1159">
            <v>0</v>
          </cell>
        </row>
        <row r="1160">
          <cell r="A1160" t="str">
            <v>Nguyen, Manh Van</v>
          </cell>
          <cell r="B1160" t="str">
            <v>Senior Program Officer I</v>
          </cell>
          <cell r="C1160" t="str">
            <v>VN</v>
          </cell>
          <cell r="D1160" t="str">
            <v>7626</v>
          </cell>
          <cell r="E1160" t="str">
            <v>Y</v>
          </cell>
          <cell r="F1160" t="str">
            <v>Project Officer</v>
          </cell>
          <cell r="G1160" t="str">
            <v>A</v>
          </cell>
          <cell r="H1160" t="str">
            <v>VND</v>
          </cell>
          <cell r="I1160">
            <v>375579712</v>
          </cell>
          <cell r="J1160">
            <v>0.6</v>
          </cell>
          <cell r="L1160" t="str">
            <v>HANOI</v>
          </cell>
          <cell r="M1160" t="str">
            <v>AMEE</v>
          </cell>
          <cell r="AP1160">
            <v>23750</v>
          </cell>
          <cell r="AQ1160">
            <v>101.3710423751687</v>
          </cell>
          <cell r="AR1160" t="str">
            <v xml:space="preserve"> </v>
          </cell>
          <cell r="AS1160" t="str">
            <v xml:space="preserve"> </v>
          </cell>
          <cell r="AT1160">
            <v>0</v>
          </cell>
        </row>
        <row r="1161">
          <cell r="A1161" t="str">
            <v>Nguyen, Ngoc Minh</v>
          </cell>
          <cell r="B1161" t="str">
            <v>Senior Program Officer I</v>
          </cell>
          <cell r="C1161" t="str">
            <v>VN</v>
          </cell>
          <cell r="D1161" t="str">
            <v>7683</v>
          </cell>
          <cell r="E1161" t="str">
            <v>Y</v>
          </cell>
          <cell r="F1161" t="str">
            <v>Senior Program Officer I</v>
          </cell>
          <cell r="G1161" t="str">
            <v>A</v>
          </cell>
          <cell r="H1161" t="str">
            <v>VND</v>
          </cell>
          <cell r="I1161">
            <v>564000000</v>
          </cell>
          <cell r="J1161">
            <v>1</v>
          </cell>
          <cell r="L1161" t="str">
            <v>HANOI</v>
          </cell>
          <cell r="M1161" t="str">
            <v>AMEE</v>
          </cell>
          <cell r="AP1161">
            <v>23750</v>
          </cell>
          <cell r="AQ1161">
            <v>91.336032388663966</v>
          </cell>
          <cell r="AR1161" t="str">
            <v xml:space="preserve"> </v>
          </cell>
          <cell r="AS1161" t="str">
            <v xml:space="preserve"> </v>
          </cell>
          <cell r="AT1161">
            <v>0</v>
          </cell>
        </row>
        <row r="1162">
          <cell r="A1162" t="str">
            <v>Nguyen, Nguyen Binh</v>
          </cell>
          <cell r="B1162" t="str">
            <v>Senior Manager Program Project Management</v>
          </cell>
          <cell r="C1162" t="str">
            <v>VN</v>
          </cell>
          <cell r="D1162" t="str">
            <v>7120</v>
          </cell>
          <cell r="E1162" t="str">
            <v>Y</v>
          </cell>
          <cell r="F1162" t="str">
            <v>IDDS GHSA team lead</v>
          </cell>
          <cell r="G1162" t="str">
            <v>A</v>
          </cell>
          <cell r="H1162" t="str">
            <v>VND</v>
          </cell>
          <cell r="I1162">
            <v>1556897564</v>
          </cell>
          <cell r="J1162">
            <v>1</v>
          </cell>
          <cell r="L1162" t="str">
            <v>HANOI</v>
          </cell>
          <cell r="M1162" t="str">
            <v>AMEE</v>
          </cell>
          <cell r="AP1162">
            <v>23750</v>
          </cell>
          <cell r="AQ1162">
            <v>252.1291601619433</v>
          </cell>
          <cell r="AR1162" t="str">
            <v xml:space="preserve"> </v>
          </cell>
          <cell r="AS1162" t="str">
            <v xml:space="preserve"> </v>
          </cell>
          <cell r="AT1162">
            <v>0</v>
          </cell>
        </row>
        <row r="1163">
          <cell r="A1163" t="str">
            <v>Nguyen, Nhu To</v>
          </cell>
          <cell r="B1163" t="str">
            <v>Director Program Project Management</v>
          </cell>
          <cell r="C1163" t="str">
            <v>VN</v>
          </cell>
          <cell r="D1163" t="str">
            <v>7001</v>
          </cell>
          <cell r="E1163" t="str">
            <v>Y</v>
          </cell>
          <cell r="F1163" t="str">
            <v>Program Director, EPR and Malaria</v>
          </cell>
          <cell r="G1163" t="str">
            <v>A</v>
          </cell>
          <cell r="H1163" t="str">
            <v>VND</v>
          </cell>
          <cell r="I1163">
            <v>2187914652</v>
          </cell>
          <cell r="J1163">
            <v>1</v>
          </cell>
          <cell r="L1163" t="str">
            <v>HANOI</v>
          </cell>
          <cell r="M1163" t="str">
            <v>AMEE</v>
          </cell>
          <cell r="AP1163">
            <v>23750</v>
          </cell>
          <cell r="AQ1163">
            <v>354.3181622672065</v>
          </cell>
          <cell r="AR1163" t="str">
            <v xml:space="preserve"> </v>
          </cell>
          <cell r="AS1163" t="str">
            <v xml:space="preserve"> </v>
          </cell>
          <cell r="AT1163">
            <v>0</v>
          </cell>
        </row>
        <row r="1164">
          <cell r="A1164" t="str">
            <v>Nguyen, Nhung Thi Phuong</v>
          </cell>
          <cell r="B1164" t="str">
            <v>Senior Functional Coordinator</v>
          </cell>
          <cell r="C1164" t="str">
            <v>VN</v>
          </cell>
          <cell r="D1164" t="str">
            <v>7360</v>
          </cell>
          <cell r="E1164" t="str">
            <v>Y</v>
          </cell>
          <cell r="F1164" t="str">
            <v>Senior Project Assistant</v>
          </cell>
          <cell r="G1164" t="str">
            <v>A</v>
          </cell>
          <cell r="H1164" t="str">
            <v>VND</v>
          </cell>
          <cell r="I1164">
            <v>462303223</v>
          </cell>
          <cell r="J1164">
            <v>1</v>
          </cell>
          <cell r="L1164" t="str">
            <v>HANOI</v>
          </cell>
          <cell r="M1164" t="str">
            <v>AMEE</v>
          </cell>
          <cell r="AP1164">
            <v>23750</v>
          </cell>
          <cell r="AQ1164">
            <v>74.86691870445344</v>
          </cell>
          <cell r="AR1164" t="str">
            <v xml:space="preserve"> </v>
          </cell>
          <cell r="AS1164" t="str">
            <v xml:space="preserve"> </v>
          </cell>
          <cell r="AT1164">
            <v>0</v>
          </cell>
        </row>
        <row r="1165">
          <cell r="A1165" t="str">
            <v>Nguyen, Tam Hoang Thien</v>
          </cell>
          <cell r="B1165" t="str">
            <v>Senior Functional Coordinator</v>
          </cell>
          <cell r="C1165" t="str">
            <v>VN</v>
          </cell>
          <cell r="D1165" t="str">
            <v>10013</v>
          </cell>
          <cell r="E1165" t="str">
            <v>Y</v>
          </cell>
          <cell r="F1165" t="str">
            <v>Senior Project Assistant</v>
          </cell>
          <cell r="G1165" t="str">
            <v>A</v>
          </cell>
          <cell r="H1165" t="str">
            <v>VND</v>
          </cell>
          <cell r="I1165">
            <v>453600000</v>
          </cell>
          <cell r="J1165">
            <v>1</v>
          </cell>
          <cell r="L1165" t="str">
            <v>VNHMPO</v>
          </cell>
          <cell r="M1165" t="str">
            <v>AMEE</v>
          </cell>
          <cell r="AP1165">
            <v>23750</v>
          </cell>
          <cell r="AQ1165">
            <v>73.457489878542518</v>
          </cell>
          <cell r="AR1165" t="str">
            <v xml:space="preserve"> </v>
          </cell>
          <cell r="AS1165" t="str">
            <v xml:space="preserve"> </v>
          </cell>
          <cell r="AT1165">
            <v>0</v>
          </cell>
        </row>
        <row r="1166">
          <cell r="A1166" t="str">
            <v>Nguyen, Thang Quyet</v>
          </cell>
          <cell r="B1166" t="str">
            <v>TL II Infrastructure</v>
          </cell>
          <cell r="C1166" t="str">
            <v>IT</v>
          </cell>
          <cell r="D1166" t="str">
            <v>7906</v>
          </cell>
          <cell r="E1166" t="str">
            <v>Y</v>
          </cell>
          <cell r="F1166" t="str">
            <v>Regional System Administrator</v>
          </cell>
          <cell r="G1166" t="str">
            <v>A</v>
          </cell>
          <cell r="H1166" t="str">
            <v>VND</v>
          </cell>
          <cell r="I1166">
            <v>914004000</v>
          </cell>
          <cell r="J1166">
            <v>1</v>
          </cell>
          <cell r="L1166" t="str">
            <v>HANOI</v>
          </cell>
          <cell r="M1166" t="str">
            <v>AMEE</v>
          </cell>
          <cell r="AP1166">
            <v>23750</v>
          </cell>
          <cell r="AQ1166">
            <v>148.01684210526315</v>
          </cell>
          <cell r="AR1166" t="str">
            <v xml:space="preserve"> </v>
          </cell>
          <cell r="AS1166" t="str">
            <v xml:space="preserve"> </v>
          </cell>
          <cell r="AT1166">
            <v>0</v>
          </cell>
        </row>
        <row r="1167">
          <cell r="A1167" t="str">
            <v>Nguyen, Thuong Hai</v>
          </cell>
          <cell r="B1167" t="str">
            <v>Senior Manager Program Project Management</v>
          </cell>
          <cell r="C1167" t="str">
            <v>VN</v>
          </cell>
          <cell r="D1167" t="str">
            <v>7370</v>
          </cell>
          <cell r="E1167" t="str">
            <v>Y</v>
          </cell>
          <cell r="F1167" t="str">
            <v>PHC Deputy Director</v>
          </cell>
          <cell r="G1167" t="str">
            <v>A</v>
          </cell>
          <cell r="H1167" t="str">
            <v>VND</v>
          </cell>
          <cell r="I1167">
            <v>1468551319</v>
          </cell>
          <cell r="J1167">
            <v>1</v>
          </cell>
          <cell r="L1167" t="str">
            <v>HANOI</v>
          </cell>
          <cell r="M1167" t="str">
            <v>AMEE</v>
          </cell>
          <cell r="AP1167">
            <v>23750</v>
          </cell>
          <cell r="AQ1167">
            <v>237.82207595141699</v>
          </cell>
          <cell r="AR1167" t="str">
            <v xml:space="preserve"> </v>
          </cell>
          <cell r="AS1167" t="str">
            <v xml:space="preserve"> </v>
          </cell>
          <cell r="AT1167">
            <v>0</v>
          </cell>
        </row>
        <row r="1168">
          <cell r="A1168" t="str">
            <v>Nguyen, Thuy Thi Thanh</v>
          </cell>
          <cell r="B1168" t="str">
            <v>Senior Program Officer II</v>
          </cell>
          <cell r="C1168" t="str">
            <v>VN</v>
          </cell>
          <cell r="D1168" t="str">
            <v>7145</v>
          </cell>
          <cell r="E1168" t="str">
            <v>Y</v>
          </cell>
          <cell r="F1168" t="str">
            <v>One Health Specialist</v>
          </cell>
          <cell r="G1168" t="str">
            <v>A</v>
          </cell>
          <cell r="H1168" t="str">
            <v>VND</v>
          </cell>
          <cell r="I1168">
            <v>1006430897</v>
          </cell>
          <cell r="J1168">
            <v>1</v>
          </cell>
          <cell r="L1168" t="str">
            <v>HANOI</v>
          </cell>
          <cell r="M1168" t="str">
            <v>AMEE</v>
          </cell>
          <cell r="AP1168">
            <v>23750</v>
          </cell>
          <cell r="AQ1168">
            <v>162.9847606477733</v>
          </cell>
          <cell r="AR1168" t="str">
            <v xml:space="preserve"> </v>
          </cell>
          <cell r="AS1168" t="str">
            <v xml:space="preserve"> </v>
          </cell>
          <cell r="AT1168">
            <v>0</v>
          </cell>
        </row>
        <row r="1169">
          <cell r="A1169" t="str">
            <v>Nguyen, Tra Thi Minh</v>
          </cell>
          <cell r="B1169" t="str">
            <v>Administrative Specialist II</v>
          </cell>
          <cell r="C1169" t="str">
            <v>VN</v>
          </cell>
          <cell r="D1169" t="str">
            <v>5761</v>
          </cell>
          <cell r="E1169" t="str">
            <v>Y</v>
          </cell>
          <cell r="F1169" t="str">
            <v>Office Manager</v>
          </cell>
          <cell r="G1169" t="str">
            <v>A</v>
          </cell>
          <cell r="H1169" t="str">
            <v>VND</v>
          </cell>
          <cell r="I1169">
            <v>779212872</v>
          </cell>
          <cell r="J1169">
            <v>1</v>
          </cell>
          <cell r="L1169" t="str">
            <v>HANOI</v>
          </cell>
          <cell r="M1169" t="str">
            <v>AMEE</v>
          </cell>
          <cell r="AP1169">
            <v>23750</v>
          </cell>
          <cell r="AQ1169">
            <v>126.18831935222671</v>
          </cell>
          <cell r="AR1169" t="str">
            <v xml:space="preserve"> </v>
          </cell>
          <cell r="AS1169" t="str">
            <v xml:space="preserve"> </v>
          </cell>
          <cell r="AT1169">
            <v>0</v>
          </cell>
        </row>
        <row r="1170">
          <cell r="A1170" t="str">
            <v>Nguyen, Van Anh Thi</v>
          </cell>
          <cell r="B1170" t="str">
            <v>Senior Accountant I</v>
          </cell>
          <cell r="C1170" t="str">
            <v>VN</v>
          </cell>
          <cell r="D1170" t="str">
            <v>6935</v>
          </cell>
          <cell r="E1170" t="str">
            <v>Y</v>
          </cell>
          <cell r="F1170" t="str">
            <v>Project Finance Officer</v>
          </cell>
          <cell r="G1170" t="str">
            <v>A</v>
          </cell>
          <cell r="H1170" t="str">
            <v>VND</v>
          </cell>
          <cell r="I1170">
            <v>550390710</v>
          </cell>
          <cell r="J1170">
            <v>1</v>
          </cell>
          <cell r="L1170" t="str">
            <v>HANOI</v>
          </cell>
          <cell r="M1170" t="str">
            <v>AMEE</v>
          </cell>
          <cell r="AP1170">
            <v>23750</v>
          </cell>
          <cell r="AQ1170">
            <v>89.1320987854251</v>
          </cell>
          <cell r="AR1170" t="str">
            <v xml:space="preserve"> </v>
          </cell>
          <cell r="AS1170" t="str">
            <v xml:space="preserve"> </v>
          </cell>
          <cell r="AT1170">
            <v>0</v>
          </cell>
        </row>
        <row r="1171">
          <cell r="A1171" t="str">
            <v>Nguyen, Vuong Minh</v>
          </cell>
          <cell r="B1171" t="str">
            <v>Senior Program Officer II</v>
          </cell>
          <cell r="C1171" t="str">
            <v>VN</v>
          </cell>
          <cell r="D1171" t="str">
            <v>7260</v>
          </cell>
          <cell r="E1171" t="str">
            <v>Y</v>
          </cell>
          <cell r="F1171" t="str">
            <v>Clinical Program Officer</v>
          </cell>
          <cell r="G1171" t="str">
            <v>A</v>
          </cell>
          <cell r="H1171" t="str">
            <v>VND</v>
          </cell>
          <cell r="I1171">
            <v>952631215</v>
          </cell>
          <cell r="J1171">
            <v>1</v>
          </cell>
          <cell r="L1171" t="str">
            <v>VNHMPO</v>
          </cell>
          <cell r="M1171" t="str">
            <v>AMEE</v>
          </cell>
          <cell r="AP1171">
            <v>23750</v>
          </cell>
          <cell r="AQ1171">
            <v>154.27226153846155</v>
          </cell>
          <cell r="AR1171" t="str">
            <v xml:space="preserve"> </v>
          </cell>
          <cell r="AS1171" t="str">
            <v xml:space="preserve"> </v>
          </cell>
          <cell r="AT1171">
            <v>0</v>
          </cell>
        </row>
        <row r="1172">
          <cell r="A1172" t="str">
            <v>Ngwewa, Cleopatra</v>
          </cell>
          <cell r="B1172" t="str">
            <v>Procurement &amp; Supply Chain Coordinator I</v>
          </cell>
          <cell r="C1172" t="str">
            <v>MNTD</v>
          </cell>
          <cell r="D1172" t="str">
            <v>10069</v>
          </cell>
          <cell r="E1172" t="str">
            <v>Y</v>
          </cell>
          <cell r="F1172" t="str">
            <v>Procurement Officer</v>
          </cell>
          <cell r="G1172" t="str">
            <v>A</v>
          </cell>
          <cell r="H1172" t="str">
            <v>ZMW</v>
          </cell>
          <cell r="I1172">
            <v>141912</v>
          </cell>
          <cell r="J1172">
            <v>1</v>
          </cell>
          <cell r="L1172" t="str">
            <v>LUSAKA1</v>
          </cell>
          <cell r="M1172" t="str">
            <v>AFRICA</v>
          </cell>
          <cell r="AP1172">
            <v>19.5</v>
          </cell>
          <cell r="AQ1172">
            <v>27.990532544378699</v>
          </cell>
          <cell r="AR1172" t="str">
            <v xml:space="preserve"> </v>
          </cell>
          <cell r="AS1172" t="str">
            <v xml:space="preserve"> </v>
          </cell>
          <cell r="AT1172">
            <v>0</v>
          </cell>
        </row>
        <row r="1173">
          <cell r="A1173" t="str">
            <v>Niang, Cheikh</v>
          </cell>
          <cell r="B1173" t="str">
            <v>Senior Program Officer I</v>
          </cell>
          <cell r="C1173" t="str">
            <v>NCD</v>
          </cell>
          <cell r="D1173" t="str">
            <v>7495</v>
          </cell>
          <cell r="E1173" t="str">
            <v>Y</v>
          </cell>
          <cell r="F1173" t="str">
            <v>Program Officer</v>
          </cell>
          <cell r="G1173" t="str">
            <v>A</v>
          </cell>
          <cell r="H1173" t="str">
            <v>XOF</v>
          </cell>
          <cell r="I1173">
            <v>30822872</v>
          </cell>
          <cell r="J1173">
            <v>1</v>
          </cell>
          <cell r="L1173" t="str">
            <v>SenegalDakar</v>
          </cell>
          <cell r="M1173" t="str">
            <v>AFRICA</v>
          </cell>
          <cell r="AP1173">
            <v>600</v>
          </cell>
          <cell r="AQ1173">
            <v>197.58251282051282</v>
          </cell>
          <cell r="AR1173" t="str">
            <v xml:space="preserve"> </v>
          </cell>
          <cell r="AS1173" t="str">
            <v xml:space="preserve"> </v>
          </cell>
          <cell r="AT1173">
            <v>0</v>
          </cell>
        </row>
        <row r="1174">
          <cell r="A1174" t="str">
            <v>Niang, Sokhna Mbacke</v>
          </cell>
          <cell r="B1174" t="str">
            <v>Administrative Assistant II</v>
          </cell>
          <cell r="C1174" t="str">
            <v>CODE</v>
          </cell>
          <cell r="D1174" t="str">
            <v>8000</v>
          </cell>
          <cell r="E1174" t="str">
            <v>Y</v>
          </cell>
          <cell r="F1174" t="str">
            <v>Senior Program Assistant</v>
          </cell>
          <cell r="G1174" t="str">
            <v>A</v>
          </cell>
          <cell r="H1174" t="str">
            <v>XOF</v>
          </cell>
          <cell r="I1174">
            <v>8524000</v>
          </cell>
          <cell r="J1174">
            <v>1</v>
          </cell>
          <cell r="L1174" t="str">
            <v>SenegalDakar</v>
          </cell>
          <cell r="M1174" t="str">
            <v>AFRICA</v>
          </cell>
          <cell r="AP1174">
            <v>600</v>
          </cell>
          <cell r="AQ1174">
            <v>54.641025641025635</v>
          </cell>
          <cell r="AR1174" t="str">
            <v xml:space="preserve"> </v>
          </cell>
          <cell r="AS1174" t="str">
            <v xml:space="preserve"> </v>
          </cell>
          <cell r="AT1174">
            <v>0</v>
          </cell>
        </row>
        <row r="1175">
          <cell r="A1175" t="str">
            <v>Nilekani, Meera Vinekar</v>
          </cell>
          <cell r="B1175" t="str">
            <v>Senior Infrastructure Analyst/Engineer II</v>
          </cell>
          <cell r="C1175" t="str">
            <v>IT</v>
          </cell>
          <cell r="D1175" t="str">
            <v>6084</v>
          </cell>
          <cell r="E1175" t="str">
            <v>Y</v>
          </cell>
          <cell r="F1175" t="str">
            <v>Salesforce Administrator &amp; Solutions Analyst</v>
          </cell>
          <cell r="G1175" t="str">
            <v>A</v>
          </cell>
          <cell r="H1175" t="str">
            <v>USD</v>
          </cell>
          <cell r="I1175">
            <v>115268.4</v>
          </cell>
          <cell r="J1175">
            <v>1</v>
          </cell>
          <cell r="L1175" t="str">
            <v>SEATTLE</v>
          </cell>
          <cell r="M1175" t="str">
            <v>US</v>
          </cell>
          <cell r="AP1175">
            <v>1</v>
          </cell>
          <cell r="AQ1175">
            <v>443.34</v>
          </cell>
          <cell r="AR1175" t="str">
            <v xml:space="preserve"> </v>
          </cell>
          <cell r="AS1175" t="str">
            <v xml:space="preserve"> </v>
          </cell>
          <cell r="AT1175">
            <v>0</v>
          </cell>
        </row>
        <row r="1176">
          <cell r="A1176" t="str">
            <v>Njaila, Denis Joseph</v>
          </cell>
          <cell r="B1176" t="str">
            <v>Senior Finance and Awards Officer II/ Senior PADM II</v>
          </cell>
          <cell r="C1176" t="str">
            <v>TAN</v>
          </cell>
          <cell r="D1176" t="str">
            <v>6240</v>
          </cell>
          <cell r="E1176" t="str">
            <v>Y</v>
          </cell>
          <cell r="F1176" t="str">
            <v>Senior Project Administrator and Finance Officer, Tanzania Country Program</v>
          </cell>
          <cell r="G1176" t="str">
            <v>A</v>
          </cell>
          <cell r="H1176" t="str">
            <v>TZS</v>
          </cell>
          <cell r="I1176">
            <v>108622444.47</v>
          </cell>
          <cell r="J1176">
            <v>1</v>
          </cell>
          <cell r="L1176" t="str">
            <v>DAR ES SALAAM</v>
          </cell>
          <cell r="M1176" t="str">
            <v>AFRICA</v>
          </cell>
          <cell r="AP1176">
            <v>2500</v>
          </cell>
          <cell r="AQ1176">
            <v>167.11145303076921</v>
          </cell>
          <cell r="AR1176" t="str">
            <v xml:space="preserve"> </v>
          </cell>
          <cell r="AS1176" t="str">
            <v xml:space="preserve"> </v>
          </cell>
          <cell r="AT1176">
            <v>0</v>
          </cell>
        </row>
        <row r="1177">
          <cell r="A1177" t="str">
            <v>Njau, Pasqueline</v>
          </cell>
          <cell r="B1177" t="str">
            <v>Senior Advocacy and Public Policy Officer I</v>
          </cell>
          <cell r="C1177" t="str">
            <v>APP</v>
          </cell>
          <cell r="D1177" t="str">
            <v>10245</v>
          </cell>
          <cell r="E1177" t="str">
            <v>Y</v>
          </cell>
          <cell r="F1177" t="str">
            <v>Senior Advocacy and Public Policy Officer I</v>
          </cell>
          <cell r="G1177" t="str">
            <v>A</v>
          </cell>
          <cell r="H1177" t="str">
            <v>USD</v>
          </cell>
          <cell r="I1177">
            <v>30000</v>
          </cell>
          <cell r="J1177">
            <v>1</v>
          </cell>
          <cell r="L1177" t="str">
            <v>NAIROBI</v>
          </cell>
          <cell r="M1177" t="str">
            <v>AFRICA</v>
          </cell>
          <cell r="AP1177">
            <v>1</v>
          </cell>
          <cell r="AQ1177">
            <v>115.38461538461539</v>
          </cell>
          <cell r="AR1177" t="str">
            <v xml:space="preserve"> </v>
          </cell>
          <cell r="AS1177" t="str">
            <v xml:space="preserve"> </v>
          </cell>
          <cell r="AT1177">
            <v>0</v>
          </cell>
        </row>
        <row r="1178">
          <cell r="A1178" t="str">
            <v>Njenga, Grace Nyokabi</v>
          </cell>
          <cell r="B1178" t="str">
            <v>Program Associate II</v>
          </cell>
          <cell r="C1178" t="str">
            <v>MDHT</v>
          </cell>
          <cell r="D1178" t="str">
            <v>7614</v>
          </cell>
          <cell r="E1178" t="str">
            <v>Y</v>
          </cell>
          <cell r="F1178" t="str">
            <v>Design and Innovation Specialist, Living Labs</v>
          </cell>
          <cell r="G1178" t="str">
            <v>A</v>
          </cell>
          <cell r="H1178" t="str">
            <v>USD</v>
          </cell>
          <cell r="I1178">
            <v>18952.8</v>
          </cell>
          <cell r="J1178">
            <v>1</v>
          </cell>
          <cell r="L1178" t="str">
            <v>NAIROBI</v>
          </cell>
          <cell r="M1178" t="str">
            <v>AFRICA</v>
          </cell>
          <cell r="AP1178">
            <v>1</v>
          </cell>
          <cell r="AQ1178">
            <v>72.895384615384614</v>
          </cell>
          <cell r="AR1178" t="str">
            <v xml:space="preserve"> </v>
          </cell>
          <cell r="AS1178" t="str">
            <v xml:space="preserve"> </v>
          </cell>
          <cell r="AT1178">
            <v>0</v>
          </cell>
        </row>
        <row r="1179">
          <cell r="A1179" t="str">
            <v>Njenga, Maryann Wambui</v>
          </cell>
          <cell r="B1179" t="str">
            <v>Administrative Assistant II</v>
          </cell>
          <cell r="C1179" t="str">
            <v>CODE</v>
          </cell>
          <cell r="D1179" t="str">
            <v>10038</v>
          </cell>
          <cell r="E1179" t="str">
            <v>Y</v>
          </cell>
          <cell r="F1179" t="str">
            <v>Senior Program Assistant, Living Labs</v>
          </cell>
          <cell r="G1179" t="str">
            <v>A</v>
          </cell>
          <cell r="H1179" t="str">
            <v>USD</v>
          </cell>
          <cell r="I1179">
            <v>16092</v>
          </cell>
          <cell r="J1179">
            <v>1</v>
          </cell>
          <cell r="L1179" t="str">
            <v>NAIROBI</v>
          </cell>
          <cell r="M1179" t="str">
            <v>AFRICA</v>
          </cell>
          <cell r="AP1179">
            <v>1</v>
          </cell>
          <cell r="AQ1179">
            <v>61.892307692307689</v>
          </cell>
          <cell r="AR1179" t="str">
            <v xml:space="preserve"> </v>
          </cell>
          <cell r="AS1179" t="str">
            <v xml:space="preserve"> </v>
          </cell>
          <cell r="AT1179">
            <v>0</v>
          </cell>
        </row>
        <row r="1180">
          <cell r="A1180" t="str">
            <v>Njenga, Reinhard Ranji</v>
          </cell>
          <cell r="B1180" t="str">
            <v>Recruiter I</v>
          </cell>
          <cell r="C1180" t="str">
            <v>HR</v>
          </cell>
          <cell r="D1180" t="str">
            <v>8283</v>
          </cell>
          <cell r="E1180" t="str">
            <v>Y</v>
          </cell>
          <cell r="F1180" t="str">
            <v>Recruiter, East Africa</v>
          </cell>
          <cell r="G1180" t="str">
            <v>A</v>
          </cell>
          <cell r="H1180" t="str">
            <v>USD</v>
          </cell>
          <cell r="I1180">
            <v>32780</v>
          </cell>
          <cell r="J1180">
            <v>1</v>
          </cell>
          <cell r="L1180" t="str">
            <v>NAIROBI</v>
          </cell>
          <cell r="M1180" t="str">
            <v>AFRICA</v>
          </cell>
          <cell r="AP1180">
            <v>1</v>
          </cell>
          <cell r="AQ1180">
            <v>126.07692307692308</v>
          </cell>
          <cell r="AR1180" t="str">
            <v xml:space="preserve"> </v>
          </cell>
          <cell r="AS1180" t="str">
            <v xml:space="preserve"> </v>
          </cell>
          <cell r="AT1180">
            <v>0</v>
          </cell>
        </row>
        <row r="1181">
          <cell r="A1181" t="str">
            <v>Njeru, Alex</v>
          </cell>
          <cell r="B1181" t="str">
            <v>Director Finance and Awards</v>
          </cell>
          <cell r="C1181" t="str">
            <v>PSK</v>
          </cell>
          <cell r="D1181" t="str">
            <v>10135</v>
          </cell>
          <cell r="E1181" t="str">
            <v>Y</v>
          </cell>
          <cell r="F1181" t="str">
            <v>Director Finance and Operations</v>
          </cell>
          <cell r="G1181" t="str">
            <v>A</v>
          </cell>
          <cell r="H1181" t="str">
            <v>USD</v>
          </cell>
          <cell r="I1181">
            <v>102857.14</v>
          </cell>
          <cell r="J1181">
            <v>1</v>
          </cell>
          <cell r="L1181" t="str">
            <v>NAIROBI</v>
          </cell>
          <cell r="M1181" t="str">
            <v>AFRICA</v>
          </cell>
          <cell r="AP1181">
            <v>1</v>
          </cell>
          <cell r="AQ1181">
            <v>395.60438461538462</v>
          </cell>
          <cell r="AR1181" t="str">
            <v xml:space="preserve"> </v>
          </cell>
          <cell r="AS1181" t="str">
            <v xml:space="preserve"> </v>
          </cell>
          <cell r="AT1181">
            <v>0</v>
          </cell>
        </row>
        <row r="1182">
          <cell r="A1182" t="str">
            <v>Njeru, Eva Makena</v>
          </cell>
          <cell r="B1182" t="str">
            <v>Administrative Assistant II</v>
          </cell>
          <cell r="C1182" t="str">
            <v>PSK</v>
          </cell>
          <cell r="D1182" t="str">
            <v>10240</v>
          </cell>
          <cell r="E1182" t="str">
            <v>Y</v>
          </cell>
          <cell r="F1182" t="str">
            <v>Administrative Assistant</v>
          </cell>
          <cell r="G1182" t="str">
            <v>A</v>
          </cell>
          <cell r="H1182" t="str">
            <v>USD</v>
          </cell>
          <cell r="I1182">
            <v>20357.14</v>
          </cell>
          <cell r="J1182">
            <v>1</v>
          </cell>
          <cell r="L1182" t="str">
            <v>NAIROBI</v>
          </cell>
          <cell r="M1182" t="str">
            <v>AFRICA</v>
          </cell>
          <cell r="AP1182">
            <v>1</v>
          </cell>
          <cell r="AQ1182">
            <v>78.296692307692311</v>
          </cell>
          <cell r="AR1182" t="str">
            <v xml:space="preserve"> </v>
          </cell>
          <cell r="AS1182" t="str">
            <v xml:space="preserve"> </v>
          </cell>
          <cell r="AT1182">
            <v>0</v>
          </cell>
        </row>
        <row r="1183">
          <cell r="A1183" t="str">
            <v>Njuguna, Carolyne Njeri</v>
          </cell>
          <cell r="B1183" t="str">
            <v>Global HUB Leader</v>
          </cell>
          <cell r="C1183" t="str">
            <v>PSK</v>
          </cell>
          <cell r="D1183" t="str">
            <v>6611</v>
          </cell>
          <cell r="E1183" t="str">
            <v>Y</v>
          </cell>
          <cell r="F1183" t="str">
            <v>East Africa Hub Director &amp; Country Director, Kenya</v>
          </cell>
          <cell r="G1183" t="str">
            <v>A</v>
          </cell>
          <cell r="H1183" t="str">
            <v>USD</v>
          </cell>
          <cell r="I1183">
            <v>154706.92000000001</v>
          </cell>
          <cell r="J1183">
            <v>1</v>
          </cell>
          <cell r="L1183" t="str">
            <v>NAIROBI</v>
          </cell>
          <cell r="M1183" t="str">
            <v>AFRICA</v>
          </cell>
          <cell r="AP1183">
            <v>1</v>
          </cell>
          <cell r="AQ1183">
            <v>595.02661538461541</v>
          </cell>
          <cell r="AR1183" t="str">
            <v xml:space="preserve"> </v>
          </cell>
          <cell r="AS1183" t="str">
            <v xml:space="preserve"> </v>
          </cell>
          <cell r="AT1183">
            <v>0</v>
          </cell>
        </row>
        <row r="1184">
          <cell r="A1184" t="str">
            <v>Njuguna, Emily Mbaire</v>
          </cell>
          <cell r="B1184" t="str">
            <v>Program Advisor I</v>
          </cell>
          <cell r="C1184" t="str">
            <v>MCHN</v>
          </cell>
          <cell r="D1184" t="str">
            <v>8103</v>
          </cell>
          <cell r="E1184" t="str">
            <v>Y</v>
          </cell>
          <cell r="F1184" t="str">
            <v>Regional Lead, Africa Maternal and Newborn Health</v>
          </cell>
          <cell r="G1184" t="str">
            <v>A</v>
          </cell>
          <cell r="H1184" t="str">
            <v>USD</v>
          </cell>
          <cell r="I1184">
            <v>75543</v>
          </cell>
          <cell r="J1184">
            <v>1</v>
          </cell>
          <cell r="L1184" t="str">
            <v>NAIROBI</v>
          </cell>
          <cell r="M1184" t="str">
            <v>AFRICA</v>
          </cell>
          <cell r="AP1184">
            <v>1</v>
          </cell>
          <cell r="AQ1184">
            <v>290.55</v>
          </cell>
          <cell r="AR1184" t="str">
            <v xml:space="preserve"> </v>
          </cell>
          <cell r="AS1184" t="str">
            <v xml:space="preserve"> </v>
          </cell>
          <cell r="AT1184">
            <v>0</v>
          </cell>
        </row>
        <row r="1185">
          <cell r="A1185" t="str">
            <v>Njuguna, Hannah Ruguru</v>
          </cell>
          <cell r="B1185" t="str">
            <v>Senior Operations Systems &amp; Analytics Analyst II</v>
          </cell>
          <cell r="C1185" t="str">
            <v>FPA</v>
          </cell>
          <cell r="D1185" t="str">
            <v>7971</v>
          </cell>
          <cell r="E1185" t="str">
            <v>Y</v>
          </cell>
          <cell r="F1185" t="str">
            <v>ERP Solutions Lead</v>
          </cell>
          <cell r="G1185" t="str">
            <v>A</v>
          </cell>
          <cell r="H1185" t="str">
            <v>USD</v>
          </cell>
          <cell r="I1185">
            <v>50890.95</v>
          </cell>
          <cell r="J1185">
            <v>1</v>
          </cell>
          <cell r="L1185" t="str">
            <v>NAIROBI</v>
          </cell>
          <cell r="M1185" t="str">
            <v>AFRICA</v>
          </cell>
          <cell r="AP1185">
            <v>1</v>
          </cell>
          <cell r="AQ1185">
            <v>195.73442307692306</v>
          </cell>
          <cell r="AR1185" t="str">
            <v xml:space="preserve"> </v>
          </cell>
          <cell r="AS1185" t="str">
            <v xml:space="preserve"> </v>
          </cell>
          <cell r="AT1185">
            <v>0</v>
          </cell>
        </row>
        <row r="1186">
          <cell r="A1186" t="str">
            <v>Njuguna, Patricia Wambui</v>
          </cell>
          <cell r="B1186" t="str">
            <v>Clinical Program Advisor I</v>
          </cell>
          <cell r="C1186" t="str">
            <v>CCLN</v>
          </cell>
          <cell r="D1186" t="str">
            <v>7561</v>
          </cell>
          <cell r="E1186" t="str">
            <v>Y</v>
          </cell>
          <cell r="F1186" t="str">
            <v>Senior Medical Officer, CVIA</v>
          </cell>
          <cell r="G1186" t="str">
            <v>A</v>
          </cell>
          <cell r="H1186" t="str">
            <v>USD</v>
          </cell>
          <cell r="I1186">
            <v>93751.21</v>
          </cell>
          <cell r="J1186">
            <v>1</v>
          </cell>
          <cell r="L1186" t="str">
            <v>NAIROBI</v>
          </cell>
          <cell r="M1186" t="str">
            <v>AFRICA</v>
          </cell>
          <cell r="AP1186">
            <v>1</v>
          </cell>
          <cell r="AQ1186">
            <v>360.58157692307697</v>
          </cell>
          <cell r="AR1186" t="str">
            <v xml:space="preserve"> </v>
          </cell>
          <cell r="AS1186" t="str">
            <v xml:space="preserve"> </v>
          </cell>
          <cell r="AT1186">
            <v>0</v>
          </cell>
        </row>
        <row r="1187">
          <cell r="A1187" t="str">
            <v>Nkinsi, Luke Mubiala</v>
          </cell>
          <cell r="B1187" t="str">
            <v>Clinical Program Advisor I</v>
          </cell>
          <cell r="C1187" t="str">
            <v>DRC</v>
          </cell>
          <cell r="D1187" t="str">
            <v>8159</v>
          </cell>
          <cell r="E1187" t="str">
            <v>Y</v>
          </cell>
          <cell r="F1187" t="str">
            <v>Immunization Senior Technical Advisor</v>
          </cell>
          <cell r="G1187" t="str">
            <v>A</v>
          </cell>
          <cell r="H1187" t="str">
            <v>USD</v>
          </cell>
          <cell r="I1187">
            <v>114400</v>
          </cell>
          <cell r="J1187">
            <v>1</v>
          </cell>
          <cell r="L1187" t="str">
            <v>KINSHASA</v>
          </cell>
          <cell r="M1187" t="str">
            <v>AFRICA</v>
          </cell>
          <cell r="AP1187">
            <v>1</v>
          </cell>
          <cell r="AQ1187">
            <v>440</v>
          </cell>
          <cell r="AR1187" t="str">
            <v xml:space="preserve"> </v>
          </cell>
          <cell r="AS1187" t="str">
            <v xml:space="preserve"> </v>
          </cell>
          <cell r="AT1187">
            <v>0</v>
          </cell>
        </row>
        <row r="1188">
          <cell r="A1188" t="str">
            <v>Nkulu, Aline Yumba</v>
          </cell>
          <cell r="B1188" t="str">
            <v>Senior Monitoring, Evaluation and Learning Officer II</v>
          </cell>
          <cell r="C1188" t="str">
            <v>MNTD</v>
          </cell>
          <cell r="D1188" t="str">
            <v>5292</v>
          </cell>
          <cell r="E1188" t="str">
            <v>Y</v>
          </cell>
          <cell r="F1188" t="str">
            <v>Provincial Surveillance, M&amp;E Advisor</v>
          </cell>
          <cell r="G1188" t="str">
            <v>A</v>
          </cell>
          <cell r="H1188" t="str">
            <v>USD</v>
          </cell>
          <cell r="I1188">
            <v>45996</v>
          </cell>
          <cell r="J1188">
            <v>1</v>
          </cell>
          <cell r="L1188" t="str">
            <v>DRCLUBUMBASHI</v>
          </cell>
          <cell r="M1188" t="str">
            <v>AFRICA</v>
          </cell>
          <cell r="AP1188">
            <v>1</v>
          </cell>
          <cell r="AQ1188">
            <v>176.90769230769232</v>
          </cell>
          <cell r="AR1188" t="str">
            <v xml:space="preserve"> </v>
          </cell>
          <cell r="AS1188" t="str">
            <v xml:space="preserve"> </v>
          </cell>
          <cell r="AT1188">
            <v>0</v>
          </cell>
        </row>
        <row r="1189">
          <cell r="A1189" t="str">
            <v>Nowak, Spike Anthony</v>
          </cell>
          <cell r="B1189" t="str">
            <v>Manager Program</v>
          </cell>
          <cell r="C1189" t="str">
            <v>MD</v>
          </cell>
          <cell r="D1189" t="str">
            <v>6018</v>
          </cell>
          <cell r="E1189" t="str">
            <v>Y</v>
          </cell>
          <cell r="F1189" t="str">
            <v>Senior Officer</v>
          </cell>
          <cell r="G1189" t="str">
            <v>A</v>
          </cell>
          <cell r="H1189" t="str">
            <v>USD</v>
          </cell>
          <cell r="I1189">
            <v>147618.93</v>
          </cell>
          <cell r="J1189">
            <v>1</v>
          </cell>
          <cell r="L1189" t="str">
            <v>WASHINGTON DC</v>
          </cell>
          <cell r="M1189" t="str">
            <v>US</v>
          </cell>
          <cell r="AP1189">
            <v>1</v>
          </cell>
          <cell r="AQ1189">
            <v>567.76511538461534</v>
          </cell>
          <cell r="AR1189" t="str">
            <v xml:space="preserve"> </v>
          </cell>
          <cell r="AS1189" t="str">
            <v xml:space="preserve"> </v>
          </cell>
          <cell r="AT1189">
            <v>0</v>
          </cell>
        </row>
        <row r="1190">
          <cell r="A1190" t="str">
            <v>Nsoki Mikanda, Somida</v>
          </cell>
          <cell r="B1190" t="str">
            <v>Senior Finance and Awards Officer/ Senior PADM I</v>
          </cell>
          <cell r="C1190" t="str">
            <v>MNTD</v>
          </cell>
          <cell r="D1190" t="str">
            <v>10019</v>
          </cell>
          <cell r="E1190" t="str">
            <v>Y</v>
          </cell>
          <cell r="F1190" t="str">
            <v>Finance and Administration Officer - Perennial Malaria Chemoprevention</v>
          </cell>
          <cell r="G1190" t="str">
            <v>A</v>
          </cell>
          <cell r="H1190" t="str">
            <v>USD</v>
          </cell>
          <cell r="I1190">
            <v>37944</v>
          </cell>
          <cell r="J1190">
            <v>1</v>
          </cell>
          <cell r="L1190" t="str">
            <v>KINSHASA</v>
          </cell>
          <cell r="M1190" t="str">
            <v>AFRICA</v>
          </cell>
          <cell r="AP1190">
            <v>1</v>
          </cell>
          <cell r="AQ1190">
            <v>145.93846153846152</v>
          </cell>
          <cell r="AR1190" t="str">
            <v xml:space="preserve"> </v>
          </cell>
          <cell r="AS1190" t="str">
            <v xml:space="preserve"> </v>
          </cell>
          <cell r="AT1190">
            <v>0</v>
          </cell>
        </row>
        <row r="1191">
          <cell r="A1191" t="str">
            <v>Ntakimazi, Melchior Rubeni</v>
          </cell>
          <cell r="B1191" t="str">
            <v>Program Associate II</v>
          </cell>
          <cell r="C1191" t="str">
            <v>MD</v>
          </cell>
          <cell r="D1191" t="str">
            <v>7404</v>
          </cell>
          <cell r="E1191" t="str">
            <v>Y</v>
          </cell>
          <cell r="F1191" t="str">
            <v>Program Officer -TIMCI</v>
          </cell>
          <cell r="G1191" t="str">
            <v>A</v>
          </cell>
          <cell r="H1191" t="str">
            <v>TZS</v>
          </cell>
          <cell r="I1191">
            <v>39289305.640000001</v>
          </cell>
          <cell r="J1191">
            <v>1</v>
          </cell>
          <cell r="L1191" t="str">
            <v>DAR ES SALAAM</v>
          </cell>
          <cell r="M1191" t="str">
            <v>AFRICA</v>
          </cell>
          <cell r="AP1191">
            <v>2500</v>
          </cell>
          <cell r="AQ1191">
            <v>60.445085600000006</v>
          </cell>
          <cell r="AR1191" t="str">
            <v xml:space="preserve"> </v>
          </cell>
          <cell r="AS1191" t="str">
            <v xml:space="preserve"> </v>
          </cell>
          <cell r="AT1191">
            <v>0</v>
          </cell>
        </row>
        <row r="1192">
          <cell r="A1192" t="str">
            <v>Ntuku, Henry Maggi Tabala</v>
          </cell>
          <cell r="B1192" t="str">
            <v>Monitoring, Evaluation and Learning Advisor I</v>
          </cell>
          <cell r="C1192" t="str">
            <v>MNTD</v>
          </cell>
          <cell r="D1192" t="str">
            <v>7320</v>
          </cell>
          <cell r="E1192" t="str">
            <v>Y</v>
          </cell>
          <cell r="F1192" t="str">
            <v>Operational Research Lead</v>
          </cell>
          <cell r="G1192" t="str">
            <v>A</v>
          </cell>
          <cell r="H1192" t="str">
            <v>CHF</v>
          </cell>
          <cell r="I1192">
            <v>167990.94</v>
          </cell>
          <cell r="J1192">
            <v>1</v>
          </cell>
          <cell r="L1192" t="str">
            <v>SWITZFATH</v>
          </cell>
          <cell r="M1192" t="str">
            <v>AMEE</v>
          </cell>
          <cell r="AP1192">
            <v>0.92169999999999996</v>
          </cell>
          <cell r="AQ1192">
            <v>701.00792014755348</v>
          </cell>
          <cell r="AR1192" t="str">
            <v xml:space="preserve"> </v>
          </cell>
          <cell r="AS1192" t="str">
            <v xml:space="preserve"> </v>
          </cell>
          <cell r="AT1192">
            <v>0</v>
          </cell>
        </row>
        <row r="1193">
          <cell r="A1193" t="str">
            <v>Nuvunga, Violeta Jose</v>
          </cell>
          <cell r="B1193" t="str">
            <v>Program Associate I</v>
          </cell>
          <cell r="C1193" t="str">
            <v>ECD</v>
          </cell>
          <cell r="D1193" t="str">
            <v>8217</v>
          </cell>
          <cell r="E1193" t="str">
            <v>Y</v>
          </cell>
          <cell r="F1193" t="str">
            <v>Program Assistant, Hilton 4</v>
          </cell>
          <cell r="G1193" t="str">
            <v>A</v>
          </cell>
          <cell r="H1193" t="str">
            <v>MZN</v>
          </cell>
          <cell r="I1193">
            <v>1597500</v>
          </cell>
          <cell r="J1193">
            <v>1</v>
          </cell>
          <cell r="L1193" t="str">
            <v>MOZMAPUTO</v>
          </cell>
          <cell r="M1193" t="str">
            <v>AFRICA</v>
          </cell>
          <cell r="AP1193">
            <v>63</v>
          </cell>
          <cell r="AQ1193">
            <v>97.52747252747254</v>
          </cell>
          <cell r="AR1193" t="str">
            <v xml:space="preserve"> </v>
          </cell>
          <cell r="AS1193" t="str">
            <v xml:space="preserve"> </v>
          </cell>
          <cell r="AT1193">
            <v>0</v>
          </cell>
        </row>
        <row r="1194">
          <cell r="A1194" t="str">
            <v>Nyabuto, Marion</v>
          </cell>
          <cell r="B1194" t="str">
            <v>Grants &amp; Contracts Associate I</v>
          </cell>
          <cell r="C1194" t="str">
            <v>GRC</v>
          </cell>
          <cell r="D1194" t="str">
            <v>5669</v>
          </cell>
          <cell r="E1194" t="str">
            <v>Y</v>
          </cell>
          <cell r="F1194" t="str">
            <v>Grants &amp; Contracts Coordinator</v>
          </cell>
          <cell r="G1194" t="str">
            <v>A</v>
          </cell>
          <cell r="H1194" t="str">
            <v>USD</v>
          </cell>
          <cell r="I1194">
            <v>21000</v>
          </cell>
          <cell r="J1194">
            <v>1</v>
          </cell>
          <cell r="L1194" t="str">
            <v>NAIROBI</v>
          </cell>
          <cell r="M1194" t="str">
            <v>AFRICA</v>
          </cell>
          <cell r="AP1194">
            <v>1</v>
          </cell>
          <cell r="AQ1194">
            <v>80.769230769230774</v>
          </cell>
          <cell r="AR1194" t="str">
            <v xml:space="preserve"> </v>
          </cell>
          <cell r="AS1194" t="str">
            <v xml:space="preserve"> </v>
          </cell>
          <cell r="AT1194">
            <v>0</v>
          </cell>
        </row>
        <row r="1195">
          <cell r="A1195" t="str">
            <v>Nyaka, Henry</v>
          </cell>
          <cell r="B1195" t="str">
            <v>Senior Communications Officer II</v>
          </cell>
          <cell r="C1195" t="str">
            <v>CPAI</v>
          </cell>
          <cell r="D1195" t="str">
            <v>7812</v>
          </cell>
          <cell r="E1195" t="str">
            <v>Y</v>
          </cell>
          <cell r="F1195" t="str">
            <v>Communications Officer, Center for Vaccine Innovation and Access</v>
          </cell>
          <cell r="G1195" t="str">
            <v>A</v>
          </cell>
          <cell r="H1195" t="str">
            <v>MWK</v>
          </cell>
          <cell r="I1195">
            <v>50557500</v>
          </cell>
          <cell r="J1195">
            <v>1</v>
          </cell>
          <cell r="L1195" t="str">
            <v>MalawiLilongwe</v>
          </cell>
          <cell r="M1195" t="str">
            <v>AFRICA</v>
          </cell>
          <cell r="AP1195">
            <v>1100</v>
          </cell>
          <cell r="AQ1195">
            <v>176.77447552447555</v>
          </cell>
          <cell r="AR1195" t="str">
            <v xml:space="preserve"> </v>
          </cell>
          <cell r="AS1195" t="str">
            <v xml:space="preserve"> </v>
          </cell>
          <cell r="AT1195">
            <v>0</v>
          </cell>
        </row>
        <row r="1196">
          <cell r="A1196" t="str">
            <v>Nyambe, Makuzi</v>
          </cell>
          <cell r="B1196" t="str">
            <v>Senior Program Project Manager II</v>
          </cell>
          <cell r="C1196" t="str">
            <v>RH</v>
          </cell>
          <cell r="D1196" t="str">
            <v>10087</v>
          </cell>
          <cell r="E1196" t="str">
            <v>Y</v>
          </cell>
          <cell r="F1196" t="str">
            <v>Monitoring &amp; Evaluation Officer</v>
          </cell>
          <cell r="G1196" t="str">
            <v>A</v>
          </cell>
          <cell r="H1196" t="str">
            <v>ZMW</v>
          </cell>
          <cell r="I1196">
            <v>324000</v>
          </cell>
          <cell r="J1196">
            <v>1</v>
          </cell>
          <cell r="L1196" t="str">
            <v>LUSAKA1</v>
          </cell>
          <cell r="M1196" t="str">
            <v>AFRICA</v>
          </cell>
          <cell r="AP1196">
            <v>19.5</v>
          </cell>
          <cell r="AQ1196">
            <v>63.905325443786985</v>
          </cell>
          <cell r="AR1196" t="str">
            <v xml:space="preserve"> </v>
          </cell>
          <cell r="AS1196" t="str">
            <v xml:space="preserve"> </v>
          </cell>
          <cell r="AT1196">
            <v>0</v>
          </cell>
        </row>
        <row r="1197">
          <cell r="A1197" t="str">
            <v>Nyamekye, Gideon Sarpong</v>
          </cell>
          <cell r="B1197" t="str">
            <v>Manager Program Project Management</v>
          </cell>
          <cell r="C1197" t="str">
            <v>CODE</v>
          </cell>
          <cell r="D1197" t="str">
            <v>7841</v>
          </cell>
          <cell r="E1197" t="str">
            <v>Y</v>
          </cell>
          <cell r="F1197" t="str">
            <v>Technical Project Manager, Digital Square</v>
          </cell>
          <cell r="G1197" t="str">
            <v>A</v>
          </cell>
          <cell r="H1197" t="str">
            <v>USD</v>
          </cell>
          <cell r="I1197">
            <v>38374.06</v>
          </cell>
          <cell r="J1197">
            <v>1</v>
          </cell>
          <cell r="L1197" t="str">
            <v>ACCRA</v>
          </cell>
          <cell r="M1197" t="str">
            <v>AFRICA</v>
          </cell>
          <cell r="AP1197">
            <v>1</v>
          </cell>
          <cell r="AQ1197">
            <v>147.59253846153845</v>
          </cell>
          <cell r="AR1197" t="str">
            <v xml:space="preserve"> </v>
          </cell>
          <cell r="AS1197" t="str">
            <v xml:space="preserve"> </v>
          </cell>
          <cell r="AT1197">
            <v>0</v>
          </cell>
        </row>
        <row r="1198">
          <cell r="A1198" t="str">
            <v>Nyarko, Mikka Nana-Opokuaa</v>
          </cell>
          <cell r="B1198" t="str">
            <v>Functional Specialist I</v>
          </cell>
          <cell r="C1198" t="str">
            <v>DX</v>
          </cell>
          <cell r="D1198" t="str">
            <v>7942</v>
          </cell>
          <cell r="E1198" t="str">
            <v>Y</v>
          </cell>
          <cell r="F1198" t="str">
            <v>Senior Program Assistant</v>
          </cell>
          <cell r="G1198" t="str">
            <v>A</v>
          </cell>
          <cell r="H1198" t="str">
            <v>USD</v>
          </cell>
          <cell r="I1198">
            <v>62732.800000000003</v>
          </cell>
          <cell r="J1198">
            <v>1</v>
          </cell>
          <cell r="L1198" t="str">
            <v>SEATTLE</v>
          </cell>
          <cell r="M1198" t="str">
            <v>US</v>
          </cell>
          <cell r="AP1198">
            <v>1</v>
          </cell>
          <cell r="AQ1198">
            <v>241.28</v>
          </cell>
          <cell r="AR1198" t="str">
            <v xml:space="preserve"> </v>
          </cell>
          <cell r="AS1198" t="str">
            <v xml:space="preserve"> </v>
          </cell>
          <cell r="AT1198">
            <v>0</v>
          </cell>
        </row>
        <row r="1199">
          <cell r="A1199" t="str">
            <v>Nyekele, Notulu Mutelo</v>
          </cell>
          <cell r="B1199" t="str">
            <v>Senior Functional Coordinator</v>
          </cell>
          <cell r="C1199" t="str">
            <v>MNTD</v>
          </cell>
          <cell r="D1199" t="str">
            <v>5872</v>
          </cell>
          <cell r="E1199" t="str">
            <v>Y</v>
          </cell>
          <cell r="F1199" t="str">
            <v>Senior Program Assistant</v>
          </cell>
          <cell r="G1199" t="str">
            <v>A</v>
          </cell>
          <cell r="H1199" t="str">
            <v>ZMW</v>
          </cell>
          <cell r="I1199">
            <v>164301.65</v>
          </cell>
          <cell r="J1199">
            <v>1</v>
          </cell>
          <cell r="L1199" t="str">
            <v>LUSAKA1</v>
          </cell>
          <cell r="M1199" t="str">
            <v>AFRICA</v>
          </cell>
          <cell r="AP1199">
            <v>19.5</v>
          </cell>
          <cell r="AQ1199">
            <v>32.406637080867853</v>
          </cell>
          <cell r="AR1199" t="str">
            <v xml:space="preserve"> </v>
          </cell>
          <cell r="AS1199" t="str">
            <v xml:space="preserve"> </v>
          </cell>
          <cell r="AT1199">
            <v>0</v>
          </cell>
        </row>
        <row r="1200">
          <cell r="A1200" t="str">
            <v>Nyirenda Mutesa, Monica</v>
          </cell>
          <cell r="B1200" t="str">
            <v>Advanced Program Officer</v>
          </cell>
          <cell r="C1200" t="str">
            <v>RH</v>
          </cell>
          <cell r="D1200" t="str">
            <v>5483</v>
          </cell>
          <cell r="E1200" t="str">
            <v>Y</v>
          </cell>
          <cell r="F1200" t="str">
            <v>Project Director</v>
          </cell>
          <cell r="G1200" t="str">
            <v>A</v>
          </cell>
          <cell r="H1200" t="str">
            <v>ZMW</v>
          </cell>
          <cell r="I1200">
            <v>928795.97</v>
          </cell>
          <cell r="J1200">
            <v>1</v>
          </cell>
          <cell r="L1200" t="str">
            <v>LUSAKA1</v>
          </cell>
          <cell r="M1200" t="str">
            <v>AFRICA</v>
          </cell>
          <cell r="AP1200">
            <v>19.5</v>
          </cell>
          <cell r="AQ1200">
            <v>183.19447140039446</v>
          </cell>
          <cell r="AR1200" t="str">
            <v xml:space="preserve"> </v>
          </cell>
          <cell r="AS1200" t="str">
            <v xml:space="preserve"> </v>
          </cell>
          <cell r="AT1200">
            <v>0</v>
          </cell>
        </row>
        <row r="1201">
          <cell r="A1201" t="str">
            <v>Nyongesa, Jacktone</v>
          </cell>
          <cell r="B1201" t="str">
            <v>Senior Finance and Awards Officer/ Senior PADM I</v>
          </cell>
          <cell r="C1201" t="str">
            <v>MDHT</v>
          </cell>
          <cell r="D1201" t="str">
            <v>5645</v>
          </cell>
          <cell r="E1201" t="str">
            <v>Y</v>
          </cell>
          <cell r="F1201" t="str">
            <v>Global PADM, Living Labs</v>
          </cell>
          <cell r="G1201" t="str">
            <v>A</v>
          </cell>
          <cell r="H1201" t="str">
            <v>USD</v>
          </cell>
          <cell r="I1201">
            <v>57332.22</v>
          </cell>
          <cell r="J1201">
            <v>1</v>
          </cell>
          <cell r="L1201" t="str">
            <v>NAIROBI</v>
          </cell>
          <cell r="M1201" t="str">
            <v>AFRICA</v>
          </cell>
          <cell r="AP1201">
            <v>1</v>
          </cell>
          <cell r="AQ1201">
            <v>220.50853846153848</v>
          </cell>
          <cell r="AR1201" t="str">
            <v xml:space="preserve"> </v>
          </cell>
          <cell r="AS1201" t="str">
            <v xml:space="preserve"> </v>
          </cell>
          <cell r="AT1201">
            <v>0</v>
          </cell>
        </row>
        <row r="1202">
          <cell r="A1202" t="str">
            <v>Nyukuri, Louis Wangila</v>
          </cell>
          <cell r="B1202" t="str">
            <v>Program Associate II</v>
          </cell>
          <cell r="C1202" t="str">
            <v>PSK</v>
          </cell>
          <cell r="D1202" t="str">
            <v>7809</v>
          </cell>
          <cell r="E1202" t="str">
            <v>Y</v>
          </cell>
          <cell r="F1202" t="str">
            <v>Program Officer</v>
          </cell>
          <cell r="G1202" t="str">
            <v>A</v>
          </cell>
          <cell r="H1202" t="str">
            <v>USD</v>
          </cell>
          <cell r="I1202">
            <v>18099.919999999998</v>
          </cell>
          <cell r="J1202">
            <v>1</v>
          </cell>
          <cell r="L1202" t="str">
            <v>KAKAMEGA</v>
          </cell>
          <cell r="M1202" t="str">
            <v>AFRICA</v>
          </cell>
          <cell r="AP1202">
            <v>1</v>
          </cell>
          <cell r="AQ1202">
            <v>69.615076923076913</v>
          </cell>
          <cell r="AR1202" t="str">
            <v xml:space="preserve"> </v>
          </cell>
          <cell r="AS1202" t="str">
            <v xml:space="preserve"> </v>
          </cell>
          <cell r="AT1202">
            <v>0</v>
          </cell>
        </row>
        <row r="1203">
          <cell r="A1203" t="str">
            <v>Nzomo, Victor Kivuva</v>
          </cell>
          <cell r="B1203" t="str">
            <v>Senior Accountant II</v>
          </cell>
          <cell r="C1203" t="str">
            <v>GLACCT</v>
          </cell>
          <cell r="D1203" t="str">
            <v>3912</v>
          </cell>
          <cell r="E1203" t="str">
            <v>Y</v>
          </cell>
          <cell r="F1203" t="str">
            <v>Senior International Accountant</v>
          </cell>
          <cell r="G1203" t="str">
            <v>A</v>
          </cell>
          <cell r="H1203" t="str">
            <v>USD</v>
          </cell>
          <cell r="I1203">
            <v>46150.07</v>
          </cell>
          <cell r="J1203">
            <v>1</v>
          </cell>
          <cell r="L1203" t="str">
            <v>NAIROBI</v>
          </cell>
          <cell r="M1203" t="str">
            <v>AFRICA</v>
          </cell>
          <cell r="AP1203">
            <v>1</v>
          </cell>
          <cell r="AQ1203">
            <v>177.50026923076922</v>
          </cell>
          <cell r="AR1203" t="str">
            <v xml:space="preserve"> </v>
          </cell>
          <cell r="AS1203" t="str">
            <v xml:space="preserve"> </v>
          </cell>
          <cell r="AT1203">
            <v>0</v>
          </cell>
        </row>
        <row r="1204">
          <cell r="A1204" t="str">
            <v>Obanda, Rael Anyona</v>
          </cell>
          <cell r="B1204" t="str">
            <v>Senior Monitoring, Evaluation and Learning Officer I</v>
          </cell>
          <cell r="C1204" t="str">
            <v>PSK</v>
          </cell>
          <cell r="D1204" t="str">
            <v>5677</v>
          </cell>
          <cell r="E1204" t="str">
            <v>Y</v>
          </cell>
          <cell r="F1204" t="str">
            <v>M&amp;E Advisor, Nuru Ya Mtoto</v>
          </cell>
          <cell r="G1204" t="str">
            <v>A</v>
          </cell>
          <cell r="H1204" t="str">
            <v>USD</v>
          </cell>
          <cell r="I1204">
            <v>33750.76</v>
          </cell>
          <cell r="J1204">
            <v>1</v>
          </cell>
          <cell r="L1204" t="str">
            <v>HOMABAY</v>
          </cell>
          <cell r="M1204" t="str">
            <v>AFRICA</v>
          </cell>
          <cell r="AP1204">
            <v>1</v>
          </cell>
          <cell r="AQ1204">
            <v>129.8106153846154</v>
          </cell>
          <cell r="AR1204" t="str">
            <v xml:space="preserve"> </v>
          </cell>
          <cell r="AS1204" t="str">
            <v xml:space="preserve"> </v>
          </cell>
          <cell r="AT1204">
            <v>0</v>
          </cell>
        </row>
        <row r="1205">
          <cell r="A1205" t="str">
            <v>Obara, Jeremiah Robert</v>
          </cell>
          <cell r="B1205" t="str">
            <v>Senior Learning &amp; Development Officer I</v>
          </cell>
          <cell r="C1205" t="str">
            <v>HR</v>
          </cell>
          <cell r="D1205" t="str">
            <v>7324</v>
          </cell>
          <cell r="E1205" t="str">
            <v>Y</v>
          </cell>
          <cell r="F1205" t="str">
            <v>Learning Technologies Specialist, Human Resources</v>
          </cell>
          <cell r="G1205" t="str">
            <v>A</v>
          </cell>
          <cell r="H1205" t="str">
            <v>USD</v>
          </cell>
          <cell r="I1205">
            <v>24467.119999999999</v>
          </cell>
          <cell r="J1205">
            <v>1</v>
          </cell>
          <cell r="L1205" t="str">
            <v>NAIROBI</v>
          </cell>
          <cell r="M1205" t="str">
            <v>AFRICA</v>
          </cell>
          <cell r="AP1205">
            <v>1</v>
          </cell>
          <cell r="AQ1205">
            <v>94.104307692307685</v>
          </cell>
          <cell r="AR1205" t="str">
            <v xml:space="preserve"> </v>
          </cell>
          <cell r="AS1205" t="str">
            <v xml:space="preserve"> </v>
          </cell>
          <cell r="AT1205">
            <v>0</v>
          </cell>
        </row>
        <row r="1206">
          <cell r="A1206" t="str">
            <v>Oberman, Elayna Christine</v>
          </cell>
          <cell r="B1206" t="str">
            <v>Senior Communications Officer I</v>
          </cell>
          <cell r="C1206" t="str">
            <v>CPAI</v>
          </cell>
          <cell r="D1206" t="str">
            <v>5148</v>
          </cell>
          <cell r="E1206" t="str">
            <v>Y</v>
          </cell>
          <cell r="F1206" t="str">
            <v>Senior Communications Associate</v>
          </cell>
          <cell r="G1206" t="str">
            <v>A</v>
          </cell>
          <cell r="H1206" t="str">
            <v>USD</v>
          </cell>
          <cell r="I1206">
            <v>75940.800000000003</v>
          </cell>
          <cell r="J1206">
            <v>1</v>
          </cell>
          <cell r="L1206" t="str">
            <v>SEATTLE</v>
          </cell>
          <cell r="M1206" t="str">
            <v>US</v>
          </cell>
          <cell r="AP1206">
            <v>1</v>
          </cell>
          <cell r="AQ1206">
            <v>292.08</v>
          </cell>
          <cell r="AR1206" t="str">
            <v xml:space="preserve"> </v>
          </cell>
          <cell r="AS1206" t="str">
            <v xml:space="preserve"> </v>
          </cell>
          <cell r="AT1206">
            <v>0</v>
          </cell>
        </row>
        <row r="1207">
          <cell r="A1207" t="str">
            <v>Obong'o, Christopher O.</v>
          </cell>
          <cell r="B1207" t="str">
            <v>Senior Manager Monitoring, Evaluation and Learning</v>
          </cell>
          <cell r="C1207" t="str">
            <v>CODE</v>
          </cell>
          <cell r="D1207" t="str">
            <v>4123</v>
          </cell>
          <cell r="E1207" t="str">
            <v>Y</v>
          </cell>
          <cell r="F1207" t="str">
            <v>Lead Product Manager, Living Labs/ Sr. Regional MEL Advisor</v>
          </cell>
          <cell r="G1207" t="str">
            <v>A</v>
          </cell>
          <cell r="H1207" t="str">
            <v>USD</v>
          </cell>
          <cell r="I1207">
            <v>80875.289999999994</v>
          </cell>
          <cell r="J1207">
            <v>1</v>
          </cell>
          <cell r="L1207" t="str">
            <v>KISUMU</v>
          </cell>
          <cell r="M1207" t="str">
            <v>AFRICA</v>
          </cell>
          <cell r="AP1207">
            <v>1</v>
          </cell>
          <cell r="AQ1207">
            <v>311.05880769230765</v>
          </cell>
          <cell r="AR1207" t="str">
            <v xml:space="preserve"> </v>
          </cell>
          <cell r="AS1207" t="str">
            <v xml:space="preserve"> </v>
          </cell>
          <cell r="AT1207">
            <v>0</v>
          </cell>
        </row>
        <row r="1208">
          <cell r="A1208" t="str">
            <v>Obsa, Amsalu</v>
          </cell>
          <cell r="B1208" t="str">
            <v>Program Associate II</v>
          </cell>
          <cell r="C1208" t="str">
            <v>ET</v>
          </cell>
          <cell r="D1208" t="str">
            <v>10220</v>
          </cell>
          <cell r="E1208" t="str">
            <v>Y</v>
          </cell>
          <cell r="F1208" t="str">
            <v>Zonal HPV Vaccine Rollout Support TA- West Shoa Zone</v>
          </cell>
          <cell r="G1208" t="str">
            <v>A</v>
          </cell>
          <cell r="H1208" t="str">
            <v>USD</v>
          </cell>
          <cell r="I1208">
            <v>13200</v>
          </cell>
          <cell r="J1208">
            <v>1</v>
          </cell>
          <cell r="L1208" t="str">
            <v>REMOTE-ET</v>
          </cell>
          <cell r="M1208" t="str">
            <v>AFRICA</v>
          </cell>
          <cell r="AP1208">
            <v>1</v>
          </cell>
          <cell r="AQ1208">
            <v>50.769230769230766</v>
          </cell>
          <cell r="AR1208" t="str">
            <v xml:space="preserve"> </v>
          </cell>
          <cell r="AS1208" t="str">
            <v xml:space="preserve"> </v>
          </cell>
          <cell r="AT1208">
            <v>0</v>
          </cell>
        </row>
        <row r="1209">
          <cell r="A1209" t="str">
            <v>Ochieng' Wanyama, Emmanuel</v>
          </cell>
          <cell r="B1209" t="str">
            <v>Senior Grants &amp; Contracts Officer I</v>
          </cell>
          <cell r="C1209" t="str">
            <v>GRC</v>
          </cell>
          <cell r="D1209" t="str">
            <v>6254</v>
          </cell>
          <cell r="E1209" t="str">
            <v>Y</v>
          </cell>
          <cell r="F1209" t="str">
            <v>Subaward Specialist</v>
          </cell>
          <cell r="G1209" t="str">
            <v>A</v>
          </cell>
          <cell r="H1209" t="str">
            <v>USD</v>
          </cell>
          <cell r="I1209">
            <v>26244</v>
          </cell>
          <cell r="J1209">
            <v>1</v>
          </cell>
          <cell r="L1209" t="str">
            <v>NAIROBI</v>
          </cell>
          <cell r="M1209" t="str">
            <v>AFRICA</v>
          </cell>
          <cell r="AP1209">
            <v>1</v>
          </cell>
          <cell r="AQ1209">
            <v>100.93846153846154</v>
          </cell>
          <cell r="AR1209" t="str">
            <v xml:space="preserve"> </v>
          </cell>
          <cell r="AS1209" t="str">
            <v xml:space="preserve"> </v>
          </cell>
          <cell r="AT1209">
            <v>0</v>
          </cell>
        </row>
        <row r="1210">
          <cell r="A1210" t="str">
            <v>Ochieng, Sarah Atieno</v>
          </cell>
          <cell r="B1210" t="str">
            <v>Program Associate II</v>
          </cell>
          <cell r="C1210" t="str">
            <v>PSK</v>
          </cell>
          <cell r="D1210" t="str">
            <v>8101</v>
          </cell>
          <cell r="E1210" t="str">
            <v>Y</v>
          </cell>
          <cell r="F1210" t="str">
            <v>Program Officer, HIV Integration, USAID Nuru Ya Mtoto</v>
          </cell>
          <cell r="G1210" t="str">
            <v>A</v>
          </cell>
          <cell r="H1210" t="str">
            <v>USD</v>
          </cell>
          <cell r="I1210">
            <v>17842.54</v>
          </cell>
          <cell r="J1210">
            <v>1</v>
          </cell>
          <cell r="L1210" t="str">
            <v>KISUMU</v>
          </cell>
          <cell r="M1210" t="str">
            <v>AFRICA</v>
          </cell>
          <cell r="AP1210">
            <v>1</v>
          </cell>
          <cell r="AQ1210">
            <v>68.62515384615385</v>
          </cell>
          <cell r="AR1210" t="str">
            <v xml:space="preserve"> </v>
          </cell>
          <cell r="AS1210" t="str">
            <v xml:space="preserve"> </v>
          </cell>
          <cell r="AT1210">
            <v>0</v>
          </cell>
        </row>
        <row r="1211">
          <cell r="A1211" t="str">
            <v>Ochieng, Vincent</v>
          </cell>
          <cell r="B1211" t="str">
            <v>Senior Monitoring, Evaluation and Learning Officer I</v>
          </cell>
          <cell r="C1211" t="str">
            <v>PSK</v>
          </cell>
          <cell r="D1211" t="str">
            <v>8043</v>
          </cell>
          <cell r="E1211" t="str">
            <v>Y</v>
          </cell>
          <cell r="F1211" t="str">
            <v>County Monitoring and Evaluation Officer</v>
          </cell>
          <cell r="G1211" t="str">
            <v>A</v>
          </cell>
          <cell r="H1211" t="str">
            <v>USD</v>
          </cell>
          <cell r="I1211">
            <v>23333.4</v>
          </cell>
          <cell r="J1211">
            <v>1</v>
          </cell>
          <cell r="L1211" t="str">
            <v>KISUMU</v>
          </cell>
          <cell r="M1211" t="str">
            <v>AFRICA</v>
          </cell>
          <cell r="AP1211">
            <v>1</v>
          </cell>
          <cell r="AQ1211">
            <v>89.743846153846164</v>
          </cell>
          <cell r="AR1211" t="str">
            <v xml:space="preserve"> </v>
          </cell>
          <cell r="AS1211" t="str">
            <v xml:space="preserve"> </v>
          </cell>
          <cell r="AT1211">
            <v>0</v>
          </cell>
        </row>
        <row r="1212">
          <cell r="A1212" t="str">
            <v>Ockenhouse, Christian Fischer</v>
          </cell>
          <cell r="B1212" t="str">
            <v>Clinical Program Advisor II</v>
          </cell>
          <cell r="C1212" t="str">
            <v>CCLN</v>
          </cell>
          <cell r="D1212" t="str">
            <v>4827</v>
          </cell>
          <cell r="E1212" t="str">
            <v>Y</v>
          </cell>
          <cell r="F1212" t="str">
            <v>Senior Medical Officer</v>
          </cell>
          <cell r="G1212" t="str">
            <v>A</v>
          </cell>
          <cell r="H1212" t="str">
            <v>USD</v>
          </cell>
          <cell r="I1212">
            <v>239319.12</v>
          </cell>
          <cell r="J1212">
            <v>0.8</v>
          </cell>
          <cell r="L1212" t="str">
            <v>WASHINGTON DC</v>
          </cell>
          <cell r="M1212" t="str">
            <v>US</v>
          </cell>
          <cell r="AP1212">
            <v>1</v>
          </cell>
          <cell r="AQ1212">
            <v>1150.5726923076923</v>
          </cell>
          <cell r="AR1212" t="str">
            <v xml:space="preserve"> </v>
          </cell>
          <cell r="AS1212" t="str">
            <v>X</v>
          </cell>
          <cell r="AT1212">
            <v>0</v>
          </cell>
        </row>
        <row r="1213">
          <cell r="A1213" t="str">
            <v>Odawa, Michael Otieno</v>
          </cell>
          <cell r="B1213" t="str">
            <v>Senior Monitoring, Evaluation and Learning Officer I</v>
          </cell>
          <cell r="C1213" t="str">
            <v>PSK</v>
          </cell>
          <cell r="D1213" t="str">
            <v>8042</v>
          </cell>
          <cell r="E1213" t="str">
            <v>Y</v>
          </cell>
          <cell r="F1213" t="str">
            <v>Monitoring and Evaluation Advisor</v>
          </cell>
          <cell r="G1213" t="str">
            <v>A</v>
          </cell>
          <cell r="H1213" t="str">
            <v>USD</v>
          </cell>
          <cell r="I1213">
            <v>31468.799999999999</v>
          </cell>
          <cell r="J1213">
            <v>1</v>
          </cell>
          <cell r="L1213" t="str">
            <v>KAKAMEGA</v>
          </cell>
          <cell r="M1213" t="str">
            <v>AFRICA</v>
          </cell>
          <cell r="AP1213">
            <v>1</v>
          </cell>
          <cell r="AQ1213">
            <v>121.03384615384616</v>
          </cell>
          <cell r="AR1213" t="str">
            <v xml:space="preserve"> </v>
          </cell>
          <cell r="AS1213" t="str">
            <v xml:space="preserve"> </v>
          </cell>
          <cell r="AT1213">
            <v>0</v>
          </cell>
        </row>
        <row r="1214">
          <cell r="A1214" t="str">
            <v>Odek, Olgah Akinyi</v>
          </cell>
          <cell r="B1214" t="str">
            <v>Senior Program Officer I</v>
          </cell>
          <cell r="C1214" t="str">
            <v>MD</v>
          </cell>
          <cell r="D1214" t="str">
            <v>7234</v>
          </cell>
          <cell r="E1214" t="str">
            <v>Y</v>
          </cell>
          <cell r="F1214" t="str">
            <v>Strategic Information Management and Advocacy Officer -TIMCI</v>
          </cell>
          <cell r="G1214" t="str">
            <v>A</v>
          </cell>
          <cell r="H1214" t="str">
            <v>TZS</v>
          </cell>
          <cell r="I1214">
            <v>64788531.68</v>
          </cell>
          <cell r="J1214">
            <v>1</v>
          </cell>
          <cell r="L1214" t="str">
            <v>DAR ES SALAAM</v>
          </cell>
          <cell r="M1214" t="str">
            <v>AFRICA</v>
          </cell>
          <cell r="AP1214">
            <v>2500</v>
          </cell>
          <cell r="AQ1214">
            <v>99.674664123076923</v>
          </cell>
          <cell r="AR1214" t="str">
            <v xml:space="preserve"> </v>
          </cell>
          <cell r="AS1214" t="str">
            <v xml:space="preserve"> </v>
          </cell>
          <cell r="AT1214">
            <v>0</v>
          </cell>
        </row>
        <row r="1215">
          <cell r="A1215" t="str">
            <v>Odera, Josemaria</v>
          </cell>
          <cell r="B1215" t="str">
            <v>Project Manager II</v>
          </cell>
          <cell r="C1215" t="str">
            <v>HR</v>
          </cell>
          <cell r="D1215" t="str">
            <v>9005</v>
          </cell>
          <cell r="E1215" t="str">
            <v>Y</v>
          </cell>
          <cell r="F1215" t="str">
            <v>HR Operations Specialist</v>
          </cell>
          <cell r="G1215" t="str">
            <v>A</v>
          </cell>
          <cell r="H1215" t="str">
            <v>USD</v>
          </cell>
          <cell r="I1215">
            <v>16800</v>
          </cell>
          <cell r="J1215">
            <v>1</v>
          </cell>
          <cell r="L1215" t="str">
            <v>NAIROBI</v>
          </cell>
          <cell r="M1215" t="str">
            <v>AFRICA</v>
          </cell>
          <cell r="AP1215">
            <v>1</v>
          </cell>
          <cell r="AQ1215">
            <v>64.615384615384613</v>
          </cell>
          <cell r="AR1215" t="str">
            <v xml:space="preserve"> </v>
          </cell>
          <cell r="AS1215" t="str">
            <v xml:space="preserve"> </v>
          </cell>
          <cell r="AT1215">
            <v>0</v>
          </cell>
        </row>
        <row r="1216">
          <cell r="A1216" t="str">
            <v>Odero, Linda Awuor</v>
          </cell>
          <cell r="B1216" t="str">
            <v>Program Associate II</v>
          </cell>
          <cell r="C1216" t="str">
            <v>PSK</v>
          </cell>
          <cell r="D1216" t="str">
            <v>7714</v>
          </cell>
          <cell r="E1216" t="str">
            <v>Y</v>
          </cell>
          <cell r="F1216" t="str">
            <v>Program Officer, ECD</v>
          </cell>
          <cell r="G1216" t="str">
            <v>A</v>
          </cell>
          <cell r="H1216" t="str">
            <v>USD</v>
          </cell>
          <cell r="I1216">
            <v>18098.98</v>
          </cell>
          <cell r="J1216">
            <v>1</v>
          </cell>
          <cell r="L1216" t="str">
            <v>KISUMU</v>
          </cell>
          <cell r="M1216" t="str">
            <v>AFRICA</v>
          </cell>
          <cell r="AP1216">
            <v>1</v>
          </cell>
          <cell r="AQ1216">
            <v>69.61146153846154</v>
          </cell>
          <cell r="AR1216" t="str">
            <v xml:space="preserve"> </v>
          </cell>
          <cell r="AS1216" t="str">
            <v xml:space="preserve"> </v>
          </cell>
          <cell r="AT1216">
            <v>0</v>
          </cell>
        </row>
        <row r="1217">
          <cell r="A1217" t="str">
            <v>Odhiambo, Antony Mwanga</v>
          </cell>
          <cell r="B1217" t="str">
            <v>Senior Clinical Research Monitoring &amp; Development Officer II</v>
          </cell>
          <cell r="C1217" t="str">
            <v>EMQ</v>
          </cell>
          <cell r="D1217" t="str">
            <v>7184</v>
          </cell>
          <cell r="E1217" t="str">
            <v>Y</v>
          </cell>
          <cell r="F1217" t="str">
            <v>CMC Quality Manager</v>
          </cell>
          <cell r="G1217" t="str">
            <v>A</v>
          </cell>
          <cell r="H1217" t="str">
            <v>USD</v>
          </cell>
          <cell r="I1217">
            <v>155217.92000000001</v>
          </cell>
          <cell r="J1217">
            <v>1</v>
          </cell>
          <cell r="L1217" t="str">
            <v>WASHINGTON DC</v>
          </cell>
          <cell r="M1217" t="str">
            <v>US</v>
          </cell>
          <cell r="AP1217">
            <v>1</v>
          </cell>
          <cell r="AQ1217">
            <v>596.99200000000008</v>
          </cell>
          <cell r="AR1217" t="str">
            <v xml:space="preserve"> </v>
          </cell>
          <cell r="AS1217" t="str">
            <v xml:space="preserve"> </v>
          </cell>
          <cell r="AT1217">
            <v>0</v>
          </cell>
        </row>
        <row r="1218">
          <cell r="A1218" t="str">
            <v>Odiyo, Nicholas Nike</v>
          </cell>
          <cell r="B1218" t="str">
            <v>Senior Manager Program</v>
          </cell>
          <cell r="C1218" t="str">
            <v>PSK</v>
          </cell>
          <cell r="D1218" t="str">
            <v>6224</v>
          </cell>
          <cell r="E1218" t="str">
            <v>Y</v>
          </cell>
          <cell r="F1218" t="str">
            <v>Senior Technical Advisor, Care, Treatment and Systems Strengthening</v>
          </cell>
          <cell r="G1218" t="str">
            <v>A</v>
          </cell>
          <cell r="H1218" t="str">
            <v>USD</v>
          </cell>
          <cell r="I1218">
            <v>49581.95</v>
          </cell>
          <cell r="J1218">
            <v>1</v>
          </cell>
          <cell r="L1218" t="str">
            <v>KAKAMEGA</v>
          </cell>
          <cell r="M1218" t="str">
            <v>AFRICA</v>
          </cell>
          <cell r="AP1218">
            <v>1</v>
          </cell>
          <cell r="AQ1218">
            <v>190.69980769230767</v>
          </cell>
          <cell r="AR1218" t="str">
            <v xml:space="preserve"> </v>
          </cell>
          <cell r="AS1218" t="str">
            <v xml:space="preserve"> </v>
          </cell>
          <cell r="AT1218">
            <v>0</v>
          </cell>
        </row>
        <row r="1219">
          <cell r="A1219" t="str">
            <v>Odongo, Anne Florence</v>
          </cell>
          <cell r="B1219" t="str">
            <v>Senior Program Officer I</v>
          </cell>
          <cell r="C1219" t="str">
            <v>PSK</v>
          </cell>
          <cell r="D1219" t="str">
            <v>10177</v>
          </cell>
          <cell r="E1219" t="str">
            <v>Y</v>
          </cell>
          <cell r="F1219" t="str">
            <v>Program Officer</v>
          </cell>
          <cell r="G1219" t="str">
            <v>A</v>
          </cell>
          <cell r="H1219" t="str">
            <v>USD</v>
          </cell>
          <cell r="I1219">
            <v>24514.29</v>
          </cell>
          <cell r="J1219">
            <v>1</v>
          </cell>
          <cell r="L1219" t="str">
            <v>MIGORI2</v>
          </cell>
          <cell r="M1219" t="str">
            <v>AFRICA</v>
          </cell>
          <cell r="AP1219">
            <v>1</v>
          </cell>
          <cell r="AQ1219">
            <v>94.285730769230767</v>
          </cell>
          <cell r="AR1219" t="str">
            <v xml:space="preserve"> </v>
          </cell>
          <cell r="AS1219" t="str">
            <v xml:space="preserve"> </v>
          </cell>
          <cell r="AT1219">
            <v>0</v>
          </cell>
        </row>
        <row r="1220">
          <cell r="A1220" t="str">
            <v>Oduor, Moses Wasonga</v>
          </cell>
          <cell r="B1220" t="str">
            <v>Accounting Coordinator II</v>
          </cell>
          <cell r="C1220" t="str">
            <v>PSK</v>
          </cell>
          <cell r="D1220" t="str">
            <v>7530</v>
          </cell>
          <cell r="E1220" t="str">
            <v>Y</v>
          </cell>
          <cell r="F1220" t="str">
            <v>Finance Associate, USAID Nuru ya Mtoto Program</v>
          </cell>
          <cell r="G1220" t="str">
            <v>A</v>
          </cell>
          <cell r="H1220" t="str">
            <v>USD</v>
          </cell>
          <cell r="I1220">
            <v>13598.92</v>
          </cell>
          <cell r="J1220">
            <v>1</v>
          </cell>
          <cell r="L1220" t="str">
            <v>HOMABAY</v>
          </cell>
          <cell r="M1220" t="str">
            <v>AFRICA</v>
          </cell>
          <cell r="AP1220">
            <v>1</v>
          </cell>
          <cell r="AQ1220">
            <v>52.303538461538459</v>
          </cell>
          <cell r="AR1220" t="str">
            <v xml:space="preserve"> </v>
          </cell>
          <cell r="AS1220" t="str">
            <v xml:space="preserve"> </v>
          </cell>
          <cell r="AT1220">
            <v>0</v>
          </cell>
        </row>
        <row r="1221">
          <cell r="A1221" t="str">
            <v>Oduor, Samuel</v>
          </cell>
          <cell r="B1221" t="str">
            <v>Finance and Awards Associate II/ PADM II</v>
          </cell>
          <cell r="C1221" t="str">
            <v>PSK</v>
          </cell>
          <cell r="D1221" t="str">
            <v>10138</v>
          </cell>
          <cell r="E1221" t="str">
            <v>Y</v>
          </cell>
          <cell r="F1221" t="str">
            <v>Finance and Awards Officer</v>
          </cell>
          <cell r="G1221" t="str">
            <v>A</v>
          </cell>
          <cell r="H1221" t="str">
            <v>USD</v>
          </cell>
          <cell r="I1221">
            <v>21547.68</v>
          </cell>
          <cell r="J1221">
            <v>1</v>
          </cell>
          <cell r="L1221" t="str">
            <v>KISUMU</v>
          </cell>
          <cell r="M1221" t="str">
            <v>AFRICA</v>
          </cell>
          <cell r="AP1221">
            <v>1</v>
          </cell>
          <cell r="AQ1221">
            <v>82.875692307692304</v>
          </cell>
          <cell r="AR1221" t="str">
            <v xml:space="preserve"> </v>
          </cell>
          <cell r="AS1221" t="str">
            <v xml:space="preserve"> </v>
          </cell>
          <cell r="AT1221">
            <v>0</v>
          </cell>
        </row>
        <row r="1222">
          <cell r="A1222" t="str">
            <v>Oduor, Sylvester</v>
          </cell>
          <cell r="B1222" t="str">
            <v>Manager Program Project Management</v>
          </cell>
          <cell r="C1222" t="str">
            <v>PSK</v>
          </cell>
          <cell r="D1222" t="str">
            <v>10179</v>
          </cell>
          <cell r="E1222" t="str">
            <v>Y</v>
          </cell>
          <cell r="F1222" t="str">
            <v>Senior Technical Advisor-Economic Strengthening</v>
          </cell>
          <cell r="G1222" t="str">
            <v>A</v>
          </cell>
          <cell r="H1222" t="str">
            <v>USD</v>
          </cell>
          <cell r="I1222">
            <v>36000</v>
          </cell>
          <cell r="J1222">
            <v>1</v>
          </cell>
          <cell r="L1222" t="str">
            <v>HOMABAY</v>
          </cell>
          <cell r="M1222" t="str">
            <v>AFRICA</v>
          </cell>
          <cell r="AP1222">
            <v>1</v>
          </cell>
          <cell r="AQ1222">
            <v>138.46153846153845</v>
          </cell>
          <cell r="AR1222" t="str">
            <v xml:space="preserve"> </v>
          </cell>
          <cell r="AS1222" t="str">
            <v xml:space="preserve"> </v>
          </cell>
          <cell r="AT1222">
            <v>0</v>
          </cell>
        </row>
        <row r="1223">
          <cell r="A1223" t="str">
            <v>Oduor, Vincent Nicholas</v>
          </cell>
          <cell r="B1223" t="str">
            <v>Manager Finance and Awards</v>
          </cell>
          <cell r="C1223" t="str">
            <v>MNTD</v>
          </cell>
          <cell r="D1223" t="str">
            <v>4558</v>
          </cell>
          <cell r="E1223" t="str">
            <v>Y</v>
          </cell>
          <cell r="F1223" t="str">
            <v>Manager Finance and Awards</v>
          </cell>
          <cell r="G1223" t="str">
            <v>A</v>
          </cell>
          <cell r="H1223" t="str">
            <v>USD</v>
          </cell>
          <cell r="I1223">
            <v>68400</v>
          </cell>
          <cell r="J1223">
            <v>1</v>
          </cell>
          <cell r="L1223" t="str">
            <v>NAIROBI</v>
          </cell>
          <cell r="M1223" t="str">
            <v>AFRICA</v>
          </cell>
          <cell r="AP1223">
            <v>1</v>
          </cell>
          <cell r="AQ1223">
            <v>263.07692307692309</v>
          </cell>
          <cell r="AR1223" t="str">
            <v xml:space="preserve"> </v>
          </cell>
          <cell r="AS1223" t="str">
            <v xml:space="preserve"> </v>
          </cell>
          <cell r="AT1223">
            <v>0</v>
          </cell>
        </row>
        <row r="1224">
          <cell r="A1224" t="str">
            <v>Ogallo Muoka, Judith Adhiambo</v>
          </cell>
          <cell r="B1224" t="str">
            <v>Senior IT Project Manager I</v>
          </cell>
          <cell r="C1224" t="str">
            <v>IT</v>
          </cell>
          <cell r="D1224" t="str">
            <v>7917</v>
          </cell>
          <cell r="E1224" t="str">
            <v>Y</v>
          </cell>
          <cell r="F1224" t="str">
            <v>Product Owner</v>
          </cell>
          <cell r="G1224" t="str">
            <v>A</v>
          </cell>
          <cell r="H1224" t="str">
            <v>USD</v>
          </cell>
          <cell r="I1224">
            <v>47382</v>
          </cell>
          <cell r="J1224">
            <v>1</v>
          </cell>
          <cell r="L1224" t="str">
            <v>NAIROBI</v>
          </cell>
          <cell r="M1224" t="str">
            <v>AFRICA</v>
          </cell>
          <cell r="AP1224">
            <v>1</v>
          </cell>
          <cell r="AQ1224">
            <v>182.23846153846154</v>
          </cell>
          <cell r="AR1224" t="str">
            <v xml:space="preserve"> </v>
          </cell>
          <cell r="AS1224" t="str">
            <v xml:space="preserve"> </v>
          </cell>
          <cell r="AT1224">
            <v>0</v>
          </cell>
        </row>
        <row r="1225">
          <cell r="A1225" t="str">
            <v>Okello, Stephen Odongo</v>
          </cell>
          <cell r="B1225" t="str">
            <v>Coordinator I Functional Support /Technician I</v>
          </cell>
          <cell r="C1225" t="str">
            <v>PSK</v>
          </cell>
          <cell r="D1225" t="str">
            <v>6984</v>
          </cell>
          <cell r="E1225" t="str">
            <v>Y</v>
          </cell>
          <cell r="F1225" t="str">
            <v>Driver</v>
          </cell>
          <cell r="G1225" t="str">
            <v>A</v>
          </cell>
          <cell r="H1225" t="str">
            <v>USD</v>
          </cell>
          <cell r="I1225">
            <v>6655.19</v>
          </cell>
          <cell r="J1225">
            <v>1</v>
          </cell>
          <cell r="L1225" t="str">
            <v>KAKAMEGA</v>
          </cell>
          <cell r="M1225" t="str">
            <v>AFRICA</v>
          </cell>
          <cell r="AP1225">
            <v>1</v>
          </cell>
          <cell r="AQ1225">
            <v>25.596884615384614</v>
          </cell>
          <cell r="AR1225" t="str">
            <v xml:space="preserve"> </v>
          </cell>
          <cell r="AS1225" t="str">
            <v xml:space="preserve"> </v>
          </cell>
          <cell r="AT1225">
            <v>0</v>
          </cell>
        </row>
        <row r="1226">
          <cell r="A1226" t="str">
            <v>Oketch, Tom Francis</v>
          </cell>
          <cell r="B1226" t="str">
            <v>Senior Manager Strategy &amp; Operations</v>
          </cell>
          <cell r="C1226" t="str">
            <v>UGA</v>
          </cell>
          <cell r="D1226" t="str">
            <v>7100</v>
          </cell>
          <cell r="E1226" t="str">
            <v>Y</v>
          </cell>
          <cell r="F1226" t="str">
            <v>Finance and Operations Director</v>
          </cell>
          <cell r="G1226" t="str">
            <v>A</v>
          </cell>
          <cell r="H1226" t="str">
            <v>UGX</v>
          </cell>
          <cell r="I1226">
            <v>400402721</v>
          </cell>
          <cell r="J1226">
            <v>1</v>
          </cell>
          <cell r="L1226" t="str">
            <v>UgandaKampala</v>
          </cell>
          <cell r="M1226" t="str">
            <v>AFRICA</v>
          </cell>
          <cell r="AP1226">
            <v>3750</v>
          </cell>
          <cell r="AQ1226">
            <v>410.66945743589741</v>
          </cell>
          <cell r="AR1226" t="str">
            <v xml:space="preserve"> </v>
          </cell>
          <cell r="AS1226" t="str">
            <v xml:space="preserve"> </v>
          </cell>
          <cell r="AT1226">
            <v>0</v>
          </cell>
        </row>
        <row r="1227">
          <cell r="A1227" t="str">
            <v>Okindo, Victor Okoth</v>
          </cell>
          <cell r="B1227" t="str">
            <v>Senior Monitoring, Evaluation and Learning Officer I</v>
          </cell>
          <cell r="C1227" t="str">
            <v>PSK</v>
          </cell>
          <cell r="D1227" t="str">
            <v>8046</v>
          </cell>
          <cell r="E1227" t="str">
            <v>Y</v>
          </cell>
          <cell r="F1227" t="str">
            <v>County Monitoring and Evaluation Officer</v>
          </cell>
          <cell r="G1227" t="str">
            <v>A</v>
          </cell>
          <cell r="H1227" t="str">
            <v>USD</v>
          </cell>
          <cell r="I1227">
            <v>23333.4</v>
          </cell>
          <cell r="J1227">
            <v>1</v>
          </cell>
          <cell r="L1227" t="str">
            <v>KAKAMEGA</v>
          </cell>
          <cell r="M1227" t="str">
            <v>AFRICA</v>
          </cell>
          <cell r="AP1227">
            <v>1</v>
          </cell>
          <cell r="AQ1227">
            <v>89.743846153846164</v>
          </cell>
          <cell r="AR1227" t="str">
            <v xml:space="preserve"> </v>
          </cell>
          <cell r="AS1227" t="str">
            <v xml:space="preserve"> </v>
          </cell>
          <cell r="AT1227">
            <v>0</v>
          </cell>
        </row>
        <row r="1228">
          <cell r="A1228" t="str">
            <v>Okoh, Abena Asamoabea</v>
          </cell>
          <cell r="B1228" t="str">
            <v>Senior Program Officer II</v>
          </cell>
          <cell r="C1228" t="str">
            <v>MNTD</v>
          </cell>
          <cell r="D1228" t="str">
            <v>10259</v>
          </cell>
          <cell r="E1228" t="str">
            <v>Y</v>
          </cell>
          <cell r="F1228" t="str">
            <v>Senior Program Officer II</v>
          </cell>
          <cell r="G1228" t="str">
            <v>A</v>
          </cell>
          <cell r="H1228" t="str">
            <v>USD</v>
          </cell>
          <cell r="I1228">
            <v>42000</v>
          </cell>
          <cell r="J1228">
            <v>1</v>
          </cell>
          <cell r="L1228" t="str">
            <v>ACCRA</v>
          </cell>
          <cell r="M1228" t="str">
            <v>AFRICA</v>
          </cell>
          <cell r="AP1228">
            <v>1</v>
          </cell>
          <cell r="AQ1228">
            <v>161.53846153846155</v>
          </cell>
          <cell r="AR1228" t="str">
            <v xml:space="preserve"> </v>
          </cell>
          <cell r="AS1228" t="str">
            <v xml:space="preserve"> </v>
          </cell>
          <cell r="AT1228">
            <v>0</v>
          </cell>
        </row>
        <row r="1229">
          <cell r="A1229" t="str">
            <v>Okosa Lama, Hornel</v>
          </cell>
          <cell r="B1229" t="str">
            <v>Senior Program Officer II</v>
          </cell>
          <cell r="C1229" t="str">
            <v>CODE</v>
          </cell>
          <cell r="D1229" t="str">
            <v>10186</v>
          </cell>
          <cell r="E1229" t="str">
            <v>Y</v>
          </cell>
          <cell r="F1229" t="str">
            <v>Digital Health Project Manager</v>
          </cell>
          <cell r="G1229" t="str">
            <v>A</v>
          </cell>
          <cell r="H1229" t="str">
            <v>USD</v>
          </cell>
          <cell r="I1229">
            <v>50400</v>
          </cell>
          <cell r="J1229">
            <v>1</v>
          </cell>
          <cell r="L1229" t="str">
            <v>KINSHASA</v>
          </cell>
          <cell r="M1229" t="str">
            <v>AFRICA</v>
          </cell>
          <cell r="AP1229">
            <v>1</v>
          </cell>
          <cell r="AQ1229">
            <v>193.84615384615384</v>
          </cell>
          <cell r="AR1229" t="str">
            <v xml:space="preserve"> </v>
          </cell>
          <cell r="AS1229" t="str">
            <v xml:space="preserve"> </v>
          </cell>
          <cell r="AT1229">
            <v>0</v>
          </cell>
        </row>
        <row r="1230">
          <cell r="A1230" t="str">
            <v>Okwanyo, Richard Nixon</v>
          </cell>
          <cell r="B1230" t="str">
            <v>Advanced Finance and Awards/ Advanced PADM</v>
          </cell>
          <cell r="C1230" t="str">
            <v>CIFM</v>
          </cell>
          <cell r="D1230" t="str">
            <v>3678</v>
          </cell>
          <cell r="E1230" t="str">
            <v>Y</v>
          </cell>
          <cell r="F1230" t="str">
            <v>Senior Finance Manager</v>
          </cell>
          <cell r="G1230" t="str">
            <v>A</v>
          </cell>
          <cell r="H1230" t="str">
            <v>USD</v>
          </cell>
          <cell r="I1230">
            <v>59632.14</v>
          </cell>
          <cell r="J1230">
            <v>1</v>
          </cell>
          <cell r="L1230" t="str">
            <v>NAIROBI</v>
          </cell>
          <cell r="M1230" t="str">
            <v>AFRICA</v>
          </cell>
          <cell r="AP1230">
            <v>1</v>
          </cell>
          <cell r="AQ1230">
            <v>229.35438461538462</v>
          </cell>
          <cell r="AR1230" t="str">
            <v xml:space="preserve"> </v>
          </cell>
          <cell r="AS1230" t="str">
            <v xml:space="preserve"> </v>
          </cell>
          <cell r="AT1230">
            <v>0</v>
          </cell>
        </row>
        <row r="1231">
          <cell r="A1231" t="str">
            <v>Okwi, Frederick</v>
          </cell>
          <cell r="B1231" t="str">
            <v>Senior Advocacy and Public Policy Officer I</v>
          </cell>
          <cell r="C1231" t="str">
            <v>APP</v>
          </cell>
          <cell r="D1231" t="str">
            <v>7665</v>
          </cell>
          <cell r="E1231" t="str">
            <v>Y</v>
          </cell>
          <cell r="F1231" t="str">
            <v>Program Officer, Advocacy and Communications</v>
          </cell>
          <cell r="G1231" t="str">
            <v>A</v>
          </cell>
          <cell r="H1231" t="str">
            <v>UGX</v>
          </cell>
          <cell r="I1231">
            <v>106840800</v>
          </cell>
          <cell r="J1231">
            <v>1</v>
          </cell>
          <cell r="L1231" t="str">
            <v>UgandaKampala</v>
          </cell>
          <cell r="M1231" t="str">
            <v>AFRICA</v>
          </cell>
          <cell r="AP1231">
            <v>3750</v>
          </cell>
          <cell r="AQ1231">
            <v>109.5803076923077</v>
          </cell>
          <cell r="AR1231" t="str">
            <v xml:space="preserve"> </v>
          </cell>
          <cell r="AS1231" t="str">
            <v xml:space="preserve"> </v>
          </cell>
          <cell r="AT1231">
            <v>0</v>
          </cell>
        </row>
        <row r="1232">
          <cell r="A1232" t="str">
            <v>Olale, Noel Atieno</v>
          </cell>
          <cell r="B1232" t="str">
            <v>Program Associate II</v>
          </cell>
          <cell r="C1232" t="str">
            <v>PSK</v>
          </cell>
          <cell r="D1232" t="str">
            <v>6045</v>
          </cell>
          <cell r="E1232" t="str">
            <v>Y</v>
          </cell>
          <cell r="F1232" t="str">
            <v>Program Officer</v>
          </cell>
          <cell r="G1232" t="str">
            <v>A</v>
          </cell>
          <cell r="H1232" t="str">
            <v>USD</v>
          </cell>
          <cell r="I1232">
            <v>18099.919999999998</v>
          </cell>
          <cell r="J1232">
            <v>1</v>
          </cell>
          <cell r="L1232" t="str">
            <v>KAKAMEGA</v>
          </cell>
          <cell r="M1232" t="str">
            <v>AFRICA</v>
          </cell>
          <cell r="AP1232">
            <v>1</v>
          </cell>
          <cell r="AQ1232">
            <v>69.615076923076913</v>
          </cell>
          <cell r="AR1232" t="str">
            <v xml:space="preserve"> </v>
          </cell>
          <cell r="AS1232" t="str">
            <v xml:space="preserve"> </v>
          </cell>
          <cell r="AT1232">
            <v>0</v>
          </cell>
        </row>
        <row r="1233">
          <cell r="A1233" t="str">
            <v>Oluoch, Razel Oduor</v>
          </cell>
          <cell r="B1233" t="str">
            <v>Senior Program Officer I</v>
          </cell>
          <cell r="C1233" t="str">
            <v>PSK</v>
          </cell>
          <cell r="D1233" t="str">
            <v>10175</v>
          </cell>
          <cell r="E1233" t="str">
            <v>Y</v>
          </cell>
          <cell r="F1233" t="str">
            <v>Program Officer Economic Strengthening</v>
          </cell>
          <cell r="G1233" t="str">
            <v>A</v>
          </cell>
          <cell r="H1233" t="str">
            <v>USD</v>
          </cell>
          <cell r="I1233">
            <v>17442.86</v>
          </cell>
          <cell r="J1233">
            <v>1</v>
          </cell>
          <cell r="L1233" t="str">
            <v>HOMABAY</v>
          </cell>
          <cell r="M1233" t="str">
            <v>AFRICA</v>
          </cell>
          <cell r="AP1233">
            <v>1</v>
          </cell>
          <cell r="AQ1233">
            <v>67.087923076923076</v>
          </cell>
          <cell r="AR1233" t="str">
            <v xml:space="preserve"> </v>
          </cell>
          <cell r="AS1233" t="str">
            <v xml:space="preserve"> </v>
          </cell>
          <cell r="AT1233">
            <v>0</v>
          </cell>
        </row>
        <row r="1234">
          <cell r="A1234" t="str">
            <v>OMANGA, Aurelia</v>
          </cell>
          <cell r="B1234" t="str">
            <v>Monitoring, Evaluation and Learning Associate II</v>
          </cell>
          <cell r="C1234" t="str">
            <v>MNTD</v>
          </cell>
          <cell r="D1234" t="str">
            <v>10124</v>
          </cell>
          <cell r="E1234" t="str">
            <v>Y</v>
          </cell>
          <cell r="F1234" t="str">
            <v>Surveillance, Monitoring and Evaluation Associate</v>
          </cell>
          <cell r="G1234" t="str">
            <v>A</v>
          </cell>
          <cell r="H1234" t="str">
            <v>USD</v>
          </cell>
          <cell r="I1234">
            <v>18000</v>
          </cell>
          <cell r="J1234">
            <v>1</v>
          </cell>
          <cell r="L1234" t="str">
            <v>KINSHASA</v>
          </cell>
          <cell r="M1234" t="str">
            <v>AFRICA</v>
          </cell>
          <cell r="AP1234">
            <v>1</v>
          </cell>
          <cell r="AQ1234">
            <v>69.230769230769226</v>
          </cell>
          <cell r="AR1234" t="str">
            <v xml:space="preserve"> </v>
          </cell>
          <cell r="AS1234" t="str">
            <v xml:space="preserve"> </v>
          </cell>
          <cell r="AT1234">
            <v>0</v>
          </cell>
        </row>
        <row r="1235">
          <cell r="A1235" t="str">
            <v>Omar, Abdi</v>
          </cell>
          <cell r="B1235" t="str">
            <v>Program Associate II</v>
          </cell>
          <cell r="C1235" t="str">
            <v>ET</v>
          </cell>
          <cell r="D1235" t="str">
            <v>10217</v>
          </cell>
          <cell r="E1235" t="str">
            <v>Y</v>
          </cell>
          <cell r="F1235" t="str">
            <v>Zonal HPV Vaccine Rollout Support- TA- Somali Region</v>
          </cell>
          <cell r="G1235" t="str">
            <v>A</v>
          </cell>
          <cell r="H1235" t="str">
            <v>USD</v>
          </cell>
          <cell r="I1235">
            <v>10800</v>
          </cell>
          <cell r="J1235">
            <v>1</v>
          </cell>
          <cell r="L1235" t="str">
            <v>REMOTE-ET</v>
          </cell>
          <cell r="M1235" t="str">
            <v>AFRICA</v>
          </cell>
          <cell r="AP1235">
            <v>1</v>
          </cell>
          <cell r="AQ1235">
            <v>41.53846153846154</v>
          </cell>
          <cell r="AR1235" t="str">
            <v xml:space="preserve"> </v>
          </cell>
          <cell r="AS1235" t="str">
            <v xml:space="preserve"> </v>
          </cell>
          <cell r="AT1235">
            <v>0</v>
          </cell>
        </row>
        <row r="1236">
          <cell r="A1236" t="str">
            <v>Omar, Shamim</v>
          </cell>
          <cell r="B1236" t="str">
            <v>Program Associate II</v>
          </cell>
          <cell r="C1236" t="str">
            <v>MDHT</v>
          </cell>
          <cell r="D1236" t="str">
            <v>7611</v>
          </cell>
          <cell r="E1236" t="str">
            <v>Y</v>
          </cell>
          <cell r="F1236" t="str">
            <v>Design and Innovation Specialist, Living Labs</v>
          </cell>
          <cell r="G1236" t="str">
            <v>A</v>
          </cell>
          <cell r="H1236" t="str">
            <v>USD</v>
          </cell>
          <cell r="I1236">
            <v>18952.8</v>
          </cell>
          <cell r="J1236">
            <v>1</v>
          </cell>
          <cell r="L1236" t="str">
            <v>NAIROBI</v>
          </cell>
          <cell r="M1236" t="str">
            <v>AFRICA</v>
          </cell>
          <cell r="AP1236">
            <v>1</v>
          </cell>
          <cell r="AQ1236">
            <v>72.895384615384614</v>
          </cell>
          <cell r="AR1236" t="str">
            <v xml:space="preserve"> </v>
          </cell>
          <cell r="AS1236" t="str">
            <v xml:space="preserve"> </v>
          </cell>
          <cell r="AT1236">
            <v>0</v>
          </cell>
        </row>
        <row r="1237">
          <cell r="A1237" t="str">
            <v>Omari, Diana Akinyi</v>
          </cell>
          <cell r="B1237" t="str">
            <v>Senior Executive Assistant / Officer I</v>
          </cell>
          <cell r="C1237" t="str">
            <v>BFOMGT</v>
          </cell>
          <cell r="D1237" t="str">
            <v>7544</v>
          </cell>
          <cell r="E1237" t="str">
            <v>Y</v>
          </cell>
          <cell r="F1237" t="str">
            <v>Senior Executive Assistant</v>
          </cell>
          <cell r="G1237" t="str">
            <v>A</v>
          </cell>
          <cell r="H1237" t="str">
            <v>USD</v>
          </cell>
          <cell r="I1237">
            <v>35760</v>
          </cell>
          <cell r="J1237">
            <v>1</v>
          </cell>
          <cell r="L1237" t="str">
            <v>NAIROBI</v>
          </cell>
          <cell r="M1237" t="str">
            <v>AFRICA</v>
          </cell>
          <cell r="AP1237">
            <v>1</v>
          </cell>
          <cell r="AQ1237">
            <v>137.53846153846155</v>
          </cell>
          <cell r="AR1237" t="str">
            <v xml:space="preserve"> </v>
          </cell>
          <cell r="AS1237" t="str">
            <v xml:space="preserve"> </v>
          </cell>
          <cell r="AT1237">
            <v>0</v>
          </cell>
        </row>
        <row r="1238">
          <cell r="A1238" t="str">
            <v>Omedo Ochuka, Dickens</v>
          </cell>
          <cell r="B1238" t="str">
            <v>Senior Monitoring, Evaluation and Learning Officer II</v>
          </cell>
          <cell r="C1238" t="str">
            <v>PSK</v>
          </cell>
          <cell r="D1238" t="str">
            <v>5191</v>
          </cell>
          <cell r="E1238" t="str">
            <v>Y</v>
          </cell>
          <cell r="F1238" t="str">
            <v>Senior MEL Officer</v>
          </cell>
          <cell r="G1238" t="str">
            <v>A</v>
          </cell>
          <cell r="H1238" t="str">
            <v>USD</v>
          </cell>
          <cell r="I1238">
            <v>31949.58</v>
          </cell>
          <cell r="J1238">
            <v>1</v>
          </cell>
          <cell r="L1238" t="str">
            <v>KISUMU</v>
          </cell>
          <cell r="M1238" t="str">
            <v>AFRICA</v>
          </cell>
          <cell r="AP1238">
            <v>1</v>
          </cell>
          <cell r="AQ1238">
            <v>122.88300000000001</v>
          </cell>
          <cell r="AR1238" t="str">
            <v xml:space="preserve"> </v>
          </cell>
          <cell r="AS1238" t="str">
            <v xml:space="preserve"> </v>
          </cell>
          <cell r="AT1238">
            <v>0</v>
          </cell>
        </row>
        <row r="1239">
          <cell r="A1239" t="str">
            <v>Omollo, Johnpaul</v>
          </cell>
          <cell r="B1239" t="str">
            <v>Senior Advocacy and Public Policy Officer II</v>
          </cell>
          <cell r="C1239" t="str">
            <v>APP</v>
          </cell>
          <cell r="D1239" t="str">
            <v>6716</v>
          </cell>
          <cell r="E1239" t="str">
            <v>Y</v>
          </cell>
          <cell r="F1239" t="str">
            <v>Regional Lead, R&amp;D Policy and Advocacy</v>
          </cell>
          <cell r="G1239" t="str">
            <v>A</v>
          </cell>
          <cell r="H1239" t="str">
            <v>USD</v>
          </cell>
          <cell r="I1239">
            <v>59321.89</v>
          </cell>
          <cell r="J1239">
            <v>1</v>
          </cell>
          <cell r="L1239" t="str">
            <v>NAIROBI</v>
          </cell>
          <cell r="M1239" t="str">
            <v>AFRICA</v>
          </cell>
          <cell r="AP1239">
            <v>1</v>
          </cell>
          <cell r="AQ1239">
            <v>228.16111538461539</v>
          </cell>
          <cell r="AR1239" t="str">
            <v xml:space="preserve"> </v>
          </cell>
          <cell r="AS1239" t="str">
            <v xml:space="preserve"> </v>
          </cell>
          <cell r="AT1239">
            <v>0</v>
          </cell>
        </row>
        <row r="1240">
          <cell r="A1240" t="str">
            <v>Omollo, Sheila Akinyi</v>
          </cell>
          <cell r="B1240" t="str">
            <v>Administrative Specialist I</v>
          </cell>
          <cell r="C1240" t="str">
            <v>PSK</v>
          </cell>
          <cell r="D1240" t="str">
            <v>4560</v>
          </cell>
          <cell r="E1240" t="str">
            <v>Y</v>
          </cell>
          <cell r="F1240" t="str">
            <v>ADMIN &amp; HR OFFICER</v>
          </cell>
          <cell r="G1240" t="str">
            <v>A</v>
          </cell>
          <cell r="H1240" t="str">
            <v>USD</v>
          </cell>
          <cell r="I1240">
            <v>17864.52</v>
          </cell>
          <cell r="J1240">
            <v>1</v>
          </cell>
          <cell r="L1240" t="str">
            <v>HOMABAY</v>
          </cell>
          <cell r="M1240" t="str">
            <v>AFRICA</v>
          </cell>
          <cell r="AP1240">
            <v>1</v>
          </cell>
          <cell r="AQ1240">
            <v>68.709692307692308</v>
          </cell>
          <cell r="AR1240" t="str">
            <v xml:space="preserve"> </v>
          </cell>
          <cell r="AS1240" t="str">
            <v xml:space="preserve"> </v>
          </cell>
          <cell r="AT1240">
            <v>0</v>
          </cell>
        </row>
        <row r="1241">
          <cell r="A1241" t="str">
            <v>Omolo, Anne Achieng</v>
          </cell>
          <cell r="B1241" t="str">
            <v>Senior Finance and Awards Officer/ Senior PADM I</v>
          </cell>
          <cell r="C1241" t="str">
            <v>PSK</v>
          </cell>
          <cell r="D1241" t="str">
            <v>4557</v>
          </cell>
          <cell r="E1241" t="str">
            <v>Y</v>
          </cell>
          <cell r="F1241" t="str">
            <v>Project Administrator (PADM)</v>
          </cell>
          <cell r="G1241" t="str">
            <v>A</v>
          </cell>
          <cell r="H1241" t="str">
            <v>USD</v>
          </cell>
          <cell r="I1241">
            <v>29136.52</v>
          </cell>
          <cell r="J1241">
            <v>1</v>
          </cell>
          <cell r="L1241" t="str">
            <v>KAKAMEGA</v>
          </cell>
          <cell r="M1241" t="str">
            <v>AFRICA</v>
          </cell>
          <cell r="AP1241">
            <v>1</v>
          </cell>
          <cell r="AQ1241">
            <v>112.06353846153846</v>
          </cell>
          <cell r="AR1241" t="str">
            <v xml:space="preserve"> </v>
          </cell>
          <cell r="AS1241" t="str">
            <v xml:space="preserve"> </v>
          </cell>
          <cell r="AT1241">
            <v>0</v>
          </cell>
        </row>
        <row r="1242">
          <cell r="A1242" t="str">
            <v>Omondi Owuor, Humphrey</v>
          </cell>
          <cell r="B1242" t="str">
            <v>Coordinator I Functional Support /Technician I</v>
          </cell>
          <cell r="C1242" t="str">
            <v>PSK</v>
          </cell>
          <cell r="D1242" t="str">
            <v>6006</v>
          </cell>
          <cell r="E1242" t="str">
            <v>Y</v>
          </cell>
          <cell r="F1242" t="str">
            <v>Driver</v>
          </cell>
          <cell r="G1242" t="str">
            <v>A</v>
          </cell>
          <cell r="H1242" t="str">
            <v>USD</v>
          </cell>
          <cell r="I1242">
            <v>8498.06</v>
          </cell>
          <cell r="J1242">
            <v>1</v>
          </cell>
          <cell r="L1242" t="str">
            <v>KISUMU</v>
          </cell>
          <cell r="M1242" t="str">
            <v>AFRICA</v>
          </cell>
          <cell r="AP1242">
            <v>1</v>
          </cell>
          <cell r="AQ1242">
            <v>32.684846153846152</v>
          </cell>
          <cell r="AR1242" t="str">
            <v xml:space="preserve"> </v>
          </cell>
          <cell r="AS1242" t="str">
            <v xml:space="preserve"> </v>
          </cell>
          <cell r="AT1242">
            <v>0</v>
          </cell>
        </row>
        <row r="1243">
          <cell r="A1243" t="str">
            <v>Omondi, Denis</v>
          </cell>
          <cell r="B1243" t="str">
            <v>Program Associate II</v>
          </cell>
          <cell r="C1243" t="str">
            <v>PSK</v>
          </cell>
          <cell r="D1243" t="str">
            <v>10169</v>
          </cell>
          <cell r="E1243" t="str">
            <v>Y</v>
          </cell>
          <cell r="F1243" t="str">
            <v>Program Officer</v>
          </cell>
          <cell r="G1243" t="str">
            <v>A</v>
          </cell>
          <cell r="H1243" t="str">
            <v>USD</v>
          </cell>
          <cell r="I1243">
            <v>19714.28</v>
          </cell>
          <cell r="J1243">
            <v>1</v>
          </cell>
          <cell r="L1243" t="str">
            <v>NAIROBI</v>
          </cell>
          <cell r="M1243" t="str">
            <v>AFRICA</v>
          </cell>
          <cell r="AP1243">
            <v>1</v>
          </cell>
          <cell r="AQ1243">
            <v>75.824153846153848</v>
          </cell>
          <cell r="AR1243" t="str">
            <v xml:space="preserve"> </v>
          </cell>
          <cell r="AS1243" t="str">
            <v xml:space="preserve"> </v>
          </cell>
          <cell r="AT1243">
            <v>0</v>
          </cell>
        </row>
        <row r="1244">
          <cell r="A1244" t="str">
            <v>Omondi, Monica Akoth</v>
          </cell>
          <cell r="B1244" t="str">
            <v>Senior Program Officer I</v>
          </cell>
          <cell r="C1244" t="str">
            <v>PSK</v>
          </cell>
          <cell r="D1244" t="str">
            <v>4340</v>
          </cell>
          <cell r="E1244" t="str">
            <v>Y</v>
          </cell>
          <cell r="F1244" t="str">
            <v>Senior Operations Officer-USAID Nuru ya Mtoto</v>
          </cell>
          <cell r="G1244" t="str">
            <v>A</v>
          </cell>
          <cell r="H1244" t="str">
            <v>USD</v>
          </cell>
          <cell r="I1244">
            <v>33972</v>
          </cell>
          <cell r="J1244">
            <v>1</v>
          </cell>
          <cell r="L1244" t="str">
            <v>KISUMU</v>
          </cell>
          <cell r="M1244" t="str">
            <v>AFRICA</v>
          </cell>
          <cell r="AP1244">
            <v>1</v>
          </cell>
          <cell r="AQ1244">
            <v>130.66153846153847</v>
          </cell>
          <cell r="AR1244" t="str">
            <v xml:space="preserve"> </v>
          </cell>
          <cell r="AS1244" t="str">
            <v xml:space="preserve"> </v>
          </cell>
          <cell r="AT1244">
            <v>0</v>
          </cell>
        </row>
        <row r="1245">
          <cell r="A1245" t="str">
            <v>Omondi, Ogola Eric</v>
          </cell>
          <cell r="B1245" t="str">
            <v>Administrative Assistant II</v>
          </cell>
          <cell r="C1245" t="str">
            <v>PSK</v>
          </cell>
          <cell r="D1245" t="str">
            <v>10028</v>
          </cell>
          <cell r="E1245" t="str">
            <v>Y</v>
          </cell>
          <cell r="F1245" t="str">
            <v>Stores Assistant, USAID Nuru ya Mtoto</v>
          </cell>
          <cell r="G1245" t="str">
            <v>A</v>
          </cell>
          <cell r="H1245" t="str">
            <v>USD</v>
          </cell>
          <cell r="I1245">
            <v>7651.93</v>
          </cell>
          <cell r="J1245">
            <v>1</v>
          </cell>
          <cell r="L1245" t="str">
            <v>KISUMU</v>
          </cell>
          <cell r="M1245" t="str">
            <v>AFRICA</v>
          </cell>
          <cell r="AP1245">
            <v>1</v>
          </cell>
          <cell r="AQ1245">
            <v>29.430500000000002</v>
          </cell>
          <cell r="AR1245" t="str">
            <v xml:space="preserve"> </v>
          </cell>
          <cell r="AS1245" t="str">
            <v xml:space="preserve"> </v>
          </cell>
          <cell r="AT1245">
            <v>0</v>
          </cell>
        </row>
        <row r="1246">
          <cell r="A1246" t="str">
            <v>Omooria, Edna</v>
          </cell>
          <cell r="B1246" t="str">
            <v>Senior Monitoring, Evaluation and Learning Officer II</v>
          </cell>
          <cell r="C1246" t="str">
            <v>PSK</v>
          </cell>
          <cell r="D1246" t="str">
            <v>6908</v>
          </cell>
          <cell r="E1246" t="str">
            <v>Y</v>
          </cell>
          <cell r="F1246" t="str">
            <v>Monitoring and Evaluation Officer, OVC &amp; AGYW</v>
          </cell>
          <cell r="G1246" t="str">
            <v>A</v>
          </cell>
          <cell r="H1246" t="str">
            <v>USD</v>
          </cell>
          <cell r="I1246">
            <v>31949.58</v>
          </cell>
          <cell r="J1246">
            <v>1</v>
          </cell>
          <cell r="L1246" t="str">
            <v>KISII2</v>
          </cell>
          <cell r="M1246" t="str">
            <v>AFRICA</v>
          </cell>
          <cell r="AP1246">
            <v>1</v>
          </cell>
          <cell r="AQ1246">
            <v>122.88300000000001</v>
          </cell>
          <cell r="AR1246" t="str">
            <v xml:space="preserve"> </v>
          </cell>
          <cell r="AS1246" t="str">
            <v xml:space="preserve"> </v>
          </cell>
          <cell r="AT1246">
            <v>0</v>
          </cell>
        </row>
        <row r="1247">
          <cell r="A1247" t="str">
            <v>Omulloh, Molly Akinyi</v>
          </cell>
          <cell r="B1247" t="str">
            <v>Procurement &amp; Supply Chain Coordinator II</v>
          </cell>
          <cell r="C1247" t="str">
            <v>PSK</v>
          </cell>
          <cell r="D1247" t="str">
            <v>4674</v>
          </cell>
          <cell r="E1247" t="str">
            <v>Y</v>
          </cell>
          <cell r="F1247" t="str">
            <v>Procurement Associate</v>
          </cell>
          <cell r="G1247" t="str">
            <v>A</v>
          </cell>
          <cell r="H1247" t="str">
            <v>USD</v>
          </cell>
          <cell r="I1247">
            <v>13574</v>
          </cell>
          <cell r="J1247">
            <v>1</v>
          </cell>
          <cell r="L1247" t="str">
            <v>KISUMU</v>
          </cell>
          <cell r="M1247" t="str">
            <v>AFRICA</v>
          </cell>
          <cell r="AP1247">
            <v>1</v>
          </cell>
          <cell r="AQ1247">
            <v>52.207692307692305</v>
          </cell>
          <cell r="AR1247" t="str">
            <v xml:space="preserve"> </v>
          </cell>
          <cell r="AS1247" t="str">
            <v xml:space="preserve"> </v>
          </cell>
          <cell r="AT1247">
            <v>0</v>
          </cell>
        </row>
        <row r="1248">
          <cell r="A1248" t="str">
            <v>Ongotha Adiwegnanga, Ronesia Suzanne</v>
          </cell>
          <cell r="B1248" t="str">
            <v>Functional Specialist I</v>
          </cell>
          <cell r="C1248" t="str">
            <v>SEN</v>
          </cell>
          <cell r="D1248" t="str">
            <v>10212</v>
          </cell>
          <cell r="E1248" t="str">
            <v>Y</v>
          </cell>
          <cell r="F1248" t="str">
            <v>Functional Specialist I</v>
          </cell>
          <cell r="G1248" t="str">
            <v>A</v>
          </cell>
          <cell r="H1248" t="str">
            <v>XOF</v>
          </cell>
          <cell r="I1248">
            <v>10200000</v>
          </cell>
          <cell r="J1248">
            <v>1</v>
          </cell>
          <cell r="L1248" t="str">
            <v>SenegalDakar</v>
          </cell>
          <cell r="M1248" t="str">
            <v>AFRICA</v>
          </cell>
          <cell r="AP1248">
            <v>600</v>
          </cell>
          <cell r="AQ1248">
            <v>65.384615384615387</v>
          </cell>
          <cell r="AR1248" t="str">
            <v xml:space="preserve"> </v>
          </cell>
          <cell r="AS1248" t="str">
            <v xml:space="preserve"> </v>
          </cell>
          <cell r="AT1248">
            <v>0</v>
          </cell>
        </row>
        <row r="1249">
          <cell r="A1249" t="str">
            <v>Onsomu, Judith Moraa</v>
          </cell>
          <cell r="B1249" t="str">
            <v>Manager Program Project Management</v>
          </cell>
          <cell r="C1249" t="str">
            <v>PSK</v>
          </cell>
          <cell r="D1249" t="str">
            <v>5597</v>
          </cell>
          <cell r="E1249" t="str">
            <v>Y</v>
          </cell>
          <cell r="F1249" t="str">
            <v>Technical Advisor, HIV Testing Services /PrEP</v>
          </cell>
          <cell r="G1249" t="str">
            <v>A</v>
          </cell>
          <cell r="H1249" t="str">
            <v>USD</v>
          </cell>
          <cell r="I1249">
            <v>36024.85</v>
          </cell>
          <cell r="J1249">
            <v>1</v>
          </cell>
          <cell r="L1249" t="str">
            <v>KISUMU</v>
          </cell>
          <cell r="M1249" t="str">
            <v>AFRICA</v>
          </cell>
          <cell r="AP1249">
            <v>1</v>
          </cell>
          <cell r="AQ1249">
            <v>138.55711538461537</v>
          </cell>
          <cell r="AR1249" t="str">
            <v xml:space="preserve"> </v>
          </cell>
          <cell r="AS1249" t="str">
            <v xml:space="preserve"> </v>
          </cell>
          <cell r="AT1249">
            <v>0</v>
          </cell>
        </row>
        <row r="1250">
          <cell r="A1250" t="str">
            <v>Onyancha, Nicholas Ombogo</v>
          </cell>
          <cell r="B1250" t="str">
            <v>Senior Finance and Awards Officer/ Senior PADM I</v>
          </cell>
          <cell r="C1250" t="str">
            <v>PSK</v>
          </cell>
          <cell r="D1250" t="str">
            <v>6534</v>
          </cell>
          <cell r="E1250" t="str">
            <v>Y</v>
          </cell>
          <cell r="F1250" t="str">
            <v>Grants and Contracts Officer</v>
          </cell>
          <cell r="G1250" t="str">
            <v>A</v>
          </cell>
          <cell r="H1250" t="str">
            <v>USD</v>
          </cell>
          <cell r="I1250">
            <v>34476.839999999997</v>
          </cell>
          <cell r="J1250">
            <v>1</v>
          </cell>
          <cell r="L1250" t="str">
            <v>HOMABAY</v>
          </cell>
          <cell r="M1250" t="str">
            <v>AFRICA</v>
          </cell>
          <cell r="AP1250">
            <v>1</v>
          </cell>
          <cell r="AQ1250">
            <v>132.60323076923075</v>
          </cell>
          <cell r="AR1250" t="str">
            <v xml:space="preserve"> </v>
          </cell>
          <cell r="AS1250" t="str">
            <v xml:space="preserve"> </v>
          </cell>
          <cell r="AT1250">
            <v>0</v>
          </cell>
        </row>
        <row r="1251">
          <cell r="A1251" t="str">
            <v>Onyango Apondo, Barack</v>
          </cell>
          <cell r="B1251" t="str">
            <v>Coordinator I Functional Support /Technician I</v>
          </cell>
          <cell r="C1251" t="str">
            <v>PSK</v>
          </cell>
          <cell r="D1251" t="str">
            <v>6764</v>
          </cell>
          <cell r="E1251" t="str">
            <v>Y</v>
          </cell>
          <cell r="F1251" t="str">
            <v>Driver</v>
          </cell>
          <cell r="G1251" t="str">
            <v>A</v>
          </cell>
          <cell r="H1251" t="str">
            <v>USD</v>
          </cell>
          <cell r="I1251">
            <v>6655.21</v>
          </cell>
          <cell r="J1251">
            <v>1</v>
          </cell>
          <cell r="L1251" t="str">
            <v>MIGORI2</v>
          </cell>
          <cell r="M1251" t="str">
            <v>AFRICA</v>
          </cell>
          <cell r="AP1251">
            <v>1</v>
          </cell>
          <cell r="AQ1251">
            <v>25.596961538461539</v>
          </cell>
          <cell r="AR1251" t="str">
            <v xml:space="preserve"> </v>
          </cell>
          <cell r="AS1251" t="str">
            <v xml:space="preserve"> </v>
          </cell>
          <cell r="AT1251">
            <v>0</v>
          </cell>
        </row>
        <row r="1252">
          <cell r="A1252" t="str">
            <v>Onyango, Mary Immaculate</v>
          </cell>
          <cell r="B1252" t="str">
            <v>HR Generalist I</v>
          </cell>
          <cell r="C1252" t="str">
            <v>PSK</v>
          </cell>
          <cell r="D1252" t="str">
            <v>10054</v>
          </cell>
          <cell r="E1252" t="str">
            <v>Y</v>
          </cell>
          <cell r="F1252" t="str">
            <v>Human Resources Officer</v>
          </cell>
          <cell r="G1252" t="str">
            <v>A</v>
          </cell>
          <cell r="H1252" t="str">
            <v>USD</v>
          </cell>
          <cell r="I1252">
            <v>16092</v>
          </cell>
          <cell r="J1252">
            <v>1</v>
          </cell>
          <cell r="L1252" t="str">
            <v>KAKAMEGA</v>
          </cell>
          <cell r="M1252" t="str">
            <v>AFRICA</v>
          </cell>
          <cell r="AP1252">
            <v>1</v>
          </cell>
          <cell r="AQ1252">
            <v>61.892307692307689</v>
          </cell>
          <cell r="AR1252" t="str">
            <v xml:space="preserve"> </v>
          </cell>
          <cell r="AS1252" t="str">
            <v xml:space="preserve"> </v>
          </cell>
          <cell r="AT1252">
            <v>0</v>
          </cell>
        </row>
        <row r="1253">
          <cell r="A1253" t="str">
            <v>Onyango, Penina Achieng</v>
          </cell>
          <cell r="B1253" t="str">
            <v>Senior Program Officer I</v>
          </cell>
          <cell r="C1253" t="str">
            <v>CPAI</v>
          </cell>
          <cell r="D1253" t="str">
            <v>7730</v>
          </cell>
          <cell r="E1253" t="str">
            <v>Y</v>
          </cell>
          <cell r="F1253" t="str">
            <v>Program Officer, Center for Vaccine Innovation and Access</v>
          </cell>
          <cell r="G1253" t="str">
            <v>A</v>
          </cell>
          <cell r="H1253" t="str">
            <v>USD</v>
          </cell>
          <cell r="I1253">
            <v>32421.23</v>
          </cell>
          <cell r="J1253">
            <v>1</v>
          </cell>
          <cell r="L1253" t="str">
            <v>KISUMU</v>
          </cell>
          <cell r="M1253" t="str">
            <v>AFRICA</v>
          </cell>
          <cell r="AP1253">
            <v>1</v>
          </cell>
          <cell r="AQ1253">
            <v>124.69703846153845</v>
          </cell>
          <cell r="AR1253" t="str">
            <v xml:space="preserve"> </v>
          </cell>
          <cell r="AS1253" t="str">
            <v xml:space="preserve"> </v>
          </cell>
          <cell r="AT1253">
            <v>0</v>
          </cell>
        </row>
        <row r="1254">
          <cell r="A1254" t="str">
            <v>Oo, Ye Zar Ne</v>
          </cell>
          <cell r="B1254" t="str">
            <v>Procurement &amp; Supply Chain Specialist I</v>
          </cell>
          <cell r="C1254" t="str">
            <v>MM</v>
          </cell>
          <cell r="D1254" t="str">
            <v>10131</v>
          </cell>
          <cell r="E1254" t="str">
            <v>Y</v>
          </cell>
          <cell r="F1254" t="str">
            <v>Senior Admin and Procurement Associate</v>
          </cell>
          <cell r="G1254" t="str">
            <v>A</v>
          </cell>
          <cell r="H1254" t="str">
            <v>USD</v>
          </cell>
          <cell r="I1254">
            <v>19200</v>
          </cell>
          <cell r="J1254">
            <v>1</v>
          </cell>
          <cell r="L1254" t="str">
            <v>Yangon</v>
          </cell>
          <cell r="M1254" t="str">
            <v>AMEE</v>
          </cell>
          <cell r="AP1254">
            <v>1</v>
          </cell>
          <cell r="AQ1254">
            <v>73.84615384615384</v>
          </cell>
          <cell r="AR1254" t="str">
            <v xml:space="preserve"> </v>
          </cell>
          <cell r="AS1254" t="str">
            <v xml:space="preserve"> </v>
          </cell>
          <cell r="AT1254">
            <v>0</v>
          </cell>
        </row>
        <row r="1255">
          <cell r="A1255" t="str">
            <v>Opinya, Stephen</v>
          </cell>
          <cell r="B1255" t="str">
            <v>Senior Finance and Awards Officer/ Senior PADM I</v>
          </cell>
          <cell r="C1255" t="str">
            <v>MNTD</v>
          </cell>
          <cell r="D1255" t="str">
            <v>10284</v>
          </cell>
          <cell r="E1255" t="str">
            <v>Y</v>
          </cell>
          <cell r="F1255" t="str">
            <v>Finance Officer- Reach Malaria</v>
          </cell>
          <cell r="G1255" t="str">
            <v>A</v>
          </cell>
          <cell r="H1255" t="str">
            <v>USD</v>
          </cell>
          <cell r="I1255">
            <v>22285.68</v>
          </cell>
          <cell r="J1255">
            <v>1</v>
          </cell>
          <cell r="L1255" t="str">
            <v>NAIROBI</v>
          </cell>
          <cell r="M1255" t="str">
            <v>AFRICA</v>
          </cell>
          <cell r="AP1255">
            <v>1</v>
          </cell>
          <cell r="AQ1255">
            <v>85.714153846153849</v>
          </cell>
          <cell r="AR1255" t="str">
            <v xml:space="preserve"> </v>
          </cell>
          <cell r="AS1255" t="str">
            <v xml:space="preserve"> </v>
          </cell>
          <cell r="AT1255">
            <v>0</v>
          </cell>
        </row>
        <row r="1256">
          <cell r="A1256" t="str">
            <v>Opiyo, Clayton Edwin</v>
          </cell>
          <cell r="B1256" t="str">
            <v>Senior Advocacy and Public Policy Officer I</v>
          </cell>
          <cell r="C1256" t="str">
            <v>APP</v>
          </cell>
          <cell r="D1256" t="str">
            <v>7875</v>
          </cell>
          <cell r="E1256" t="str">
            <v>Y</v>
          </cell>
          <cell r="F1256" t="str">
            <v>Advocacy and Policy Officer</v>
          </cell>
          <cell r="G1256" t="str">
            <v>A</v>
          </cell>
          <cell r="H1256" t="str">
            <v>USD</v>
          </cell>
          <cell r="I1256">
            <v>33461.17</v>
          </cell>
          <cell r="J1256">
            <v>1</v>
          </cell>
          <cell r="L1256" t="str">
            <v>NAIROBI</v>
          </cell>
          <cell r="M1256" t="str">
            <v>AFRICA</v>
          </cell>
          <cell r="AP1256">
            <v>1</v>
          </cell>
          <cell r="AQ1256">
            <v>128.69680769230769</v>
          </cell>
          <cell r="AR1256" t="str">
            <v xml:space="preserve"> </v>
          </cell>
          <cell r="AS1256" t="str">
            <v xml:space="preserve"> </v>
          </cell>
          <cell r="AT1256">
            <v>0</v>
          </cell>
        </row>
        <row r="1257">
          <cell r="A1257" t="str">
            <v>Opondo, Charles Onyango</v>
          </cell>
          <cell r="B1257" t="str">
            <v>TL I Accounting</v>
          </cell>
          <cell r="C1257" t="str">
            <v>PSK</v>
          </cell>
          <cell r="D1257" t="str">
            <v>4062</v>
          </cell>
          <cell r="E1257" t="str">
            <v>Y</v>
          </cell>
          <cell r="F1257" t="str">
            <v>Finance Officer</v>
          </cell>
          <cell r="G1257" t="str">
            <v>A</v>
          </cell>
          <cell r="H1257" t="str">
            <v>USD</v>
          </cell>
          <cell r="I1257">
            <v>18098.98</v>
          </cell>
          <cell r="J1257">
            <v>1</v>
          </cell>
          <cell r="L1257" t="str">
            <v>HOMABAY</v>
          </cell>
          <cell r="M1257" t="str">
            <v>AFRICA</v>
          </cell>
          <cell r="AP1257">
            <v>1</v>
          </cell>
          <cell r="AQ1257">
            <v>69.61146153846154</v>
          </cell>
          <cell r="AR1257" t="str">
            <v xml:space="preserve"> </v>
          </cell>
          <cell r="AS1257" t="str">
            <v xml:space="preserve"> </v>
          </cell>
          <cell r="AT1257">
            <v>0</v>
          </cell>
        </row>
        <row r="1258">
          <cell r="A1258" t="str">
            <v>Opot, Paul Ochieng</v>
          </cell>
          <cell r="B1258" t="str">
            <v>Coordinator I Functional Support /Technician I</v>
          </cell>
          <cell r="C1258" t="str">
            <v>PSK</v>
          </cell>
          <cell r="D1258" t="str">
            <v>6642</v>
          </cell>
          <cell r="E1258" t="str">
            <v>Y</v>
          </cell>
          <cell r="F1258" t="str">
            <v>Driver, USAID-NYM</v>
          </cell>
          <cell r="G1258" t="str">
            <v>A</v>
          </cell>
          <cell r="H1258" t="str">
            <v>USD</v>
          </cell>
          <cell r="I1258">
            <v>8235</v>
          </cell>
          <cell r="J1258">
            <v>1</v>
          </cell>
          <cell r="L1258" t="str">
            <v>KAKAMEGA</v>
          </cell>
          <cell r="M1258" t="str">
            <v>AFRICA</v>
          </cell>
          <cell r="AP1258">
            <v>1</v>
          </cell>
          <cell r="AQ1258">
            <v>31.673076923076923</v>
          </cell>
          <cell r="AR1258" t="str">
            <v xml:space="preserve"> </v>
          </cell>
          <cell r="AS1258" t="str">
            <v xml:space="preserve"> </v>
          </cell>
          <cell r="AT1258">
            <v>0</v>
          </cell>
        </row>
        <row r="1259">
          <cell r="A1259" t="str">
            <v>Opuwa, Pius Orodi</v>
          </cell>
          <cell r="B1259" t="str">
            <v>Coordinator II Functional Support /Technician II</v>
          </cell>
          <cell r="C1259" t="str">
            <v>PSK</v>
          </cell>
          <cell r="D1259" t="str">
            <v>4561</v>
          </cell>
          <cell r="E1259" t="str">
            <v>Y</v>
          </cell>
          <cell r="F1259" t="str">
            <v>Administrative Assistant, USAID Nuru ya Mtoto</v>
          </cell>
          <cell r="G1259" t="str">
            <v>A</v>
          </cell>
          <cell r="H1259" t="str">
            <v>USD</v>
          </cell>
          <cell r="I1259">
            <v>9783.0400000000009</v>
          </cell>
          <cell r="J1259">
            <v>1</v>
          </cell>
          <cell r="L1259" t="str">
            <v>KISII2</v>
          </cell>
          <cell r="M1259" t="str">
            <v>AFRICA</v>
          </cell>
          <cell r="AP1259">
            <v>1</v>
          </cell>
          <cell r="AQ1259">
            <v>37.627076923076928</v>
          </cell>
          <cell r="AR1259" t="str">
            <v xml:space="preserve"> </v>
          </cell>
          <cell r="AS1259" t="str">
            <v xml:space="preserve"> </v>
          </cell>
          <cell r="AT1259">
            <v>0</v>
          </cell>
        </row>
        <row r="1260">
          <cell r="A1260" t="str">
            <v>Orange, Erica Leigh</v>
          </cell>
          <cell r="B1260" t="str">
            <v>Senior Program Project Manager II</v>
          </cell>
          <cell r="C1260" t="str">
            <v>PINVMGT</v>
          </cell>
          <cell r="D1260" t="str">
            <v>7328</v>
          </cell>
          <cell r="E1260" t="str">
            <v>Y</v>
          </cell>
          <cell r="F1260" t="str">
            <v>Program &amp; Operations Officer</v>
          </cell>
          <cell r="G1260" t="str">
            <v>A</v>
          </cell>
          <cell r="H1260" t="str">
            <v>USD</v>
          </cell>
          <cell r="I1260">
            <v>124800</v>
          </cell>
          <cell r="J1260">
            <v>1</v>
          </cell>
          <cell r="L1260" t="str">
            <v>SEATTLE</v>
          </cell>
          <cell r="M1260" t="str">
            <v>US</v>
          </cell>
          <cell r="AP1260">
            <v>1</v>
          </cell>
          <cell r="AQ1260">
            <v>480</v>
          </cell>
          <cell r="AR1260" t="str">
            <v xml:space="preserve"> </v>
          </cell>
          <cell r="AS1260" t="str">
            <v xml:space="preserve"> </v>
          </cell>
          <cell r="AT1260">
            <v>0</v>
          </cell>
        </row>
        <row r="1261">
          <cell r="A1261" t="str">
            <v>O'Reilly, Jennifer Catherine</v>
          </cell>
          <cell r="B1261" t="str">
            <v>Senior Clinical Research Monitoring &amp; Development Officer II</v>
          </cell>
          <cell r="C1261" t="str">
            <v>CCLN</v>
          </cell>
          <cell r="D1261" t="str">
            <v>1962</v>
          </cell>
          <cell r="E1261" t="str">
            <v>Y</v>
          </cell>
          <cell r="F1261" t="str">
            <v>Clinical Research Project Management, CVIA Clinical</v>
          </cell>
          <cell r="G1261" t="str">
            <v>A</v>
          </cell>
          <cell r="H1261" t="str">
            <v>USD</v>
          </cell>
          <cell r="I1261">
            <v>157126.25</v>
          </cell>
          <cell r="J1261">
            <v>1</v>
          </cell>
          <cell r="L1261" t="str">
            <v>WASHINGTON DC</v>
          </cell>
          <cell r="M1261" t="str">
            <v>US</v>
          </cell>
          <cell r="AP1261">
            <v>1</v>
          </cell>
          <cell r="AQ1261">
            <v>604.33173076923072</v>
          </cell>
          <cell r="AR1261" t="str">
            <v xml:space="preserve"> </v>
          </cell>
          <cell r="AS1261" t="str">
            <v xml:space="preserve"> </v>
          </cell>
          <cell r="AT1261">
            <v>0</v>
          </cell>
        </row>
        <row r="1262">
          <cell r="A1262" t="str">
            <v>Orina, Simeon Bichage</v>
          </cell>
          <cell r="B1262" t="str">
            <v>Senior IT Technician</v>
          </cell>
          <cell r="C1262" t="str">
            <v>IT</v>
          </cell>
          <cell r="D1262" t="str">
            <v>3115</v>
          </cell>
          <cell r="E1262" t="str">
            <v>Y</v>
          </cell>
          <cell r="F1262" t="str">
            <v>IT Officer</v>
          </cell>
          <cell r="G1262" t="str">
            <v>A</v>
          </cell>
          <cell r="H1262" t="str">
            <v>USD</v>
          </cell>
          <cell r="I1262">
            <v>27478.82</v>
          </cell>
          <cell r="J1262">
            <v>1</v>
          </cell>
          <cell r="L1262" t="str">
            <v>NAIROBI</v>
          </cell>
          <cell r="M1262" t="str">
            <v>AFRICA</v>
          </cell>
          <cell r="AP1262">
            <v>1</v>
          </cell>
          <cell r="AQ1262">
            <v>105.68776923076923</v>
          </cell>
          <cell r="AR1262" t="str">
            <v xml:space="preserve"> </v>
          </cell>
          <cell r="AS1262" t="str">
            <v xml:space="preserve"> </v>
          </cell>
          <cell r="AT1262">
            <v>0</v>
          </cell>
        </row>
        <row r="1263">
          <cell r="A1263" t="str">
            <v>Orndorff, Clara Chang</v>
          </cell>
          <cell r="B1263" t="str">
            <v>Research &amp; Development Officer I</v>
          </cell>
          <cell r="C1263" t="str">
            <v>MDHT</v>
          </cell>
          <cell r="D1263" t="str">
            <v>8275</v>
          </cell>
          <cell r="E1263" t="str">
            <v>Y</v>
          </cell>
          <cell r="F1263" t="str">
            <v>Global Health Design Engineer</v>
          </cell>
          <cell r="G1263" t="str">
            <v>A</v>
          </cell>
          <cell r="H1263" t="str">
            <v>USD</v>
          </cell>
          <cell r="I1263">
            <v>79728.479999999996</v>
          </cell>
          <cell r="J1263">
            <v>1</v>
          </cell>
          <cell r="L1263" t="str">
            <v>SEATTLE</v>
          </cell>
          <cell r="M1263" t="str">
            <v>US</v>
          </cell>
          <cell r="AP1263">
            <v>1</v>
          </cell>
          <cell r="AQ1263">
            <v>306.64799999999997</v>
          </cell>
          <cell r="AR1263" t="str">
            <v xml:space="preserve"> </v>
          </cell>
          <cell r="AS1263" t="str">
            <v xml:space="preserve"> </v>
          </cell>
          <cell r="AT1263">
            <v>0</v>
          </cell>
        </row>
        <row r="1264">
          <cell r="A1264" t="str">
            <v>Oruta, Annah Bosibori</v>
          </cell>
          <cell r="B1264" t="str">
            <v>Senior Finance and Awards Officer II/ Senior PADM II</v>
          </cell>
          <cell r="C1264" t="str">
            <v>PINVMGT</v>
          </cell>
          <cell r="D1264" t="str">
            <v>7595</v>
          </cell>
          <cell r="E1264" t="str">
            <v>Y</v>
          </cell>
          <cell r="F1264" t="str">
            <v>Regional PADM Manager for Programs and Innovation</v>
          </cell>
          <cell r="G1264" t="str">
            <v>A</v>
          </cell>
          <cell r="H1264" t="str">
            <v>USD</v>
          </cell>
          <cell r="I1264">
            <v>59938.23</v>
          </cell>
          <cell r="J1264">
            <v>1</v>
          </cell>
          <cell r="L1264" t="str">
            <v>REMOTE-KE</v>
          </cell>
          <cell r="M1264" t="str">
            <v>AFRICA</v>
          </cell>
          <cell r="AP1264">
            <v>1</v>
          </cell>
          <cell r="AQ1264">
            <v>230.53165384615386</v>
          </cell>
          <cell r="AR1264" t="str">
            <v xml:space="preserve"> </v>
          </cell>
          <cell r="AS1264" t="str">
            <v xml:space="preserve"> </v>
          </cell>
          <cell r="AT1264">
            <v>0</v>
          </cell>
        </row>
        <row r="1265">
          <cell r="A1265" t="str">
            <v>Osale, Henry Shisero Osale</v>
          </cell>
          <cell r="B1265" t="str">
            <v>Senior Program Officer I</v>
          </cell>
          <cell r="C1265" t="str">
            <v>PSK</v>
          </cell>
          <cell r="D1265" t="str">
            <v>10176</v>
          </cell>
          <cell r="E1265" t="str">
            <v>Y</v>
          </cell>
          <cell r="F1265" t="str">
            <v>Program Officer Economic Strengthening</v>
          </cell>
          <cell r="G1265" t="str">
            <v>A</v>
          </cell>
          <cell r="H1265" t="str">
            <v>USD</v>
          </cell>
          <cell r="I1265">
            <v>17142.86</v>
          </cell>
          <cell r="J1265">
            <v>1</v>
          </cell>
          <cell r="L1265" t="str">
            <v>KISII2</v>
          </cell>
          <cell r="M1265" t="str">
            <v>AFRICA</v>
          </cell>
          <cell r="AP1265">
            <v>1</v>
          </cell>
          <cell r="AQ1265">
            <v>65.93407692307693</v>
          </cell>
          <cell r="AR1265" t="str">
            <v xml:space="preserve"> </v>
          </cell>
          <cell r="AS1265" t="str">
            <v xml:space="preserve"> </v>
          </cell>
          <cell r="AT1265">
            <v>0</v>
          </cell>
        </row>
        <row r="1266">
          <cell r="A1266" t="str">
            <v>Osborne, Caroline Rae</v>
          </cell>
          <cell r="B1266" t="str">
            <v>Senior Finance and Awards Officer/ Senior PADM I</v>
          </cell>
          <cell r="C1266" t="str">
            <v>CODE</v>
          </cell>
          <cell r="D1266" t="str">
            <v>7882</v>
          </cell>
          <cell r="E1266" t="str">
            <v>Y</v>
          </cell>
          <cell r="F1266" t="str">
            <v>Business and Financial Analyst</v>
          </cell>
          <cell r="G1266" t="str">
            <v>A</v>
          </cell>
          <cell r="H1266" t="str">
            <v>USD</v>
          </cell>
          <cell r="I1266">
            <v>111404.8</v>
          </cell>
          <cell r="J1266">
            <v>1</v>
          </cell>
          <cell r="L1266" t="str">
            <v>SEATTLE</v>
          </cell>
          <cell r="M1266" t="str">
            <v>US</v>
          </cell>
          <cell r="AP1266">
            <v>1</v>
          </cell>
          <cell r="AQ1266">
            <v>428.48</v>
          </cell>
          <cell r="AR1266" t="str">
            <v xml:space="preserve"> </v>
          </cell>
          <cell r="AS1266" t="str">
            <v xml:space="preserve"> </v>
          </cell>
          <cell r="AT1266">
            <v>0</v>
          </cell>
        </row>
        <row r="1267">
          <cell r="A1267" t="str">
            <v>Osei, Kwaku</v>
          </cell>
          <cell r="B1267" t="str">
            <v>Senior Partnerships Officer I</v>
          </cell>
          <cell r="C1267" t="str">
            <v>ARMGT</v>
          </cell>
          <cell r="D1267" t="str">
            <v>10027</v>
          </cell>
          <cell r="E1267" t="str">
            <v>Y</v>
          </cell>
          <cell r="F1267" t="str">
            <v>Business Development Officer – Ghana</v>
          </cell>
          <cell r="G1267" t="str">
            <v>A</v>
          </cell>
          <cell r="H1267" t="str">
            <v>USD</v>
          </cell>
          <cell r="I1267">
            <v>33376</v>
          </cell>
          <cell r="J1267">
            <v>1</v>
          </cell>
          <cell r="L1267" t="str">
            <v>ACCRA</v>
          </cell>
          <cell r="M1267" t="str">
            <v>AFRICA</v>
          </cell>
          <cell r="AP1267">
            <v>1</v>
          </cell>
          <cell r="AQ1267">
            <v>128.36923076923077</v>
          </cell>
          <cell r="AR1267" t="str">
            <v xml:space="preserve"> </v>
          </cell>
          <cell r="AS1267" t="str">
            <v xml:space="preserve"> </v>
          </cell>
          <cell r="AT1267">
            <v>0</v>
          </cell>
        </row>
        <row r="1268">
          <cell r="A1268" t="str">
            <v>Osmak, Olga</v>
          </cell>
          <cell r="B1268" t="str">
            <v>Senior Functional Coordinator</v>
          </cell>
          <cell r="C1268" t="str">
            <v>PSU</v>
          </cell>
          <cell r="D1268" t="str">
            <v>7958</v>
          </cell>
          <cell r="E1268" t="str">
            <v>Y</v>
          </cell>
          <cell r="F1268" t="str">
            <v>Program Assistant I</v>
          </cell>
          <cell r="G1268" t="str">
            <v>A</v>
          </cell>
          <cell r="H1268" t="str">
            <v>USD</v>
          </cell>
          <cell r="I1268">
            <v>38672.660000000003</v>
          </cell>
          <cell r="J1268">
            <v>1</v>
          </cell>
          <cell r="L1268" t="str">
            <v>KYIV</v>
          </cell>
          <cell r="M1268" t="str">
            <v>AMEE</v>
          </cell>
          <cell r="AP1268">
            <v>1</v>
          </cell>
          <cell r="AQ1268">
            <v>148.74100000000001</v>
          </cell>
          <cell r="AR1268" t="str">
            <v xml:space="preserve"> </v>
          </cell>
          <cell r="AS1268" t="str">
            <v xml:space="preserve"> </v>
          </cell>
          <cell r="AT1268">
            <v>0</v>
          </cell>
        </row>
        <row r="1269">
          <cell r="A1269" t="str">
            <v>Osterman, Allison Leigh</v>
          </cell>
          <cell r="B1269" t="str">
            <v>Senior Program Officer II</v>
          </cell>
          <cell r="C1269" t="str">
            <v>HSID</v>
          </cell>
          <cell r="D1269" t="str">
            <v>5974</v>
          </cell>
          <cell r="E1269" t="str">
            <v>Y</v>
          </cell>
          <cell r="F1269" t="str">
            <v>Senior Program Officer</v>
          </cell>
          <cell r="G1269" t="str">
            <v>A</v>
          </cell>
          <cell r="H1269" t="str">
            <v>USD</v>
          </cell>
          <cell r="I1269">
            <v>143499.20000000001</v>
          </cell>
          <cell r="J1269">
            <v>1</v>
          </cell>
          <cell r="L1269" t="str">
            <v>HOME-CO-SEA</v>
          </cell>
          <cell r="M1269" t="str">
            <v>US</v>
          </cell>
          <cell r="AP1269">
            <v>1</v>
          </cell>
          <cell r="AQ1269">
            <v>551.92000000000007</v>
          </cell>
          <cell r="AR1269" t="str">
            <v xml:space="preserve"> </v>
          </cell>
          <cell r="AS1269" t="str">
            <v xml:space="preserve"> </v>
          </cell>
          <cell r="AT1269">
            <v>0</v>
          </cell>
        </row>
        <row r="1270">
          <cell r="A1270" t="str">
            <v>Otero Dominguez, Ana Laura</v>
          </cell>
          <cell r="B1270" t="str">
            <v>Senior Functional Coordinator</v>
          </cell>
          <cell r="C1270" t="str">
            <v>CIFM</v>
          </cell>
          <cell r="D1270" t="str">
            <v>7842</v>
          </cell>
          <cell r="E1270" t="str">
            <v>Y</v>
          </cell>
          <cell r="F1270" t="str">
            <v>Senior Program Assistant</v>
          </cell>
          <cell r="G1270" t="str">
            <v>A</v>
          </cell>
          <cell r="H1270" t="str">
            <v>USD</v>
          </cell>
          <cell r="I1270">
            <v>67005.119999999995</v>
          </cell>
          <cell r="J1270">
            <v>1</v>
          </cell>
          <cell r="L1270" t="str">
            <v>WASHINGTON DC</v>
          </cell>
          <cell r="M1270" t="str">
            <v>US</v>
          </cell>
          <cell r="AP1270">
            <v>1</v>
          </cell>
          <cell r="AQ1270">
            <v>257.71199999999999</v>
          </cell>
          <cell r="AR1270" t="str">
            <v xml:space="preserve"> </v>
          </cell>
          <cell r="AS1270" t="str">
            <v xml:space="preserve"> </v>
          </cell>
          <cell r="AT1270">
            <v>0</v>
          </cell>
        </row>
        <row r="1271">
          <cell r="A1271" t="str">
            <v>Otiangala, Dickson Mwaro</v>
          </cell>
          <cell r="B1271" t="str">
            <v>Senior Monitoring, Evaluation and Learning Officer I</v>
          </cell>
          <cell r="C1271" t="str">
            <v>CODE</v>
          </cell>
          <cell r="D1271" t="str">
            <v>7600</v>
          </cell>
          <cell r="E1271" t="str">
            <v>Y</v>
          </cell>
          <cell r="F1271" t="str">
            <v>M&amp;E Officer, Center of Digital and Data Excellence</v>
          </cell>
          <cell r="G1271" t="str">
            <v>A</v>
          </cell>
          <cell r="H1271" t="str">
            <v>USD</v>
          </cell>
          <cell r="I1271">
            <v>31889.98</v>
          </cell>
          <cell r="J1271">
            <v>1</v>
          </cell>
          <cell r="L1271" t="str">
            <v>NAIROBI</v>
          </cell>
          <cell r="M1271" t="str">
            <v>AFRICA</v>
          </cell>
          <cell r="AP1271">
            <v>1</v>
          </cell>
          <cell r="AQ1271">
            <v>122.65376923076923</v>
          </cell>
          <cell r="AR1271" t="str">
            <v xml:space="preserve"> </v>
          </cell>
          <cell r="AS1271" t="str">
            <v xml:space="preserve"> </v>
          </cell>
          <cell r="AT1271">
            <v>0</v>
          </cell>
        </row>
        <row r="1272">
          <cell r="A1272" t="str">
            <v>Otieno, David Ochieng</v>
          </cell>
          <cell r="B1272" t="str">
            <v>Program Associate II</v>
          </cell>
          <cell r="C1272" t="str">
            <v>PSK</v>
          </cell>
          <cell r="D1272" t="str">
            <v>8095</v>
          </cell>
          <cell r="E1272" t="str">
            <v>Y</v>
          </cell>
          <cell r="F1272" t="str">
            <v>Program Officer, HIV Integration, USAID Nuru Ya Mtoto</v>
          </cell>
          <cell r="G1272" t="str">
            <v>A</v>
          </cell>
          <cell r="H1272" t="str">
            <v>USD</v>
          </cell>
          <cell r="I1272">
            <v>17842.54</v>
          </cell>
          <cell r="J1272">
            <v>1</v>
          </cell>
          <cell r="L1272" t="str">
            <v>KAKAMEGA</v>
          </cell>
          <cell r="M1272" t="str">
            <v>AFRICA</v>
          </cell>
          <cell r="AP1272">
            <v>1</v>
          </cell>
          <cell r="AQ1272">
            <v>68.62515384615385</v>
          </cell>
          <cell r="AR1272" t="str">
            <v xml:space="preserve"> </v>
          </cell>
          <cell r="AS1272" t="str">
            <v xml:space="preserve"> </v>
          </cell>
          <cell r="AT1272">
            <v>0</v>
          </cell>
        </row>
        <row r="1273">
          <cell r="A1273" t="str">
            <v>Otieno, George Odhiambo</v>
          </cell>
          <cell r="B1273" t="str">
            <v>Senior Monitoring, Evaluation and Learning Officer I</v>
          </cell>
          <cell r="C1273" t="str">
            <v>PSK</v>
          </cell>
          <cell r="D1273" t="str">
            <v>6859</v>
          </cell>
          <cell r="E1273" t="str">
            <v>Y</v>
          </cell>
          <cell r="F1273" t="str">
            <v>Data Officer, HIV Care and Treatment</v>
          </cell>
          <cell r="G1273" t="str">
            <v>A</v>
          </cell>
          <cell r="H1273" t="str">
            <v>USD</v>
          </cell>
          <cell r="I1273">
            <v>31771.24</v>
          </cell>
          <cell r="J1273">
            <v>1</v>
          </cell>
          <cell r="L1273" t="str">
            <v>KAKAMEGA</v>
          </cell>
          <cell r="M1273" t="str">
            <v>AFRICA</v>
          </cell>
          <cell r="AP1273">
            <v>1</v>
          </cell>
          <cell r="AQ1273">
            <v>122.19707692307693</v>
          </cell>
          <cell r="AR1273" t="str">
            <v xml:space="preserve"> </v>
          </cell>
          <cell r="AS1273" t="str">
            <v xml:space="preserve"> </v>
          </cell>
          <cell r="AT1273">
            <v>0</v>
          </cell>
        </row>
        <row r="1274">
          <cell r="A1274" t="str">
            <v>Otieno, Roselyne Akinyi</v>
          </cell>
          <cell r="B1274" t="str">
            <v>Administrative Assistant II</v>
          </cell>
          <cell r="C1274" t="str">
            <v>PSK</v>
          </cell>
          <cell r="D1274" t="str">
            <v>5725</v>
          </cell>
          <cell r="E1274" t="str">
            <v>Y</v>
          </cell>
          <cell r="F1274" t="str">
            <v>Administrative Assistant</v>
          </cell>
          <cell r="G1274" t="str">
            <v>A</v>
          </cell>
          <cell r="H1274" t="str">
            <v>USD</v>
          </cell>
          <cell r="I1274">
            <v>10306.92</v>
          </cell>
          <cell r="J1274">
            <v>1</v>
          </cell>
          <cell r="L1274" t="str">
            <v>KISUMU</v>
          </cell>
          <cell r="M1274" t="str">
            <v>AFRICA</v>
          </cell>
          <cell r="AP1274">
            <v>1</v>
          </cell>
          <cell r="AQ1274">
            <v>39.642000000000003</v>
          </cell>
          <cell r="AR1274" t="str">
            <v xml:space="preserve"> </v>
          </cell>
          <cell r="AS1274" t="str">
            <v xml:space="preserve"> </v>
          </cell>
          <cell r="AT1274">
            <v>0</v>
          </cell>
        </row>
        <row r="1275">
          <cell r="A1275" t="str">
            <v>Ouma, Trizah Akoth</v>
          </cell>
          <cell r="B1275" t="str">
            <v>Senior Program Officer I</v>
          </cell>
          <cell r="C1275" t="str">
            <v>PSK</v>
          </cell>
          <cell r="D1275" t="str">
            <v>7500</v>
          </cell>
          <cell r="E1275" t="str">
            <v>Y</v>
          </cell>
          <cell r="F1275" t="str">
            <v>Program Officer, OVC</v>
          </cell>
          <cell r="G1275" t="str">
            <v>A</v>
          </cell>
          <cell r="H1275" t="str">
            <v>USD</v>
          </cell>
          <cell r="I1275">
            <v>23633.95</v>
          </cell>
          <cell r="J1275">
            <v>1</v>
          </cell>
          <cell r="L1275" t="str">
            <v>MIGORI2</v>
          </cell>
          <cell r="M1275" t="str">
            <v>AFRICA</v>
          </cell>
          <cell r="AP1275">
            <v>1</v>
          </cell>
          <cell r="AQ1275">
            <v>90.899807692307689</v>
          </cell>
          <cell r="AR1275" t="str">
            <v xml:space="preserve"> </v>
          </cell>
          <cell r="AS1275" t="str">
            <v xml:space="preserve"> </v>
          </cell>
          <cell r="AT1275">
            <v>0</v>
          </cell>
        </row>
        <row r="1276">
          <cell r="A1276" t="str">
            <v>Oumer, Tajudin</v>
          </cell>
          <cell r="B1276" t="str">
            <v>Senior Program Officer II</v>
          </cell>
          <cell r="C1276" t="str">
            <v>ET</v>
          </cell>
          <cell r="D1276" t="str">
            <v>10133</v>
          </cell>
          <cell r="E1276" t="str">
            <v>Y</v>
          </cell>
          <cell r="F1276" t="str">
            <v>Senior Program Officer</v>
          </cell>
          <cell r="G1276" t="str">
            <v>A</v>
          </cell>
          <cell r="H1276" t="str">
            <v>USD</v>
          </cell>
          <cell r="I1276">
            <v>13800</v>
          </cell>
          <cell r="J1276">
            <v>1</v>
          </cell>
          <cell r="L1276" t="str">
            <v>REMOTE-ET</v>
          </cell>
          <cell r="M1276" t="str">
            <v>AFRICA</v>
          </cell>
          <cell r="AP1276">
            <v>1</v>
          </cell>
          <cell r="AQ1276">
            <v>53.07692307692308</v>
          </cell>
          <cell r="AR1276" t="str">
            <v xml:space="preserve"> </v>
          </cell>
          <cell r="AS1276" t="str">
            <v xml:space="preserve"> </v>
          </cell>
          <cell r="AT1276">
            <v>0</v>
          </cell>
        </row>
        <row r="1277">
          <cell r="A1277" t="str">
            <v>Owen, Alena Daniele</v>
          </cell>
          <cell r="B1277" t="str">
            <v>Senior Advocacy and Public Policy Officer I</v>
          </cell>
          <cell r="C1277" t="str">
            <v>CODE</v>
          </cell>
          <cell r="D1277" t="str">
            <v>7889</v>
          </cell>
          <cell r="E1277" t="str">
            <v>Y</v>
          </cell>
          <cell r="F1277" t="str">
            <v>Senior Advocacy Officer</v>
          </cell>
          <cell r="G1277" t="str">
            <v>A</v>
          </cell>
          <cell r="H1277" t="str">
            <v>USD</v>
          </cell>
          <cell r="I1277">
            <v>136500</v>
          </cell>
          <cell r="J1277">
            <v>1</v>
          </cell>
          <cell r="L1277" t="str">
            <v>SEATTLE</v>
          </cell>
          <cell r="M1277" t="str">
            <v>US</v>
          </cell>
          <cell r="AP1277">
            <v>1</v>
          </cell>
          <cell r="AQ1277">
            <v>525</v>
          </cell>
          <cell r="AR1277" t="str">
            <v xml:space="preserve"> </v>
          </cell>
          <cell r="AS1277" t="str">
            <v xml:space="preserve"> </v>
          </cell>
          <cell r="AT1277">
            <v>0</v>
          </cell>
        </row>
        <row r="1278">
          <cell r="A1278" t="str">
            <v>Owino, Helen</v>
          </cell>
          <cell r="B1278" t="str">
            <v>Senior Advocacy and Public Policy Officer I</v>
          </cell>
          <cell r="C1278" t="str">
            <v>APP</v>
          </cell>
          <cell r="D1278" t="str">
            <v>10190</v>
          </cell>
          <cell r="E1278" t="str">
            <v>Y</v>
          </cell>
          <cell r="F1278" t="str">
            <v>Advocacy and Policy Program Officer</v>
          </cell>
          <cell r="G1278" t="str">
            <v>A</v>
          </cell>
          <cell r="H1278" t="str">
            <v>USD</v>
          </cell>
          <cell r="I1278">
            <v>30000</v>
          </cell>
          <cell r="J1278">
            <v>1</v>
          </cell>
          <cell r="L1278" t="str">
            <v>NAIROBI</v>
          </cell>
          <cell r="M1278" t="str">
            <v>AFRICA</v>
          </cell>
          <cell r="AP1278">
            <v>1</v>
          </cell>
          <cell r="AQ1278">
            <v>115.38461538461539</v>
          </cell>
          <cell r="AR1278" t="str">
            <v xml:space="preserve"> </v>
          </cell>
          <cell r="AS1278" t="str">
            <v xml:space="preserve"> </v>
          </cell>
          <cell r="AT1278">
            <v>0</v>
          </cell>
        </row>
        <row r="1279">
          <cell r="A1279" t="str">
            <v>Owiti, Elisha Otieno</v>
          </cell>
          <cell r="B1279" t="str">
            <v>Senior Procurement Supply Chain Officer II</v>
          </cell>
          <cell r="C1279" t="str">
            <v>PSK</v>
          </cell>
          <cell r="D1279" t="str">
            <v>10185</v>
          </cell>
          <cell r="E1279" t="str">
            <v>Y</v>
          </cell>
          <cell r="F1279" t="str">
            <v>Operations and Procurement Manager</v>
          </cell>
          <cell r="G1279" t="str">
            <v>A</v>
          </cell>
          <cell r="H1279" t="str">
            <v>USD</v>
          </cell>
          <cell r="I1279">
            <v>42857.16</v>
          </cell>
          <cell r="J1279">
            <v>1</v>
          </cell>
          <cell r="L1279" t="str">
            <v>NAIROBI</v>
          </cell>
          <cell r="M1279" t="str">
            <v>AFRICA</v>
          </cell>
          <cell r="AP1279">
            <v>1</v>
          </cell>
          <cell r="AQ1279">
            <v>164.83523076923078</v>
          </cell>
          <cell r="AR1279" t="str">
            <v xml:space="preserve"> </v>
          </cell>
          <cell r="AS1279" t="str">
            <v xml:space="preserve"> </v>
          </cell>
          <cell r="AT1279">
            <v>0</v>
          </cell>
        </row>
        <row r="1280">
          <cell r="A1280" t="str">
            <v>Owiti, Mophine Onunga</v>
          </cell>
          <cell r="B1280" t="str">
            <v>Senior Program Officer I</v>
          </cell>
          <cell r="C1280" t="str">
            <v>PSK</v>
          </cell>
          <cell r="D1280" t="str">
            <v>5602</v>
          </cell>
          <cell r="E1280" t="str">
            <v>Y</v>
          </cell>
          <cell r="F1280" t="str">
            <v>Program Officer, AGYW</v>
          </cell>
          <cell r="G1280" t="str">
            <v>A</v>
          </cell>
          <cell r="H1280" t="str">
            <v>USD</v>
          </cell>
          <cell r="I1280">
            <v>23777.52</v>
          </cell>
          <cell r="J1280">
            <v>1</v>
          </cell>
          <cell r="L1280" t="str">
            <v>MIGORI2</v>
          </cell>
          <cell r="M1280" t="str">
            <v>AFRICA</v>
          </cell>
          <cell r="AP1280">
            <v>1</v>
          </cell>
          <cell r="AQ1280">
            <v>91.451999999999998</v>
          </cell>
          <cell r="AR1280" t="str">
            <v xml:space="preserve"> </v>
          </cell>
          <cell r="AS1280" t="str">
            <v xml:space="preserve"> </v>
          </cell>
          <cell r="AT1280">
            <v>0</v>
          </cell>
        </row>
        <row r="1281">
          <cell r="A1281" t="str">
            <v>Owuor, Lovena Akinyi</v>
          </cell>
          <cell r="B1281" t="str">
            <v>Advanced Program Officer</v>
          </cell>
          <cell r="C1281" t="str">
            <v>ARMGT</v>
          </cell>
          <cell r="D1281" t="str">
            <v>4128</v>
          </cell>
          <cell r="E1281" t="str">
            <v>Y</v>
          </cell>
          <cell r="F1281" t="str">
            <v>Regional Technical Advisor, Gender Equity in Programming</v>
          </cell>
          <cell r="G1281" t="str">
            <v>A</v>
          </cell>
          <cell r="H1281" t="str">
            <v>USD</v>
          </cell>
          <cell r="I1281">
            <v>81567</v>
          </cell>
          <cell r="J1281">
            <v>1</v>
          </cell>
          <cell r="L1281" t="str">
            <v>NAIROBI</v>
          </cell>
          <cell r="M1281" t="str">
            <v>AFRICA</v>
          </cell>
          <cell r="AP1281">
            <v>1</v>
          </cell>
          <cell r="AQ1281">
            <v>313.71923076923076</v>
          </cell>
          <cell r="AR1281" t="str">
            <v xml:space="preserve"> </v>
          </cell>
          <cell r="AS1281" t="str">
            <v xml:space="preserve"> </v>
          </cell>
          <cell r="AT1281">
            <v>0</v>
          </cell>
        </row>
        <row r="1282">
          <cell r="A1282" t="str">
            <v>Owusu, Gifty Sefaah</v>
          </cell>
          <cell r="B1282" t="str">
            <v>Senior Program Officer I</v>
          </cell>
          <cell r="C1282" t="str">
            <v>CPAI</v>
          </cell>
          <cell r="D1282" t="str">
            <v>10254</v>
          </cell>
          <cell r="E1282" t="str">
            <v>Y</v>
          </cell>
          <cell r="F1282" t="str">
            <v>Program Officer - Center for Vaccine Innovation and Access</v>
          </cell>
          <cell r="G1282" t="str">
            <v>A</v>
          </cell>
          <cell r="H1282" t="str">
            <v>USD</v>
          </cell>
          <cell r="I1282">
            <v>15000</v>
          </cell>
          <cell r="J1282">
            <v>1</v>
          </cell>
          <cell r="L1282" t="str">
            <v>ACCRA</v>
          </cell>
          <cell r="M1282" t="str">
            <v>AFRICA</v>
          </cell>
          <cell r="AP1282">
            <v>1</v>
          </cell>
          <cell r="AQ1282">
            <v>57.692307692307693</v>
          </cell>
          <cell r="AR1282" t="str">
            <v xml:space="preserve"> </v>
          </cell>
          <cell r="AS1282" t="str">
            <v xml:space="preserve"> </v>
          </cell>
          <cell r="AT1282">
            <v>0</v>
          </cell>
        </row>
        <row r="1283">
          <cell r="A1283" t="str">
            <v>Oyugi, Elvis</v>
          </cell>
          <cell r="B1283" t="str">
            <v>Senior Manager Program</v>
          </cell>
          <cell r="C1283" t="str">
            <v>MNTD</v>
          </cell>
          <cell r="D1283" t="str">
            <v>10283</v>
          </cell>
          <cell r="E1283" t="str">
            <v>Y</v>
          </cell>
          <cell r="F1283" t="str">
            <v>Senior Malaria Technical Advisor- PMI Reach Malaria</v>
          </cell>
          <cell r="G1283" t="str">
            <v>A</v>
          </cell>
          <cell r="H1283" t="str">
            <v>USD</v>
          </cell>
          <cell r="I1283">
            <v>79200</v>
          </cell>
          <cell r="J1283">
            <v>1</v>
          </cell>
          <cell r="L1283" t="str">
            <v>NAIROBI</v>
          </cell>
          <cell r="M1283" t="str">
            <v>AFRICA</v>
          </cell>
          <cell r="AP1283">
            <v>1</v>
          </cell>
          <cell r="AQ1283">
            <v>304.61538461538464</v>
          </cell>
          <cell r="AR1283" t="str">
            <v xml:space="preserve"> </v>
          </cell>
          <cell r="AS1283" t="str">
            <v xml:space="preserve"> </v>
          </cell>
          <cell r="AT1283">
            <v>0</v>
          </cell>
        </row>
        <row r="1284">
          <cell r="A1284" t="str">
            <v>Padhi, Satyabrat</v>
          </cell>
          <cell r="B1284" t="str">
            <v>Senior Program Officer I</v>
          </cell>
          <cell r="C1284" t="str">
            <v>PSN</v>
          </cell>
          <cell r="D1284" t="str">
            <v>7647</v>
          </cell>
          <cell r="E1284" t="str">
            <v>Y</v>
          </cell>
          <cell r="F1284" t="str">
            <v>Regional Program Manager-Food Fortification</v>
          </cell>
          <cell r="G1284" t="str">
            <v>A</v>
          </cell>
          <cell r="H1284" t="str">
            <v>INR</v>
          </cell>
          <cell r="I1284">
            <v>1712338.12</v>
          </cell>
          <cell r="J1284">
            <v>1</v>
          </cell>
          <cell r="L1284" t="str">
            <v>NEW DELHI</v>
          </cell>
          <cell r="M1284" t="str">
            <v>AMEE</v>
          </cell>
          <cell r="AP1284">
            <v>81.06</v>
          </cell>
          <cell r="AQ1284">
            <v>81.247419765036355</v>
          </cell>
          <cell r="AR1284" t="str">
            <v xml:space="preserve"> </v>
          </cell>
          <cell r="AS1284" t="str">
            <v xml:space="preserve"> </v>
          </cell>
          <cell r="AT1284">
            <v>0</v>
          </cell>
        </row>
        <row r="1285">
          <cell r="A1285" t="str">
            <v>Pairson, Rapungna K</v>
          </cell>
          <cell r="B1285" t="str">
            <v>Senior Program Officer II</v>
          </cell>
          <cell r="C1285" t="str">
            <v>PSN</v>
          </cell>
          <cell r="D1285" t="str">
            <v>8152</v>
          </cell>
          <cell r="E1285" t="str">
            <v>Y</v>
          </cell>
          <cell r="F1285" t="str">
            <v>State Technical Officer - Health Systems</v>
          </cell>
          <cell r="G1285" t="str">
            <v>A</v>
          </cell>
          <cell r="H1285" t="str">
            <v>INR</v>
          </cell>
          <cell r="I1285">
            <v>2375432.1</v>
          </cell>
          <cell r="J1285">
            <v>1</v>
          </cell>
          <cell r="L1285" t="str">
            <v>NEW DELHI</v>
          </cell>
          <cell r="M1285" t="str">
            <v>AMEE</v>
          </cell>
          <cell r="AP1285">
            <v>81.06</v>
          </cell>
          <cell r="AQ1285">
            <v>112.71005807663839</v>
          </cell>
          <cell r="AR1285" t="str">
            <v xml:space="preserve"> </v>
          </cell>
          <cell r="AS1285" t="str">
            <v xml:space="preserve"> </v>
          </cell>
          <cell r="AT1285">
            <v>0</v>
          </cell>
        </row>
        <row r="1286">
          <cell r="A1286" t="str">
            <v>Pal, Sampa</v>
          </cell>
          <cell r="B1286" t="str">
            <v>Senior Research &amp; Development Officer II</v>
          </cell>
          <cell r="C1286" t="str">
            <v>DX</v>
          </cell>
          <cell r="D1286" t="str">
            <v>4917</v>
          </cell>
          <cell r="E1286" t="str">
            <v>Y</v>
          </cell>
          <cell r="F1286" t="str">
            <v>Scientific Program Officer</v>
          </cell>
          <cell r="G1286" t="str">
            <v>A</v>
          </cell>
          <cell r="H1286" t="str">
            <v>USD</v>
          </cell>
          <cell r="I1286">
            <v>154440</v>
          </cell>
          <cell r="J1286">
            <v>1</v>
          </cell>
          <cell r="L1286" t="str">
            <v>SEATTLE</v>
          </cell>
          <cell r="M1286" t="str">
            <v>US</v>
          </cell>
          <cell r="AP1286">
            <v>1</v>
          </cell>
          <cell r="AQ1286">
            <v>594</v>
          </cell>
          <cell r="AR1286" t="str">
            <v xml:space="preserve"> </v>
          </cell>
          <cell r="AS1286" t="str">
            <v xml:space="preserve"> </v>
          </cell>
          <cell r="AT1286">
            <v>0</v>
          </cell>
        </row>
        <row r="1287">
          <cell r="A1287" t="str">
            <v>Pal, Sanjay</v>
          </cell>
          <cell r="B1287" t="str">
            <v>Accounting Coordinator II</v>
          </cell>
          <cell r="C1287" t="str">
            <v>PSN</v>
          </cell>
          <cell r="D1287" t="str">
            <v>10081</v>
          </cell>
          <cell r="E1287" t="str">
            <v>Y</v>
          </cell>
          <cell r="F1287" t="str">
            <v>Finance Assistant</v>
          </cell>
          <cell r="G1287" t="str">
            <v>A</v>
          </cell>
          <cell r="H1287" t="str">
            <v>INR</v>
          </cell>
          <cell r="I1287">
            <v>549177</v>
          </cell>
          <cell r="J1287">
            <v>1</v>
          </cell>
          <cell r="L1287" t="str">
            <v>NEW DELHI</v>
          </cell>
          <cell r="M1287" t="str">
            <v>AMEE</v>
          </cell>
          <cell r="AP1287">
            <v>81.06</v>
          </cell>
          <cell r="AQ1287">
            <v>26.057478790639411</v>
          </cell>
          <cell r="AR1287" t="str">
            <v xml:space="preserve"> </v>
          </cell>
          <cell r="AS1287" t="str">
            <v xml:space="preserve"> </v>
          </cell>
          <cell r="AT1287">
            <v>0</v>
          </cell>
        </row>
        <row r="1288">
          <cell r="A1288" t="str">
            <v>Pandian, Hannah Shanthi</v>
          </cell>
          <cell r="B1288" t="str">
            <v>Senior Manager Communications</v>
          </cell>
          <cell r="C1288" t="str">
            <v>RH</v>
          </cell>
          <cell r="D1288" t="str">
            <v>4453</v>
          </cell>
          <cell r="E1288" t="str">
            <v>Y</v>
          </cell>
          <cell r="F1288" t="str">
            <v>Senior Communications Manager</v>
          </cell>
          <cell r="G1288" t="str">
            <v>A</v>
          </cell>
          <cell r="H1288" t="str">
            <v>GBP</v>
          </cell>
          <cell r="I1288">
            <v>113902.82</v>
          </cell>
          <cell r="J1288">
            <v>1</v>
          </cell>
          <cell r="L1288" t="str">
            <v>LONDON</v>
          </cell>
          <cell r="M1288" t="str">
            <v>AMEE</v>
          </cell>
          <cell r="AP1288">
            <v>0.72499999999999998</v>
          </cell>
          <cell r="AQ1288">
            <v>604.25899204244035</v>
          </cell>
          <cell r="AR1288" t="str">
            <v xml:space="preserve"> </v>
          </cell>
          <cell r="AS1288" t="str">
            <v xml:space="preserve"> </v>
          </cell>
          <cell r="AT1288">
            <v>0</v>
          </cell>
        </row>
        <row r="1289">
          <cell r="A1289" t="str">
            <v>Pantjushenko, Elena</v>
          </cell>
          <cell r="B1289" t="str">
            <v>Senior Manager Communications</v>
          </cell>
          <cell r="C1289" t="str">
            <v>MD</v>
          </cell>
          <cell r="D1289" t="str">
            <v>4370</v>
          </cell>
          <cell r="E1289" t="str">
            <v>Y</v>
          </cell>
          <cell r="F1289" t="str">
            <v>Communications and Advocacy Manager</v>
          </cell>
          <cell r="G1289" t="str">
            <v>A</v>
          </cell>
          <cell r="H1289" t="str">
            <v>USD</v>
          </cell>
          <cell r="I1289">
            <v>184486.64</v>
          </cell>
          <cell r="J1289">
            <v>1</v>
          </cell>
          <cell r="L1289" t="str">
            <v>HOME-CA-SEA</v>
          </cell>
          <cell r="M1289" t="str">
            <v>US</v>
          </cell>
          <cell r="AP1289">
            <v>1</v>
          </cell>
          <cell r="AQ1289">
            <v>709.56400000000008</v>
          </cell>
          <cell r="AR1289" t="str">
            <v xml:space="preserve"> </v>
          </cell>
          <cell r="AS1289" t="str">
            <v xml:space="preserve"> </v>
          </cell>
          <cell r="AT1289">
            <v>0</v>
          </cell>
        </row>
        <row r="1290">
          <cell r="A1290" t="str">
            <v>Parcha, Raju</v>
          </cell>
          <cell r="B1290" t="str">
            <v>Administrative Assistant I</v>
          </cell>
          <cell r="C1290" t="str">
            <v>PSN</v>
          </cell>
          <cell r="D1290" t="str">
            <v>1949</v>
          </cell>
          <cell r="E1290" t="str">
            <v>Y</v>
          </cell>
          <cell r="F1290" t="str">
            <v>Office Support Assistant</v>
          </cell>
          <cell r="G1290" t="str">
            <v>A</v>
          </cell>
          <cell r="H1290" t="str">
            <v>INR</v>
          </cell>
          <cell r="I1290">
            <v>484145.04</v>
          </cell>
          <cell r="J1290">
            <v>1</v>
          </cell>
          <cell r="L1290" t="str">
            <v>NEW DELHI</v>
          </cell>
          <cell r="M1290" t="str">
            <v>AMEE</v>
          </cell>
          <cell r="AP1290">
            <v>81.06</v>
          </cell>
          <cell r="AQ1290">
            <v>22.971827136593976</v>
          </cell>
          <cell r="AR1290" t="str">
            <v xml:space="preserve"> </v>
          </cell>
          <cell r="AS1290" t="str">
            <v xml:space="preserve"> </v>
          </cell>
          <cell r="AT1290">
            <v>0</v>
          </cell>
        </row>
        <row r="1291">
          <cell r="A1291" t="str">
            <v>Parker, Megan Elizabeth</v>
          </cell>
          <cell r="B1291" t="str">
            <v>Senior Program Officer II</v>
          </cell>
          <cell r="C1291" t="str">
            <v>MCHN</v>
          </cell>
          <cell r="D1291" t="str">
            <v>4541</v>
          </cell>
          <cell r="E1291" t="str">
            <v>Y</v>
          </cell>
          <cell r="F1291" t="str">
            <v>Senior Program Officer</v>
          </cell>
          <cell r="G1291" t="str">
            <v>A</v>
          </cell>
          <cell r="H1291" t="str">
            <v>USD</v>
          </cell>
          <cell r="I1291">
            <v>153636.07999999999</v>
          </cell>
          <cell r="J1291">
            <v>1</v>
          </cell>
          <cell r="L1291" t="str">
            <v>SEATTLE</v>
          </cell>
          <cell r="M1291" t="str">
            <v>US</v>
          </cell>
          <cell r="AP1291">
            <v>1</v>
          </cell>
          <cell r="AQ1291">
            <v>590.9079999999999</v>
          </cell>
          <cell r="AR1291" t="str">
            <v xml:space="preserve"> </v>
          </cell>
          <cell r="AS1291" t="str">
            <v xml:space="preserve"> </v>
          </cell>
          <cell r="AT1291">
            <v>0</v>
          </cell>
        </row>
        <row r="1292">
          <cell r="A1292" t="str">
            <v>Parsons, Maria Ann</v>
          </cell>
          <cell r="B1292" t="str">
            <v>Senior Total Rewards Analyst I</v>
          </cell>
          <cell r="C1292" t="str">
            <v>HR</v>
          </cell>
          <cell r="D1292" t="str">
            <v>6497</v>
          </cell>
          <cell r="E1292" t="str">
            <v>Y</v>
          </cell>
          <cell r="F1292" t="str">
            <v>US Benefits Administrator</v>
          </cell>
          <cell r="G1292" t="str">
            <v>A</v>
          </cell>
          <cell r="H1292" t="str">
            <v>USD</v>
          </cell>
          <cell r="I1292">
            <v>89232</v>
          </cell>
          <cell r="J1292">
            <v>1</v>
          </cell>
          <cell r="L1292" t="str">
            <v>HOME-WA-SEA</v>
          </cell>
          <cell r="M1292" t="str">
            <v>US</v>
          </cell>
          <cell r="AP1292">
            <v>1</v>
          </cell>
          <cell r="AQ1292">
            <v>343.2</v>
          </cell>
          <cell r="AR1292" t="str">
            <v xml:space="preserve"> </v>
          </cell>
          <cell r="AS1292" t="str">
            <v xml:space="preserve"> </v>
          </cell>
          <cell r="AT1292">
            <v>0</v>
          </cell>
        </row>
        <row r="1293">
          <cell r="A1293" t="str">
            <v>Patel, Ankita Aras</v>
          </cell>
          <cell r="B1293" t="str">
            <v>Senior Manager Partnerships</v>
          </cell>
          <cell r="C1293" t="str">
            <v>EXAGEN</v>
          </cell>
          <cell r="D1293" t="str">
            <v>7204</v>
          </cell>
          <cell r="E1293" t="str">
            <v>Y</v>
          </cell>
          <cell r="F1293" t="str">
            <v>Director of Philanthropy</v>
          </cell>
          <cell r="G1293" t="str">
            <v>A</v>
          </cell>
          <cell r="H1293" t="str">
            <v>USD</v>
          </cell>
          <cell r="I1293">
            <v>162240</v>
          </cell>
          <cell r="J1293">
            <v>1</v>
          </cell>
          <cell r="L1293" t="str">
            <v>SEATTLE</v>
          </cell>
          <cell r="M1293" t="str">
            <v>US</v>
          </cell>
          <cell r="AP1293">
            <v>1</v>
          </cell>
          <cell r="AQ1293">
            <v>624</v>
          </cell>
          <cell r="AR1293" t="str">
            <v xml:space="preserve"> </v>
          </cell>
          <cell r="AS1293" t="str">
            <v xml:space="preserve"> </v>
          </cell>
          <cell r="AT1293">
            <v>0</v>
          </cell>
        </row>
        <row r="1294">
          <cell r="A1294" t="str">
            <v>Pathak, Prashant</v>
          </cell>
          <cell r="B1294" t="str">
            <v>TL II Program</v>
          </cell>
          <cell r="C1294" t="str">
            <v>PSN</v>
          </cell>
          <cell r="D1294" t="str">
            <v>10233</v>
          </cell>
          <cell r="E1294" t="str">
            <v>Y</v>
          </cell>
          <cell r="F1294" t="str">
            <v>Lead - Digital PHC</v>
          </cell>
          <cell r="G1294" t="str">
            <v>A</v>
          </cell>
          <cell r="H1294" t="str">
            <v>INR</v>
          </cell>
          <cell r="I1294">
            <v>2353100</v>
          </cell>
          <cell r="J1294">
            <v>1</v>
          </cell>
          <cell r="L1294" t="str">
            <v>NEW DELHI</v>
          </cell>
          <cell r="M1294" t="str">
            <v>AMEE</v>
          </cell>
          <cell r="AP1294">
            <v>81.06</v>
          </cell>
          <cell r="AQ1294">
            <v>111.65043937064662</v>
          </cell>
          <cell r="AR1294" t="str">
            <v xml:space="preserve"> </v>
          </cell>
          <cell r="AS1294" t="str">
            <v xml:space="preserve"> </v>
          </cell>
          <cell r="AT1294">
            <v>0</v>
          </cell>
        </row>
        <row r="1295">
          <cell r="A1295" t="str">
            <v>Pati, Ashalata</v>
          </cell>
          <cell r="B1295" t="str">
            <v>Senior Program Officer II</v>
          </cell>
          <cell r="C1295" t="str">
            <v>PSN</v>
          </cell>
          <cell r="D1295" t="str">
            <v>7466</v>
          </cell>
          <cell r="E1295" t="str">
            <v>Y</v>
          </cell>
          <cell r="F1295" t="str">
            <v>State Lead-Odisha</v>
          </cell>
          <cell r="G1295" t="str">
            <v>A</v>
          </cell>
          <cell r="H1295" t="str">
            <v>INR</v>
          </cell>
          <cell r="I1295">
            <v>2118496.21</v>
          </cell>
          <cell r="J1295">
            <v>1</v>
          </cell>
          <cell r="L1295" t="str">
            <v>NEW DELHI</v>
          </cell>
          <cell r="M1295" t="str">
            <v>AMEE</v>
          </cell>
          <cell r="AP1295">
            <v>81.06</v>
          </cell>
          <cell r="AQ1295">
            <v>100.51890385089867</v>
          </cell>
          <cell r="AR1295" t="str">
            <v xml:space="preserve"> </v>
          </cell>
          <cell r="AS1295" t="str">
            <v xml:space="preserve"> </v>
          </cell>
          <cell r="AT1295">
            <v>0</v>
          </cell>
        </row>
        <row r="1296">
          <cell r="A1296" t="str">
            <v>Patil, Abha</v>
          </cell>
          <cell r="B1296" t="str">
            <v>Senior Program Officer I</v>
          </cell>
          <cell r="C1296" t="str">
            <v>DX</v>
          </cell>
          <cell r="D1296" t="str">
            <v>7515</v>
          </cell>
          <cell r="E1296" t="str">
            <v>Y</v>
          </cell>
          <cell r="F1296" t="str">
            <v>Business Officer</v>
          </cell>
          <cell r="G1296" t="str">
            <v>A</v>
          </cell>
          <cell r="H1296" t="str">
            <v>USD</v>
          </cell>
          <cell r="I1296">
            <v>126578.4</v>
          </cell>
          <cell r="J1296">
            <v>1</v>
          </cell>
          <cell r="L1296" t="str">
            <v>WASHINGTON DC</v>
          </cell>
          <cell r="M1296" t="str">
            <v>US</v>
          </cell>
          <cell r="AP1296">
            <v>1</v>
          </cell>
          <cell r="AQ1296">
            <v>486.84</v>
          </cell>
          <cell r="AR1296" t="str">
            <v xml:space="preserve"> </v>
          </cell>
          <cell r="AS1296" t="str">
            <v xml:space="preserve"> </v>
          </cell>
          <cell r="AT1296">
            <v>0</v>
          </cell>
        </row>
        <row r="1297">
          <cell r="A1297" t="str">
            <v>Patil, Chetan</v>
          </cell>
          <cell r="B1297" t="str">
            <v>Senior Program Officer I</v>
          </cell>
          <cell r="C1297" t="str">
            <v>PSN</v>
          </cell>
          <cell r="D1297" t="str">
            <v>10181</v>
          </cell>
          <cell r="E1297" t="str">
            <v>Y</v>
          </cell>
          <cell r="F1297" t="str">
            <v>State Technical Officer - Urban Health</v>
          </cell>
          <cell r="G1297" t="str">
            <v>A</v>
          </cell>
          <cell r="H1297" t="str">
            <v>INR</v>
          </cell>
          <cell r="I1297">
            <v>2194000</v>
          </cell>
          <cell r="J1297">
            <v>1</v>
          </cell>
          <cell r="L1297" t="str">
            <v>MUMBAI</v>
          </cell>
          <cell r="M1297" t="str">
            <v>AMEE</v>
          </cell>
          <cell r="AP1297">
            <v>81.06</v>
          </cell>
          <cell r="AQ1297">
            <v>104.10142534494867</v>
          </cell>
          <cell r="AR1297" t="str">
            <v xml:space="preserve"> </v>
          </cell>
          <cell r="AS1297" t="str">
            <v xml:space="preserve"> </v>
          </cell>
          <cell r="AT1297">
            <v>0</v>
          </cell>
        </row>
        <row r="1298">
          <cell r="A1298" t="str">
            <v>Patil, Sushil Kumar</v>
          </cell>
          <cell r="B1298" t="str">
            <v>Senior Program Officer I</v>
          </cell>
          <cell r="C1298" t="str">
            <v>PSN</v>
          </cell>
          <cell r="D1298" t="str">
            <v>10088</v>
          </cell>
          <cell r="E1298" t="str">
            <v>Y</v>
          </cell>
          <cell r="F1298" t="str">
            <v>Program Officer</v>
          </cell>
          <cell r="G1298" t="str">
            <v>A</v>
          </cell>
          <cell r="H1298" t="str">
            <v>INR</v>
          </cell>
          <cell r="I1298">
            <v>2035692</v>
          </cell>
          <cell r="J1298">
            <v>1</v>
          </cell>
          <cell r="L1298" t="str">
            <v>REMOTE-IN-MUM</v>
          </cell>
          <cell r="M1298" t="str">
            <v>AMEE</v>
          </cell>
          <cell r="AP1298">
            <v>81.06</v>
          </cell>
          <cell r="AQ1298">
            <v>96.589990320560275</v>
          </cell>
          <cell r="AR1298" t="str">
            <v xml:space="preserve"> </v>
          </cell>
          <cell r="AS1298" t="str">
            <v xml:space="preserve"> </v>
          </cell>
          <cell r="AT1298">
            <v>0</v>
          </cell>
        </row>
        <row r="1299">
          <cell r="A1299" t="str">
            <v>Patle, Ajay</v>
          </cell>
          <cell r="B1299" t="str">
            <v>Advanced Program Officer</v>
          </cell>
          <cell r="C1299" t="str">
            <v>PSN</v>
          </cell>
          <cell r="D1299" t="str">
            <v>8060</v>
          </cell>
          <cell r="E1299" t="str">
            <v>Y</v>
          </cell>
          <cell r="F1299" t="str">
            <v>Specialist- Primary Health</v>
          </cell>
          <cell r="G1299" t="str">
            <v>A</v>
          </cell>
          <cell r="H1299" t="str">
            <v>INR</v>
          </cell>
          <cell r="I1299">
            <v>3073040</v>
          </cell>
          <cell r="J1299">
            <v>1</v>
          </cell>
          <cell r="L1299" t="str">
            <v>NEW DELHI</v>
          </cell>
          <cell r="M1299" t="str">
            <v>AMEE</v>
          </cell>
          <cell r="AP1299">
            <v>81.06</v>
          </cell>
          <cell r="AQ1299">
            <v>145.81032093985462</v>
          </cell>
          <cell r="AR1299" t="str">
            <v xml:space="preserve"> </v>
          </cell>
          <cell r="AS1299" t="str">
            <v xml:space="preserve"> </v>
          </cell>
          <cell r="AT1299">
            <v>0</v>
          </cell>
        </row>
        <row r="1300">
          <cell r="A1300" t="str">
            <v>Patnaik, Aurpit</v>
          </cell>
          <cell r="B1300" t="str">
            <v>Senior Manager Program</v>
          </cell>
          <cell r="C1300" t="str">
            <v>PSN</v>
          </cell>
          <cell r="D1300" t="str">
            <v>6688</v>
          </cell>
          <cell r="E1300" t="str">
            <v>Y</v>
          </cell>
          <cell r="F1300" t="str">
            <v>State Lead - UP</v>
          </cell>
          <cell r="G1300" t="str">
            <v>A</v>
          </cell>
          <cell r="H1300" t="str">
            <v>INR</v>
          </cell>
          <cell r="I1300">
            <v>6097208.8200000003</v>
          </cell>
          <cell r="J1300">
            <v>1</v>
          </cell>
          <cell r="L1300" t="str">
            <v>LUCKNOW</v>
          </cell>
          <cell r="M1300" t="str">
            <v>AMEE</v>
          </cell>
          <cell r="AP1300">
            <v>81.06</v>
          </cell>
          <cell r="AQ1300">
            <v>289.30179069635028</v>
          </cell>
          <cell r="AR1300" t="str">
            <v xml:space="preserve"> </v>
          </cell>
          <cell r="AS1300" t="str">
            <v xml:space="preserve"> </v>
          </cell>
          <cell r="AT1300">
            <v>0</v>
          </cell>
        </row>
        <row r="1301">
          <cell r="A1301" t="str">
            <v>Patrick, Ondieki Nyagemi</v>
          </cell>
          <cell r="B1301" t="str">
            <v>Senior IT Technician</v>
          </cell>
          <cell r="C1301" t="str">
            <v>PSK</v>
          </cell>
          <cell r="D1301" t="str">
            <v>8182</v>
          </cell>
          <cell r="E1301" t="str">
            <v>Y</v>
          </cell>
          <cell r="F1301" t="str">
            <v>IT Officer</v>
          </cell>
          <cell r="G1301" t="str">
            <v>A</v>
          </cell>
          <cell r="H1301" t="str">
            <v>USD</v>
          </cell>
          <cell r="I1301">
            <v>19668</v>
          </cell>
          <cell r="J1301">
            <v>1</v>
          </cell>
          <cell r="L1301" t="str">
            <v>HOMABAY</v>
          </cell>
          <cell r="M1301" t="str">
            <v>AFRICA</v>
          </cell>
          <cell r="AP1301">
            <v>1</v>
          </cell>
          <cell r="AQ1301">
            <v>75.646153846153851</v>
          </cell>
          <cell r="AR1301" t="str">
            <v xml:space="preserve"> </v>
          </cell>
          <cell r="AS1301" t="str">
            <v xml:space="preserve"> </v>
          </cell>
          <cell r="AT1301">
            <v>0</v>
          </cell>
        </row>
        <row r="1302">
          <cell r="A1302" t="str">
            <v>Paul, Basanta Kumar</v>
          </cell>
          <cell r="B1302" t="str">
            <v>Senior Functional Coordinator</v>
          </cell>
          <cell r="C1302" t="str">
            <v>PSN</v>
          </cell>
          <cell r="D1302" t="str">
            <v>8004</v>
          </cell>
          <cell r="E1302" t="str">
            <v>Y</v>
          </cell>
          <cell r="F1302" t="str">
            <v>Project Associate</v>
          </cell>
          <cell r="G1302" t="str">
            <v>A</v>
          </cell>
          <cell r="H1302" t="str">
            <v>INR</v>
          </cell>
          <cell r="I1302">
            <v>874190</v>
          </cell>
          <cell r="J1302">
            <v>1</v>
          </cell>
          <cell r="L1302" t="str">
            <v>REMOTE-IN-ND</v>
          </cell>
          <cell r="M1302" t="str">
            <v>AMEE</v>
          </cell>
          <cell r="AP1302">
            <v>81.06</v>
          </cell>
          <cell r="AQ1302">
            <v>41.478771660118809</v>
          </cell>
          <cell r="AR1302" t="str">
            <v xml:space="preserve"> </v>
          </cell>
          <cell r="AS1302" t="str">
            <v xml:space="preserve"> </v>
          </cell>
          <cell r="AT1302">
            <v>0</v>
          </cell>
        </row>
        <row r="1303">
          <cell r="A1303" t="str">
            <v>Paul, Sanyukta</v>
          </cell>
          <cell r="B1303" t="str">
            <v>Senior Accountant II</v>
          </cell>
          <cell r="C1303" t="str">
            <v>GLACCT</v>
          </cell>
          <cell r="D1303" t="str">
            <v>7021</v>
          </cell>
          <cell r="E1303" t="str">
            <v>Y</v>
          </cell>
          <cell r="F1303" t="str">
            <v>Senior International Accountant</v>
          </cell>
          <cell r="G1303" t="str">
            <v>A</v>
          </cell>
          <cell r="H1303" t="str">
            <v>INR</v>
          </cell>
          <cell r="I1303">
            <v>3897023.46</v>
          </cell>
          <cell r="J1303">
            <v>1</v>
          </cell>
          <cell r="L1303" t="str">
            <v>NEW DELHI</v>
          </cell>
          <cell r="M1303" t="str">
            <v>AMEE</v>
          </cell>
          <cell r="AP1303">
            <v>81.06</v>
          </cell>
          <cell r="AQ1303">
            <v>184.90688094289129</v>
          </cell>
          <cell r="AR1303" t="str">
            <v xml:space="preserve"> </v>
          </cell>
          <cell r="AS1303" t="str">
            <v xml:space="preserve"> </v>
          </cell>
          <cell r="AT1303">
            <v>0</v>
          </cell>
        </row>
        <row r="1304">
          <cell r="A1304" t="str">
            <v>Pavlenko, Olena Mykolaiivna</v>
          </cell>
          <cell r="B1304" t="str">
            <v>Senior Program Officer II</v>
          </cell>
          <cell r="C1304" t="str">
            <v>PSU</v>
          </cell>
          <cell r="D1304" t="str">
            <v>6308</v>
          </cell>
          <cell r="E1304" t="str">
            <v>Y</v>
          </cell>
          <cell r="F1304" t="str">
            <v>Senior Program Officer</v>
          </cell>
          <cell r="G1304" t="str">
            <v>A</v>
          </cell>
          <cell r="H1304" t="str">
            <v>USD</v>
          </cell>
          <cell r="I1304">
            <v>80877.350000000006</v>
          </cell>
          <cell r="J1304">
            <v>1</v>
          </cell>
          <cell r="L1304" t="str">
            <v>KYIV</v>
          </cell>
          <cell r="M1304" t="str">
            <v>AMEE</v>
          </cell>
          <cell r="AP1304">
            <v>1</v>
          </cell>
          <cell r="AQ1304">
            <v>311.06673076923079</v>
          </cell>
          <cell r="AR1304" t="str">
            <v xml:space="preserve"> </v>
          </cell>
          <cell r="AS1304" t="str">
            <v xml:space="preserve"> </v>
          </cell>
          <cell r="AT1304">
            <v>0</v>
          </cell>
        </row>
        <row r="1305">
          <cell r="A1305" t="str">
            <v>Pecenka, Clinton Joseph</v>
          </cell>
          <cell r="B1305" t="str">
            <v>Research &amp; Development Advisor I</v>
          </cell>
          <cell r="C1305" t="str">
            <v>CPAI</v>
          </cell>
          <cell r="D1305" t="str">
            <v>5152</v>
          </cell>
          <cell r="E1305" t="str">
            <v>Y</v>
          </cell>
          <cell r="F1305" t="str">
            <v>Director, Health Economics</v>
          </cell>
          <cell r="G1305" t="str">
            <v>A</v>
          </cell>
          <cell r="H1305" t="str">
            <v>USD</v>
          </cell>
          <cell r="I1305">
            <v>216662.16</v>
          </cell>
          <cell r="J1305">
            <v>1</v>
          </cell>
          <cell r="L1305" t="str">
            <v>SEATTLE</v>
          </cell>
          <cell r="M1305" t="str">
            <v>US</v>
          </cell>
          <cell r="AP1305">
            <v>1</v>
          </cell>
          <cell r="AQ1305">
            <v>833.31600000000003</v>
          </cell>
          <cell r="AR1305" t="str">
            <v xml:space="preserve"> </v>
          </cell>
          <cell r="AS1305" t="str">
            <v>X</v>
          </cell>
          <cell r="AT1305">
            <v>0</v>
          </cell>
        </row>
        <row r="1306">
          <cell r="A1306" t="str">
            <v>Peck, Roger Bruce</v>
          </cell>
          <cell r="B1306" t="str">
            <v>Research &amp; Development Advisor I</v>
          </cell>
          <cell r="C1306" t="str">
            <v>DX</v>
          </cell>
          <cell r="D1306" t="str">
            <v>1692</v>
          </cell>
          <cell r="E1306" t="str">
            <v>Y</v>
          </cell>
          <cell r="F1306" t="str">
            <v>Associate Director, Diagnostics</v>
          </cell>
          <cell r="G1306" t="str">
            <v>A</v>
          </cell>
          <cell r="H1306" t="str">
            <v>USD</v>
          </cell>
          <cell r="I1306">
            <v>190956.48</v>
          </cell>
          <cell r="J1306">
            <v>1</v>
          </cell>
          <cell r="L1306" t="str">
            <v>SEATTLE</v>
          </cell>
          <cell r="M1306" t="str">
            <v>US</v>
          </cell>
          <cell r="AP1306">
            <v>1</v>
          </cell>
          <cell r="AQ1306">
            <v>734.44800000000009</v>
          </cell>
          <cell r="AR1306" t="str">
            <v xml:space="preserve"> </v>
          </cell>
          <cell r="AS1306" t="str">
            <v xml:space="preserve"> </v>
          </cell>
          <cell r="AT1306">
            <v>0</v>
          </cell>
        </row>
        <row r="1307">
          <cell r="A1307" t="str">
            <v>Perez, Marcos Alejandro</v>
          </cell>
          <cell r="B1307" t="str">
            <v>Senior Laboratory Technician I</v>
          </cell>
          <cell r="C1307" t="str">
            <v>DX</v>
          </cell>
          <cell r="D1307" t="str">
            <v>7780</v>
          </cell>
          <cell r="E1307" t="str">
            <v>Y</v>
          </cell>
          <cell r="F1307" t="str">
            <v>Post-Doctoral Research Associate</v>
          </cell>
          <cell r="G1307" t="str">
            <v>A</v>
          </cell>
          <cell r="H1307" t="str">
            <v>USD</v>
          </cell>
          <cell r="I1307">
            <v>97344</v>
          </cell>
          <cell r="J1307">
            <v>1</v>
          </cell>
          <cell r="L1307" t="str">
            <v>SEATTLE</v>
          </cell>
          <cell r="M1307" t="str">
            <v>US</v>
          </cell>
          <cell r="AP1307">
            <v>1</v>
          </cell>
          <cell r="AQ1307">
            <v>374.4</v>
          </cell>
          <cell r="AR1307" t="str">
            <v xml:space="preserve"> </v>
          </cell>
          <cell r="AS1307" t="str">
            <v xml:space="preserve"> </v>
          </cell>
          <cell r="AT1307">
            <v>0</v>
          </cell>
        </row>
        <row r="1308">
          <cell r="A1308" t="str">
            <v>Peters, Marisa Kelli</v>
          </cell>
          <cell r="B1308" t="str">
            <v>Program Project Manager</v>
          </cell>
          <cell r="C1308" t="str">
            <v>RH</v>
          </cell>
          <cell r="D1308" t="str">
            <v>8028</v>
          </cell>
          <cell r="E1308" t="str">
            <v>Y</v>
          </cell>
          <cell r="F1308" t="str">
            <v>Project Specialist</v>
          </cell>
          <cell r="G1308" t="str">
            <v>A</v>
          </cell>
          <cell r="H1308" t="str">
            <v>USD</v>
          </cell>
          <cell r="I1308">
            <v>76440</v>
          </cell>
          <cell r="J1308">
            <v>1</v>
          </cell>
          <cell r="L1308" t="str">
            <v>WASHINGTON DC</v>
          </cell>
          <cell r="M1308" t="str">
            <v>US</v>
          </cell>
          <cell r="AP1308">
            <v>1</v>
          </cell>
          <cell r="AQ1308">
            <v>294</v>
          </cell>
          <cell r="AR1308" t="str">
            <v xml:space="preserve"> </v>
          </cell>
          <cell r="AS1308" t="str">
            <v xml:space="preserve"> </v>
          </cell>
          <cell r="AT1308">
            <v>0</v>
          </cell>
        </row>
        <row r="1309">
          <cell r="A1309" t="str">
            <v>Peterson, Vivian Banda</v>
          </cell>
          <cell r="B1309" t="str">
            <v>Senior Finance and Awards Officer/ Senior PADM I</v>
          </cell>
          <cell r="C1309" t="str">
            <v>MNTD</v>
          </cell>
          <cell r="D1309" t="str">
            <v>5959</v>
          </cell>
          <cell r="E1309" t="str">
            <v>Y</v>
          </cell>
          <cell r="F1309" t="str">
            <v>Project Administrator, MACEPA</v>
          </cell>
          <cell r="G1309" t="str">
            <v>A</v>
          </cell>
          <cell r="H1309" t="str">
            <v>ZMW</v>
          </cell>
          <cell r="I1309">
            <v>331435.19</v>
          </cell>
          <cell r="J1309">
            <v>1</v>
          </cell>
          <cell r="L1309" t="str">
            <v>LUSAKA1</v>
          </cell>
          <cell r="M1309" t="str">
            <v>AFRICA</v>
          </cell>
          <cell r="AP1309">
            <v>19.5</v>
          </cell>
          <cell r="AQ1309">
            <v>65.371832347140042</v>
          </cell>
          <cell r="AR1309" t="str">
            <v xml:space="preserve"> </v>
          </cell>
          <cell r="AS1309" t="str">
            <v xml:space="preserve"> </v>
          </cell>
          <cell r="AT1309">
            <v>0</v>
          </cell>
        </row>
        <row r="1310">
          <cell r="A1310" t="str">
            <v>Pham Thi Thu, Hang</v>
          </cell>
          <cell r="B1310" t="str">
            <v>Senior Functional Coordinator</v>
          </cell>
          <cell r="C1310" t="str">
            <v>VN</v>
          </cell>
          <cell r="D1310" t="str">
            <v>4332</v>
          </cell>
          <cell r="E1310" t="str">
            <v>Y</v>
          </cell>
          <cell r="F1310" t="str">
            <v>Senior Project Assistant</v>
          </cell>
          <cell r="G1310" t="str">
            <v>A</v>
          </cell>
          <cell r="H1310" t="str">
            <v>VND</v>
          </cell>
          <cell r="I1310">
            <v>501000746</v>
          </cell>
          <cell r="J1310">
            <v>1</v>
          </cell>
          <cell r="L1310" t="str">
            <v>HANOI</v>
          </cell>
          <cell r="M1310" t="str">
            <v>AMEE</v>
          </cell>
          <cell r="AP1310">
            <v>23750</v>
          </cell>
          <cell r="AQ1310">
            <v>81.133724048583005</v>
          </cell>
          <cell r="AR1310" t="str">
            <v xml:space="preserve"> </v>
          </cell>
          <cell r="AS1310" t="str">
            <v xml:space="preserve"> </v>
          </cell>
          <cell r="AT1310">
            <v>0</v>
          </cell>
        </row>
        <row r="1311">
          <cell r="A1311" t="str">
            <v>Pham, Anh Nguyet</v>
          </cell>
          <cell r="B1311" t="str">
            <v>Senior Functional Coordinator</v>
          </cell>
          <cell r="C1311" t="str">
            <v>VN</v>
          </cell>
          <cell r="D1311" t="str">
            <v>4248</v>
          </cell>
          <cell r="E1311" t="str">
            <v>Y</v>
          </cell>
          <cell r="F1311" t="str">
            <v>Sr. Program Assistant</v>
          </cell>
          <cell r="G1311" t="str">
            <v>A</v>
          </cell>
          <cell r="H1311" t="str">
            <v>VND</v>
          </cell>
          <cell r="I1311">
            <v>556192526</v>
          </cell>
          <cell r="J1311">
            <v>1</v>
          </cell>
          <cell r="L1311" t="str">
            <v>HANOI</v>
          </cell>
          <cell r="M1311" t="str">
            <v>AMEE</v>
          </cell>
          <cell r="AP1311">
            <v>23750</v>
          </cell>
          <cell r="AQ1311">
            <v>90.071664129554648</v>
          </cell>
          <cell r="AR1311" t="str">
            <v xml:space="preserve"> </v>
          </cell>
          <cell r="AS1311" t="str">
            <v xml:space="preserve"> </v>
          </cell>
          <cell r="AT1311">
            <v>0</v>
          </cell>
        </row>
        <row r="1312">
          <cell r="A1312" t="str">
            <v>Pham, Chau Van</v>
          </cell>
          <cell r="B1312" t="str">
            <v>Senior Monitoring, Evaluation and Learning Officer II</v>
          </cell>
          <cell r="C1312" t="str">
            <v>VN</v>
          </cell>
          <cell r="D1312" t="str">
            <v>7065</v>
          </cell>
          <cell r="E1312" t="str">
            <v>Y</v>
          </cell>
          <cell r="F1312" t="str">
            <v>Monitoring and Evaluation Specialist</v>
          </cell>
          <cell r="G1312" t="str">
            <v>A</v>
          </cell>
          <cell r="H1312" t="str">
            <v>VND</v>
          </cell>
          <cell r="I1312">
            <v>703881511</v>
          </cell>
          <cell r="J1312">
            <v>1</v>
          </cell>
          <cell r="L1312" t="str">
            <v>HANOI</v>
          </cell>
          <cell r="M1312" t="str">
            <v>AMEE</v>
          </cell>
          <cell r="AP1312">
            <v>23750</v>
          </cell>
          <cell r="AQ1312">
            <v>113.98890866396761</v>
          </cell>
          <cell r="AR1312" t="str">
            <v xml:space="preserve"> </v>
          </cell>
          <cell r="AS1312" t="str">
            <v xml:space="preserve"> </v>
          </cell>
          <cell r="AT1312">
            <v>0</v>
          </cell>
        </row>
        <row r="1313">
          <cell r="A1313" t="str">
            <v>Pham, Geneva Phuong</v>
          </cell>
          <cell r="B1313" t="str">
            <v>Senior Director Partnerships</v>
          </cell>
          <cell r="C1313" t="str">
            <v>EXAGEN</v>
          </cell>
          <cell r="D1313" t="str">
            <v>7051</v>
          </cell>
          <cell r="E1313" t="str">
            <v>Y</v>
          </cell>
          <cell r="F1313" t="str">
            <v>Sr. Director, Business Development</v>
          </cell>
          <cell r="G1313" t="str">
            <v>A</v>
          </cell>
          <cell r="H1313" t="str">
            <v>USD</v>
          </cell>
          <cell r="I1313">
            <v>224203.2</v>
          </cell>
          <cell r="J1313">
            <v>1</v>
          </cell>
          <cell r="L1313" t="str">
            <v>WASHINGTON DC</v>
          </cell>
          <cell r="M1313" t="str">
            <v>US</v>
          </cell>
          <cell r="AP1313">
            <v>1</v>
          </cell>
          <cell r="AQ1313">
            <v>862.32</v>
          </cell>
          <cell r="AR1313" t="str">
            <v xml:space="preserve"> </v>
          </cell>
          <cell r="AS1313" t="str">
            <v>X</v>
          </cell>
          <cell r="AT1313">
            <v>0</v>
          </cell>
        </row>
        <row r="1314">
          <cell r="A1314" t="str">
            <v>Pham, Lien Huong</v>
          </cell>
          <cell r="B1314" t="str">
            <v>Senior Program Officer II</v>
          </cell>
          <cell r="C1314" t="str">
            <v>VN</v>
          </cell>
          <cell r="D1314" t="str">
            <v>4653</v>
          </cell>
          <cell r="E1314" t="str">
            <v>Y</v>
          </cell>
          <cell r="F1314" t="str">
            <v>Senior Program Officer</v>
          </cell>
          <cell r="G1314" t="str">
            <v>A</v>
          </cell>
          <cell r="H1314" t="str">
            <v>VND</v>
          </cell>
          <cell r="I1314">
            <v>828416665</v>
          </cell>
          <cell r="J1314">
            <v>1</v>
          </cell>
          <cell r="L1314" t="str">
            <v>HANOI</v>
          </cell>
          <cell r="M1314" t="str">
            <v>AMEE</v>
          </cell>
          <cell r="AP1314">
            <v>23750</v>
          </cell>
          <cell r="AQ1314">
            <v>134.15654493927127</v>
          </cell>
          <cell r="AR1314" t="str">
            <v xml:space="preserve"> </v>
          </cell>
          <cell r="AS1314" t="str">
            <v xml:space="preserve"> </v>
          </cell>
          <cell r="AT1314">
            <v>0</v>
          </cell>
        </row>
        <row r="1315">
          <cell r="A1315" t="str">
            <v>Pham, Trung</v>
          </cell>
          <cell r="B1315" t="str">
            <v>Senior Program Officer II</v>
          </cell>
          <cell r="C1315" t="str">
            <v>VN</v>
          </cell>
          <cell r="D1315" t="str">
            <v>3403</v>
          </cell>
          <cell r="E1315" t="str">
            <v>Y</v>
          </cell>
          <cell r="F1315" t="str">
            <v>Program Officer</v>
          </cell>
          <cell r="G1315" t="str">
            <v>A</v>
          </cell>
          <cell r="H1315" t="str">
            <v>VND</v>
          </cell>
          <cell r="I1315">
            <v>847647310</v>
          </cell>
          <cell r="J1315">
            <v>1</v>
          </cell>
          <cell r="L1315" t="str">
            <v>HANOI</v>
          </cell>
          <cell r="M1315" t="str">
            <v>AMEE</v>
          </cell>
          <cell r="AP1315">
            <v>23750</v>
          </cell>
          <cell r="AQ1315">
            <v>137.27081943319837</v>
          </cell>
          <cell r="AR1315" t="str">
            <v xml:space="preserve"> </v>
          </cell>
          <cell r="AS1315" t="str">
            <v xml:space="preserve"> </v>
          </cell>
          <cell r="AT1315">
            <v>0</v>
          </cell>
        </row>
        <row r="1316">
          <cell r="A1316" t="str">
            <v>Phan, Phuong Thu</v>
          </cell>
          <cell r="B1316" t="str">
            <v>Advanced Program Officer</v>
          </cell>
          <cell r="C1316" t="str">
            <v>VN</v>
          </cell>
          <cell r="D1316" t="str">
            <v>8130</v>
          </cell>
          <cell r="E1316" t="str">
            <v>Y</v>
          </cell>
          <cell r="F1316" t="str">
            <v>Senior Technical Coordinator</v>
          </cell>
          <cell r="G1316" t="str">
            <v>A</v>
          </cell>
          <cell r="H1316" t="str">
            <v>VND</v>
          </cell>
          <cell r="I1316">
            <v>1087590240</v>
          </cell>
          <cell r="J1316">
            <v>1</v>
          </cell>
          <cell r="L1316" t="str">
            <v>HANOI</v>
          </cell>
          <cell r="M1316" t="str">
            <v>AMEE</v>
          </cell>
          <cell r="AP1316">
            <v>23750</v>
          </cell>
          <cell r="AQ1316">
            <v>176.12797408906883</v>
          </cell>
          <cell r="AR1316" t="str">
            <v xml:space="preserve"> </v>
          </cell>
          <cell r="AS1316" t="str">
            <v xml:space="preserve"> </v>
          </cell>
          <cell r="AT1316">
            <v>0</v>
          </cell>
        </row>
        <row r="1317">
          <cell r="A1317" t="str">
            <v>Phan, Thuy Thi Thanh</v>
          </cell>
          <cell r="B1317" t="str">
            <v>Advanced Program Officer</v>
          </cell>
          <cell r="C1317" t="str">
            <v>VN</v>
          </cell>
          <cell r="D1317" t="str">
            <v>7682</v>
          </cell>
          <cell r="E1317" t="str">
            <v>Y</v>
          </cell>
          <cell r="F1317" t="str">
            <v>Senior Program Coordinator</v>
          </cell>
          <cell r="G1317" t="str">
            <v>A</v>
          </cell>
          <cell r="H1317" t="str">
            <v>VND</v>
          </cell>
          <cell r="I1317">
            <v>454798547</v>
          </cell>
          <cell r="J1317">
            <v>0.45</v>
          </cell>
          <cell r="L1317" t="str">
            <v>HANOI</v>
          </cell>
          <cell r="M1317" t="str">
            <v>AMEE</v>
          </cell>
          <cell r="AP1317">
            <v>23750</v>
          </cell>
          <cell r="AQ1317">
            <v>163.67019235267657</v>
          </cell>
          <cell r="AR1317" t="str">
            <v xml:space="preserve"> </v>
          </cell>
          <cell r="AS1317" t="str">
            <v xml:space="preserve"> </v>
          </cell>
          <cell r="AT1317">
            <v>0</v>
          </cell>
        </row>
        <row r="1318">
          <cell r="A1318" t="str">
            <v>Phiri, Dave Gamphani</v>
          </cell>
          <cell r="B1318" t="str">
            <v>Senior Digital Systems Officer I</v>
          </cell>
          <cell r="C1318" t="str">
            <v>CODE</v>
          </cell>
          <cell r="D1318" t="str">
            <v>7967</v>
          </cell>
          <cell r="E1318" t="str">
            <v>Y</v>
          </cell>
          <cell r="F1318" t="str">
            <v>Technical Program Manager, Digital Square</v>
          </cell>
          <cell r="G1318" t="str">
            <v>A</v>
          </cell>
          <cell r="H1318" t="str">
            <v>MWK</v>
          </cell>
          <cell r="I1318">
            <v>84894744</v>
          </cell>
          <cell r="J1318">
            <v>1</v>
          </cell>
          <cell r="L1318" t="str">
            <v>MalawiLilongwe</v>
          </cell>
          <cell r="M1318" t="str">
            <v>AFRICA</v>
          </cell>
          <cell r="AP1318">
            <v>1100</v>
          </cell>
          <cell r="AQ1318">
            <v>296.83476923076921</v>
          </cell>
          <cell r="AR1318" t="str">
            <v xml:space="preserve"> </v>
          </cell>
          <cell r="AS1318" t="str">
            <v xml:space="preserve"> </v>
          </cell>
          <cell r="AT1318">
            <v>0</v>
          </cell>
        </row>
        <row r="1319">
          <cell r="A1319" t="str">
            <v>Phiri, Dingase</v>
          </cell>
          <cell r="B1319" t="str">
            <v>Program Associate II</v>
          </cell>
          <cell r="C1319" t="str">
            <v>MNTD</v>
          </cell>
          <cell r="D1319" t="str">
            <v>10224</v>
          </cell>
          <cell r="E1319" t="str">
            <v>Y</v>
          </cell>
          <cell r="F1319" t="str">
            <v>Surveillance Associate</v>
          </cell>
          <cell r="G1319" t="str">
            <v>A</v>
          </cell>
          <cell r="H1319" t="str">
            <v>ZMW</v>
          </cell>
          <cell r="I1319">
            <v>207900</v>
          </cell>
          <cell r="J1319">
            <v>1</v>
          </cell>
          <cell r="L1319" t="str">
            <v>LUSAKA1</v>
          </cell>
          <cell r="M1319" t="str">
            <v>AFRICA</v>
          </cell>
          <cell r="AP1319">
            <v>19.5</v>
          </cell>
          <cell r="AQ1319">
            <v>41.005917159763314</v>
          </cell>
          <cell r="AR1319" t="str">
            <v xml:space="preserve"> </v>
          </cell>
          <cell r="AS1319" t="str">
            <v xml:space="preserve"> </v>
          </cell>
          <cell r="AT1319">
            <v>0</v>
          </cell>
        </row>
        <row r="1320">
          <cell r="A1320" t="str">
            <v>Phiri, Happy</v>
          </cell>
          <cell r="B1320" t="str">
            <v>Director Program Project Management</v>
          </cell>
          <cell r="C1320" t="str">
            <v>MNTD</v>
          </cell>
          <cell r="D1320" t="str">
            <v>10263</v>
          </cell>
          <cell r="E1320" t="str">
            <v>Y</v>
          </cell>
          <cell r="F1320" t="str">
            <v>Chief of Party - PMI REACH Malaria</v>
          </cell>
          <cell r="G1320" t="str">
            <v>A</v>
          </cell>
          <cell r="H1320" t="str">
            <v>MWK</v>
          </cell>
          <cell r="I1320">
            <v>108000000</v>
          </cell>
          <cell r="J1320">
            <v>1</v>
          </cell>
          <cell r="L1320" t="str">
            <v>MalawiLilongwe</v>
          </cell>
          <cell r="M1320" t="str">
            <v>AFRICA</v>
          </cell>
          <cell r="AP1320">
            <v>1100</v>
          </cell>
          <cell r="AQ1320">
            <v>377.6223776223776</v>
          </cell>
          <cell r="AR1320" t="str">
            <v xml:space="preserve"> </v>
          </cell>
          <cell r="AS1320" t="str">
            <v xml:space="preserve"> </v>
          </cell>
          <cell r="AT1320">
            <v>0</v>
          </cell>
        </row>
        <row r="1321">
          <cell r="A1321" t="str">
            <v>Phiri, Webby Emmanuel</v>
          </cell>
          <cell r="B1321" t="str">
            <v>Director Program</v>
          </cell>
          <cell r="C1321" t="str">
            <v>ZM</v>
          </cell>
          <cell r="D1321" t="str">
            <v>7376</v>
          </cell>
          <cell r="E1321" t="str">
            <v>Y</v>
          </cell>
          <cell r="F1321" t="str">
            <v>Deputy Chief of Party, PAMO Plus</v>
          </cell>
          <cell r="G1321" t="str">
            <v>A</v>
          </cell>
          <cell r="H1321" t="str">
            <v>ZMW</v>
          </cell>
          <cell r="I1321">
            <v>858557.48</v>
          </cell>
          <cell r="J1321">
            <v>1</v>
          </cell>
          <cell r="L1321" t="str">
            <v>LUSAKA1</v>
          </cell>
          <cell r="M1321" t="str">
            <v>AFRICA</v>
          </cell>
          <cell r="AP1321">
            <v>19.5</v>
          </cell>
          <cell r="AQ1321">
            <v>169.34072583826429</v>
          </cell>
          <cell r="AR1321" t="str">
            <v xml:space="preserve"> </v>
          </cell>
          <cell r="AS1321" t="str">
            <v xml:space="preserve"> </v>
          </cell>
          <cell r="AT1321">
            <v>0</v>
          </cell>
        </row>
        <row r="1322">
          <cell r="A1322" t="str">
            <v>Phiri-Chibawe, Caroline N</v>
          </cell>
          <cell r="B1322" t="str">
            <v>Director Program</v>
          </cell>
          <cell r="C1322" t="str">
            <v>MNTD</v>
          </cell>
          <cell r="D1322" t="str">
            <v>6499</v>
          </cell>
          <cell r="E1322" t="str">
            <v>Y</v>
          </cell>
          <cell r="F1322" t="str">
            <v>Director Program</v>
          </cell>
          <cell r="G1322" t="str">
            <v>A</v>
          </cell>
          <cell r="H1322" t="str">
            <v>ZMW</v>
          </cell>
          <cell r="I1322">
            <v>1914725</v>
          </cell>
          <cell r="J1322">
            <v>1</v>
          </cell>
          <cell r="L1322" t="str">
            <v>LUSAKA1</v>
          </cell>
          <cell r="M1322" t="str">
            <v>AFRICA</v>
          </cell>
          <cell r="AP1322">
            <v>19.5</v>
          </cell>
          <cell r="AQ1322">
            <v>377.65779092702172</v>
          </cell>
          <cell r="AR1322" t="str">
            <v xml:space="preserve"> </v>
          </cell>
          <cell r="AS1322" t="str">
            <v xml:space="preserve"> </v>
          </cell>
          <cell r="AT1322">
            <v>0</v>
          </cell>
        </row>
        <row r="1323">
          <cell r="A1323" t="str">
            <v>Phoo, Aye Pyei Sone</v>
          </cell>
          <cell r="B1323" t="str">
            <v>Senior Program Officer I</v>
          </cell>
          <cell r="C1323" t="str">
            <v>MM</v>
          </cell>
          <cell r="D1323" t="str">
            <v>7975</v>
          </cell>
          <cell r="E1323" t="str">
            <v>Y</v>
          </cell>
          <cell r="F1323" t="str">
            <v>Technical Officer – Tuberculosis</v>
          </cell>
          <cell r="G1323" t="str">
            <v>A</v>
          </cell>
          <cell r="H1323" t="str">
            <v>USD</v>
          </cell>
          <cell r="I1323">
            <v>17461.330000000002</v>
          </cell>
          <cell r="J1323">
            <v>1</v>
          </cell>
          <cell r="L1323" t="str">
            <v>Yangon</v>
          </cell>
          <cell r="M1323" t="str">
            <v>AMEE</v>
          </cell>
          <cell r="AP1323">
            <v>1</v>
          </cell>
          <cell r="AQ1323">
            <v>67.15896153846154</v>
          </cell>
          <cell r="AR1323" t="str">
            <v xml:space="preserve"> </v>
          </cell>
          <cell r="AS1323" t="str">
            <v xml:space="preserve"> </v>
          </cell>
          <cell r="AT1323">
            <v>0</v>
          </cell>
        </row>
        <row r="1324">
          <cell r="A1324" t="str">
            <v>Phyo San, Min Thet</v>
          </cell>
          <cell r="B1324" t="str">
            <v>Senior Program Officer I</v>
          </cell>
          <cell r="C1324" t="str">
            <v>MM</v>
          </cell>
          <cell r="D1324" t="str">
            <v>7826</v>
          </cell>
          <cell r="E1324" t="str">
            <v>Y</v>
          </cell>
          <cell r="F1324" t="str">
            <v>Technical Officer, HIV</v>
          </cell>
          <cell r="G1324" t="str">
            <v>A</v>
          </cell>
          <cell r="H1324" t="str">
            <v>USD</v>
          </cell>
          <cell r="I1324">
            <v>25307.64</v>
          </cell>
          <cell r="J1324">
            <v>1</v>
          </cell>
          <cell r="L1324" t="str">
            <v>Yangon</v>
          </cell>
          <cell r="M1324" t="str">
            <v>AMEE</v>
          </cell>
          <cell r="AP1324">
            <v>1</v>
          </cell>
          <cell r="AQ1324">
            <v>97.337076923076921</v>
          </cell>
          <cell r="AR1324" t="str">
            <v xml:space="preserve"> </v>
          </cell>
          <cell r="AS1324" t="str">
            <v xml:space="preserve"> </v>
          </cell>
          <cell r="AT1324">
            <v>0</v>
          </cell>
        </row>
        <row r="1325">
          <cell r="A1325" t="str">
            <v>Picolo, Melanie Remane</v>
          </cell>
          <cell r="B1325" t="str">
            <v>Director Program</v>
          </cell>
          <cell r="C1325" t="str">
            <v>ECD</v>
          </cell>
          <cell r="D1325" t="str">
            <v>5968</v>
          </cell>
          <cell r="E1325" t="str">
            <v>Y</v>
          </cell>
          <cell r="F1325" t="str">
            <v>MNCHN Program Manager and Senior Nutrition Advisor</v>
          </cell>
          <cell r="G1325" t="str">
            <v>A</v>
          </cell>
          <cell r="H1325" t="str">
            <v>MZN</v>
          </cell>
          <cell r="I1325">
            <v>9497163.0600000005</v>
          </cell>
          <cell r="J1325">
            <v>1</v>
          </cell>
          <cell r="L1325" t="str">
            <v>MOZMAPUTO</v>
          </cell>
          <cell r="M1325" t="str">
            <v>AFRICA</v>
          </cell>
          <cell r="AP1325">
            <v>63</v>
          </cell>
          <cell r="AQ1325">
            <v>579.80238461538465</v>
          </cell>
          <cell r="AR1325" t="str">
            <v xml:space="preserve"> </v>
          </cell>
          <cell r="AS1325" t="str">
            <v xml:space="preserve"> </v>
          </cell>
          <cell r="AT1325">
            <v>0</v>
          </cell>
        </row>
        <row r="1326">
          <cell r="A1326" t="str">
            <v>Pierce, Lisa Marie</v>
          </cell>
          <cell r="B1326" t="str">
            <v>Advanced Paralegal</v>
          </cell>
          <cell r="C1326" t="str">
            <v>LA</v>
          </cell>
          <cell r="D1326" t="str">
            <v>5402</v>
          </cell>
          <cell r="E1326" t="str">
            <v>Y</v>
          </cell>
          <cell r="F1326" t="str">
            <v>Senior Paralegal</v>
          </cell>
          <cell r="G1326" t="str">
            <v>A</v>
          </cell>
          <cell r="H1326" t="str">
            <v>USD</v>
          </cell>
          <cell r="I1326">
            <v>154748.88</v>
          </cell>
          <cell r="J1326">
            <v>1</v>
          </cell>
          <cell r="L1326" t="str">
            <v>HOME-CA-SEA</v>
          </cell>
          <cell r="M1326" t="str">
            <v>US</v>
          </cell>
          <cell r="AP1326">
            <v>1</v>
          </cell>
          <cell r="AQ1326">
            <v>595.18799999999999</v>
          </cell>
          <cell r="AR1326" t="str">
            <v xml:space="preserve"> </v>
          </cell>
          <cell r="AS1326" t="str">
            <v xml:space="preserve"> </v>
          </cell>
          <cell r="AT1326">
            <v>0</v>
          </cell>
        </row>
        <row r="1327">
          <cell r="A1327" t="str">
            <v>Pinza, Ryan Joseph</v>
          </cell>
          <cell r="B1327" t="str">
            <v>Program Associate II</v>
          </cell>
          <cell r="C1327" t="str">
            <v>MD</v>
          </cell>
          <cell r="D1327" t="str">
            <v>7832</v>
          </cell>
          <cell r="E1327" t="str">
            <v>Y</v>
          </cell>
          <cell r="F1327" t="str">
            <v>Market Dynamics Associate</v>
          </cell>
          <cell r="G1327" t="str">
            <v>A</v>
          </cell>
          <cell r="H1327" t="str">
            <v>USD</v>
          </cell>
          <cell r="I1327">
            <v>86528</v>
          </cell>
          <cell r="J1327">
            <v>1</v>
          </cell>
          <cell r="L1327" t="str">
            <v>WASHINGTON DC</v>
          </cell>
          <cell r="M1327" t="str">
            <v>US</v>
          </cell>
          <cell r="AP1327">
            <v>1</v>
          </cell>
          <cell r="AQ1327">
            <v>332.8</v>
          </cell>
          <cell r="AR1327" t="str">
            <v xml:space="preserve"> </v>
          </cell>
          <cell r="AS1327" t="str">
            <v xml:space="preserve"> </v>
          </cell>
          <cell r="AT1327">
            <v>0</v>
          </cell>
        </row>
        <row r="1328">
          <cell r="A1328" t="str">
            <v>Polunia, Valentyna</v>
          </cell>
          <cell r="B1328" t="str">
            <v>Senior Program Officer I</v>
          </cell>
          <cell r="C1328" t="str">
            <v>PSU</v>
          </cell>
          <cell r="D1328" t="str">
            <v>3778</v>
          </cell>
          <cell r="E1328" t="str">
            <v>Y</v>
          </cell>
          <cell r="F1328" t="str">
            <v>Communication and advocacy specialist</v>
          </cell>
          <cell r="G1328" t="str">
            <v>A</v>
          </cell>
          <cell r="H1328" t="str">
            <v>USD</v>
          </cell>
          <cell r="I1328">
            <v>70150.22</v>
          </cell>
          <cell r="J1328">
            <v>1</v>
          </cell>
          <cell r="L1328" t="str">
            <v>KYIV</v>
          </cell>
          <cell r="M1328" t="str">
            <v>AMEE</v>
          </cell>
          <cell r="AP1328">
            <v>1</v>
          </cell>
          <cell r="AQ1328">
            <v>269.80853846153849</v>
          </cell>
          <cell r="AR1328" t="str">
            <v xml:space="preserve"> </v>
          </cell>
          <cell r="AS1328" t="str">
            <v xml:space="preserve"> </v>
          </cell>
          <cell r="AT1328">
            <v>0</v>
          </cell>
        </row>
        <row r="1329">
          <cell r="A1329" t="str">
            <v>Polyak, Christina Stephanie</v>
          </cell>
          <cell r="B1329" t="str">
            <v>Senior Director Clinical Program</v>
          </cell>
          <cell r="C1329" t="str">
            <v>CCLN</v>
          </cell>
          <cell r="D1329" t="str">
            <v>7762</v>
          </cell>
          <cell r="E1329" t="str">
            <v>Y</v>
          </cell>
          <cell r="F1329" t="str">
            <v>Medical Officer Team Leader</v>
          </cell>
          <cell r="G1329" t="str">
            <v>A</v>
          </cell>
          <cell r="H1329" t="str">
            <v>USD</v>
          </cell>
          <cell r="I1329">
            <v>308256</v>
          </cell>
          <cell r="J1329">
            <v>1</v>
          </cell>
          <cell r="L1329" t="str">
            <v>WASHINGTON DC</v>
          </cell>
          <cell r="M1329" t="str">
            <v>US</v>
          </cell>
          <cell r="AP1329">
            <v>1</v>
          </cell>
          <cell r="AQ1329">
            <v>1185.5999999999999</v>
          </cell>
          <cell r="AR1329" t="str">
            <v xml:space="preserve"> </v>
          </cell>
          <cell r="AS1329" t="str">
            <v>X</v>
          </cell>
          <cell r="AT1329">
            <v>0</v>
          </cell>
        </row>
        <row r="1330">
          <cell r="A1330" t="str">
            <v>Ponomarenko, Alina</v>
          </cell>
          <cell r="B1330" t="str">
            <v>Senior Functional Coordinator</v>
          </cell>
          <cell r="C1330" t="str">
            <v>PSU</v>
          </cell>
          <cell r="D1330" t="str">
            <v>6544</v>
          </cell>
          <cell r="E1330" t="str">
            <v>Y</v>
          </cell>
          <cell r="F1330" t="str">
            <v>Program Assistant, CTB Ukraine</v>
          </cell>
          <cell r="G1330" t="str">
            <v>A</v>
          </cell>
          <cell r="H1330" t="str">
            <v>USD</v>
          </cell>
          <cell r="I1330">
            <v>40658.36</v>
          </cell>
          <cell r="J1330">
            <v>1</v>
          </cell>
          <cell r="L1330" t="str">
            <v>KYIV</v>
          </cell>
          <cell r="M1330" t="str">
            <v>AMEE</v>
          </cell>
          <cell r="AP1330">
            <v>1</v>
          </cell>
          <cell r="AQ1330">
            <v>156.37830769230769</v>
          </cell>
          <cell r="AR1330" t="str">
            <v xml:space="preserve"> </v>
          </cell>
          <cell r="AS1330" t="str">
            <v xml:space="preserve"> </v>
          </cell>
          <cell r="AT1330">
            <v>0</v>
          </cell>
        </row>
        <row r="1331">
          <cell r="A1331" t="str">
            <v>Popli, Bhawna</v>
          </cell>
          <cell r="B1331" t="str">
            <v>Senior HR Business Partners</v>
          </cell>
          <cell r="C1331" t="str">
            <v>HR</v>
          </cell>
          <cell r="D1331" t="str">
            <v>8072</v>
          </cell>
          <cell r="E1331" t="str">
            <v>Y</v>
          </cell>
          <cell r="F1331" t="str">
            <v>Human Resources Business Partner, South Asia</v>
          </cell>
          <cell r="G1331" t="str">
            <v>A</v>
          </cell>
          <cell r="H1331" t="str">
            <v>INR</v>
          </cell>
          <cell r="I1331">
            <v>3691500</v>
          </cell>
          <cell r="J1331">
            <v>1</v>
          </cell>
          <cell r="L1331" t="str">
            <v>NEW DELHI</v>
          </cell>
          <cell r="M1331" t="str">
            <v>AMEE</v>
          </cell>
          <cell r="AP1331">
            <v>81.06</v>
          </cell>
          <cell r="AQ1331">
            <v>175.1551557251039</v>
          </cell>
          <cell r="AR1331" t="str">
            <v xml:space="preserve"> </v>
          </cell>
          <cell r="AS1331" t="str">
            <v xml:space="preserve"> </v>
          </cell>
          <cell r="AT1331">
            <v>0</v>
          </cell>
        </row>
        <row r="1332">
          <cell r="A1332" t="str">
            <v>Porter, Travis Ray</v>
          </cell>
          <cell r="B1332" t="str">
            <v>Advanced Monitoring, Evaluation and Learning Officer</v>
          </cell>
          <cell r="C1332" t="str">
            <v>MNTD</v>
          </cell>
          <cell r="D1332" t="str">
            <v>7435</v>
          </cell>
          <cell r="E1332" t="str">
            <v>Y</v>
          </cell>
          <cell r="F1332" t="str">
            <v>Community Case Management (CCM) Technical Advisor</v>
          </cell>
          <cell r="G1332" t="str">
            <v>A</v>
          </cell>
          <cell r="H1332" t="str">
            <v>USD</v>
          </cell>
          <cell r="I1332">
            <v>128921.52</v>
          </cell>
          <cell r="J1332">
            <v>1</v>
          </cell>
          <cell r="L1332" t="str">
            <v>SEATTLE</v>
          </cell>
          <cell r="M1332" t="str">
            <v>US</v>
          </cell>
          <cell r="AP1332">
            <v>1</v>
          </cell>
          <cell r="AQ1332">
            <v>495.85200000000003</v>
          </cell>
          <cell r="AR1332" t="str">
            <v xml:space="preserve"> </v>
          </cell>
          <cell r="AS1332" t="str">
            <v xml:space="preserve"> </v>
          </cell>
          <cell r="AT1332">
            <v>0</v>
          </cell>
        </row>
        <row r="1333">
          <cell r="A1333" t="str">
            <v>Pothireddy, Deepika</v>
          </cell>
          <cell r="B1333" t="str">
            <v>Senior Functional Coordinator</v>
          </cell>
          <cell r="C1333" t="str">
            <v>PSN</v>
          </cell>
          <cell r="D1333" t="str">
            <v>7987</v>
          </cell>
          <cell r="E1333" t="str">
            <v>Y</v>
          </cell>
          <cell r="F1333" t="str">
            <v>Program Coordinator (HIV)</v>
          </cell>
          <cell r="G1333" t="str">
            <v>A</v>
          </cell>
          <cell r="H1333" t="str">
            <v>INR</v>
          </cell>
          <cell r="I1333">
            <v>663768.07999999996</v>
          </cell>
          <cell r="J1333">
            <v>1</v>
          </cell>
          <cell r="L1333" t="str">
            <v>NEW DELHI</v>
          </cell>
          <cell r="M1333" t="str">
            <v>AMEE</v>
          </cell>
          <cell r="AP1333">
            <v>81.06</v>
          </cell>
          <cell r="AQ1333">
            <v>31.494623166125752</v>
          </cell>
          <cell r="AR1333" t="str">
            <v xml:space="preserve"> </v>
          </cell>
          <cell r="AS1333" t="str">
            <v xml:space="preserve"> </v>
          </cell>
          <cell r="AT1333">
            <v>0</v>
          </cell>
        </row>
        <row r="1334">
          <cell r="A1334" t="str">
            <v>Powers, Sabrina Lisa</v>
          </cell>
          <cell r="B1334" t="str">
            <v>Chief</v>
          </cell>
          <cell r="C1334" t="str">
            <v>LA</v>
          </cell>
          <cell r="D1334" t="str">
            <v>5452</v>
          </cell>
          <cell r="E1334" t="str">
            <v>Y</v>
          </cell>
          <cell r="F1334" t="str">
            <v>Chief of Legal and Research Affairs/General Counsel</v>
          </cell>
          <cell r="G1334" t="str">
            <v>A</v>
          </cell>
          <cell r="H1334" t="str">
            <v>USD</v>
          </cell>
          <cell r="I1334">
            <v>327600</v>
          </cell>
          <cell r="J1334">
            <v>1</v>
          </cell>
          <cell r="L1334" t="str">
            <v>SEATTLE</v>
          </cell>
          <cell r="M1334" t="str">
            <v>US</v>
          </cell>
          <cell r="AP1334">
            <v>1</v>
          </cell>
          <cell r="AQ1334">
            <v>1260</v>
          </cell>
          <cell r="AR1334" t="str">
            <v xml:space="preserve"> </v>
          </cell>
          <cell r="AS1334" t="str">
            <v>X</v>
          </cell>
          <cell r="AT1334">
            <v>0</v>
          </cell>
        </row>
        <row r="1335">
          <cell r="A1335" t="str">
            <v>Prabhu, Sandeepa S</v>
          </cell>
          <cell r="B1335" t="str">
            <v>Senior Program Officer I</v>
          </cell>
          <cell r="C1335" t="str">
            <v>PSN</v>
          </cell>
          <cell r="D1335" t="str">
            <v>8240</v>
          </cell>
          <cell r="E1335" t="str">
            <v>Y</v>
          </cell>
          <cell r="F1335" t="str">
            <v>Manager – Urban Health and Capacity Building</v>
          </cell>
          <cell r="G1335" t="str">
            <v>A</v>
          </cell>
          <cell r="H1335" t="str">
            <v>INR</v>
          </cell>
          <cell r="I1335">
            <v>1793320</v>
          </cell>
          <cell r="J1335">
            <v>1</v>
          </cell>
          <cell r="L1335" t="str">
            <v>NEW DELHI</v>
          </cell>
          <cell r="M1335" t="str">
            <v>AMEE</v>
          </cell>
          <cell r="AP1335">
            <v>81.06</v>
          </cell>
          <cell r="AQ1335">
            <v>85.089866955151933</v>
          </cell>
          <cell r="AR1335" t="str">
            <v xml:space="preserve"> </v>
          </cell>
          <cell r="AS1335" t="str">
            <v xml:space="preserve"> </v>
          </cell>
          <cell r="AT1335">
            <v>0</v>
          </cell>
        </row>
        <row r="1336">
          <cell r="A1336" t="str">
            <v>Priestley, Kelly Ann</v>
          </cell>
          <cell r="B1336" t="str">
            <v>Senior Director Accounting</v>
          </cell>
          <cell r="C1336" t="str">
            <v>GLACCT</v>
          </cell>
          <cell r="D1336" t="str">
            <v>7071</v>
          </cell>
          <cell r="E1336" t="str">
            <v>Y</v>
          </cell>
          <cell r="F1336" t="str">
            <v>Global Head, Accounting and Finance Operations</v>
          </cell>
          <cell r="G1336" t="str">
            <v>A</v>
          </cell>
          <cell r="H1336" t="str">
            <v>USD</v>
          </cell>
          <cell r="I1336">
            <v>215000.24</v>
          </cell>
          <cell r="J1336">
            <v>1</v>
          </cell>
          <cell r="L1336" t="str">
            <v>SEATTLE</v>
          </cell>
          <cell r="M1336" t="str">
            <v>US</v>
          </cell>
          <cell r="AP1336">
            <v>1</v>
          </cell>
          <cell r="AQ1336">
            <v>826.92399999999998</v>
          </cell>
          <cell r="AR1336" t="str">
            <v xml:space="preserve"> </v>
          </cell>
          <cell r="AS1336" t="str">
            <v>X</v>
          </cell>
          <cell r="AT1336">
            <v>0</v>
          </cell>
        </row>
        <row r="1337">
          <cell r="A1337" t="str">
            <v>Puta, Chilunga</v>
          </cell>
          <cell r="B1337" t="str">
            <v>Manager Program</v>
          </cell>
          <cell r="C1337" t="str">
            <v>CODE</v>
          </cell>
          <cell r="D1337" t="str">
            <v>4416</v>
          </cell>
          <cell r="E1337" t="str">
            <v>Y</v>
          </cell>
          <cell r="F1337" t="str">
            <v>Sr. Immunization Data Advisor</v>
          </cell>
          <cell r="G1337" t="str">
            <v>A</v>
          </cell>
          <cell r="H1337" t="str">
            <v>USD</v>
          </cell>
          <cell r="I1337">
            <v>51694.34</v>
          </cell>
          <cell r="J1337">
            <v>0.3</v>
          </cell>
          <cell r="L1337" t="str">
            <v>LUSAKA1</v>
          </cell>
          <cell r="M1337" t="str">
            <v>AFRICA</v>
          </cell>
          <cell r="AP1337">
            <v>1</v>
          </cell>
          <cell r="AQ1337">
            <v>662.7479487179487</v>
          </cell>
          <cell r="AR1337" t="str">
            <v xml:space="preserve"> </v>
          </cell>
          <cell r="AS1337" t="str">
            <v xml:space="preserve"> </v>
          </cell>
          <cell r="AT1337">
            <v>0</v>
          </cell>
        </row>
        <row r="1338">
          <cell r="A1338" t="str">
            <v>Quach, Nga Viet</v>
          </cell>
          <cell r="B1338" t="str">
            <v>Senior Partnerships Officer I</v>
          </cell>
          <cell r="C1338" t="str">
            <v>EXAGEN</v>
          </cell>
          <cell r="D1338" t="str">
            <v>7400</v>
          </cell>
          <cell r="E1338" t="str">
            <v>Y</v>
          </cell>
          <cell r="F1338" t="str">
            <v>Business Development Officer</v>
          </cell>
          <cell r="G1338" t="str">
            <v>A</v>
          </cell>
          <cell r="H1338" t="str">
            <v>VND</v>
          </cell>
          <cell r="I1338">
            <v>914926863</v>
          </cell>
          <cell r="J1338">
            <v>1</v>
          </cell>
          <cell r="L1338" t="str">
            <v>HANOI</v>
          </cell>
          <cell r="M1338" t="str">
            <v>AMEE</v>
          </cell>
          <cell r="AP1338">
            <v>23750</v>
          </cell>
          <cell r="AQ1338">
            <v>148.16629360323887</v>
          </cell>
          <cell r="AR1338" t="str">
            <v xml:space="preserve"> </v>
          </cell>
          <cell r="AS1338" t="str">
            <v xml:space="preserve"> </v>
          </cell>
          <cell r="AT1338">
            <v>0</v>
          </cell>
        </row>
        <row r="1339">
          <cell r="A1339" t="str">
            <v>Quinn, Eileen</v>
          </cell>
          <cell r="B1339" t="str">
            <v>Senior Director Research &amp; Development</v>
          </cell>
          <cell r="C1339" t="str">
            <v>CPAI</v>
          </cell>
          <cell r="D1339" t="str">
            <v>2107</v>
          </cell>
          <cell r="E1339" t="str">
            <v>Y</v>
          </cell>
          <cell r="F1339" t="str">
            <v>Deputy Director, Policy Access and Introduction</v>
          </cell>
          <cell r="G1339" t="str">
            <v>A</v>
          </cell>
          <cell r="H1339" t="str">
            <v>USD</v>
          </cell>
          <cell r="I1339">
            <v>282344.40000000002</v>
          </cell>
          <cell r="J1339">
            <v>1</v>
          </cell>
          <cell r="L1339" t="str">
            <v>WASHINGTON DC</v>
          </cell>
          <cell r="M1339" t="str">
            <v>US</v>
          </cell>
          <cell r="AP1339">
            <v>1</v>
          </cell>
          <cell r="AQ1339">
            <v>1085.94</v>
          </cell>
          <cell r="AR1339" t="str">
            <v xml:space="preserve"> </v>
          </cell>
          <cell r="AS1339" t="str">
            <v>X</v>
          </cell>
          <cell r="AT1339">
            <v>0</v>
          </cell>
        </row>
        <row r="1340">
          <cell r="A1340" t="str">
            <v>Quintanar Solares, Manjari</v>
          </cell>
          <cell r="B1340" t="str">
            <v>Senior Program Officer II</v>
          </cell>
          <cell r="C1340" t="str">
            <v>MDHT</v>
          </cell>
          <cell r="D1340" t="str">
            <v>4877</v>
          </cell>
          <cell r="E1340" t="str">
            <v>Y</v>
          </cell>
          <cell r="F1340" t="str">
            <v>Senior Program Officer</v>
          </cell>
          <cell r="G1340" t="str">
            <v>A</v>
          </cell>
          <cell r="H1340" t="str">
            <v>USD</v>
          </cell>
          <cell r="I1340">
            <v>164857.68</v>
          </cell>
          <cell r="J1340">
            <v>1</v>
          </cell>
          <cell r="L1340" t="str">
            <v>SEATTLE</v>
          </cell>
          <cell r="M1340" t="str">
            <v>US</v>
          </cell>
          <cell r="AP1340">
            <v>1</v>
          </cell>
          <cell r="AQ1340">
            <v>634.06799999999998</v>
          </cell>
          <cell r="AR1340" t="str">
            <v xml:space="preserve"> </v>
          </cell>
          <cell r="AS1340" t="str">
            <v xml:space="preserve"> </v>
          </cell>
          <cell r="AT1340">
            <v>0</v>
          </cell>
        </row>
        <row r="1341">
          <cell r="A1341" t="str">
            <v>Quynh, Phuong Nguyen</v>
          </cell>
          <cell r="B1341" t="str">
            <v>Program Associate II</v>
          </cell>
          <cell r="C1341" t="str">
            <v>VN</v>
          </cell>
          <cell r="D1341" t="str">
            <v>7409</v>
          </cell>
          <cell r="E1341" t="str">
            <v>Y</v>
          </cell>
          <cell r="F1341" t="str">
            <v>Program Associate</v>
          </cell>
          <cell r="G1341" t="str">
            <v>A</v>
          </cell>
          <cell r="H1341" t="str">
            <v>VND</v>
          </cell>
          <cell r="I1341">
            <v>439157830</v>
          </cell>
          <cell r="J1341">
            <v>1</v>
          </cell>
          <cell r="L1341" t="str">
            <v>HANOI</v>
          </cell>
          <cell r="M1341" t="str">
            <v>AMEE</v>
          </cell>
          <cell r="AP1341">
            <v>23750</v>
          </cell>
          <cell r="AQ1341">
            <v>71.118676923076919</v>
          </cell>
          <cell r="AR1341" t="str">
            <v xml:space="preserve"> </v>
          </cell>
          <cell r="AS1341" t="str">
            <v xml:space="preserve"> </v>
          </cell>
          <cell r="AT1341">
            <v>0</v>
          </cell>
        </row>
        <row r="1342">
          <cell r="A1342" t="str">
            <v>Ra, Seng</v>
          </cell>
          <cell r="B1342" t="str">
            <v>Senior Functional Coordinator</v>
          </cell>
          <cell r="C1342" t="str">
            <v>MM</v>
          </cell>
          <cell r="D1342" t="str">
            <v>6601</v>
          </cell>
          <cell r="E1342" t="str">
            <v>Y</v>
          </cell>
          <cell r="F1342" t="str">
            <v>Senior Program Assistant</v>
          </cell>
          <cell r="G1342" t="str">
            <v>A</v>
          </cell>
          <cell r="H1342" t="str">
            <v>USD</v>
          </cell>
          <cell r="I1342">
            <v>12651.68</v>
          </cell>
          <cell r="J1342">
            <v>1</v>
          </cell>
          <cell r="L1342" t="str">
            <v>Yangon</v>
          </cell>
          <cell r="M1342" t="str">
            <v>AMEE</v>
          </cell>
          <cell r="AP1342">
            <v>1</v>
          </cell>
          <cell r="AQ1342">
            <v>48.660307692307697</v>
          </cell>
          <cell r="AR1342" t="str">
            <v xml:space="preserve"> </v>
          </cell>
          <cell r="AS1342" t="str">
            <v xml:space="preserve"> </v>
          </cell>
          <cell r="AT1342">
            <v>0</v>
          </cell>
        </row>
        <row r="1343">
          <cell r="A1343" t="str">
            <v>Rader, Elizabeth</v>
          </cell>
          <cell r="B1343" t="str">
            <v>Laboratory Technician I</v>
          </cell>
          <cell r="C1343" t="str">
            <v>DX</v>
          </cell>
          <cell r="D1343" t="str">
            <v>8178</v>
          </cell>
          <cell r="E1343" t="str">
            <v>Y</v>
          </cell>
          <cell r="F1343" t="str">
            <v>Lab Technician, Diagnostics</v>
          </cell>
          <cell r="G1343" t="str">
            <v>A</v>
          </cell>
          <cell r="H1343" t="str">
            <v>USD</v>
          </cell>
          <cell r="I1343">
            <v>63960</v>
          </cell>
          <cell r="J1343">
            <v>1</v>
          </cell>
          <cell r="L1343" t="str">
            <v>SEATTLE</v>
          </cell>
          <cell r="M1343" t="str">
            <v>US</v>
          </cell>
          <cell r="AP1343">
            <v>1</v>
          </cell>
          <cell r="AQ1343">
            <v>246</v>
          </cell>
          <cell r="AR1343" t="str">
            <v xml:space="preserve"> </v>
          </cell>
          <cell r="AS1343" t="str">
            <v xml:space="preserve"> </v>
          </cell>
          <cell r="AT1343">
            <v>0</v>
          </cell>
        </row>
        <row r="1344">
          <cell r="A1344" t="str">
            <v>Raghunandan, Ramadevi</v>
          </cell>
          <cell r="B1344" t="str">
            <v>Senior Research &amp; Development Officer II</v>
          </cell>
          <cell r="C1344" t="str">
            <v>4113</v>
          </cell>
          <cell r="D1344" t="str">
            <v>6475</v>
          </cell>
          <cell r="E1344" t="str">
            <v>Y</v>
          </cell>
          <cell r="F1344" t="str">
            <v>Scientific Director, Vaccine Development</v>
          </cell>
          <cell r="G1344" t="str">
            <v>A</v>
          </cell>
          <cell r="H1344" t="str">
            <v>USD</v>
          </cell>
          <cell r="I1344">
            <v>179307.44</v>
          </cell>
          <cell r="J1344">
            <v>1</v>
          </cell>
          <cell r="L1344" t="str">
            <v>HOME-MD-SEA</v>
          </cell>
          <cell r="M1344" t="str">
            <v>US</v>
          </cell>
          <cell r="AP1344">
            <v>1</v>
          </cell>
          <cell r="AQ1344">
            <v>689.64400000000001</v>
          </cell>
          <cell r="AR1344" t="str">
            <v xml:space="preserve"> </v>
          </cell>
          <cell r="AS1344" t="str">
            <v xml:space="preserve"> </v>
          </cell>
          <cell r="AT1344">
            <v>0</v>
          </cell>
        </row>
        <row r="1345">
          <cell r="A1345" t="str">
            <v>Raine, Michael Gordon</v>
          </cell>
          <cell r="B1345" t="str">
            <v>Advanced Data Mgmt &amp; Stats Officer</v>
          </cell>
          <cell r="C1345" t="str">
            <v>CCLN</v>
          </cell>
          <cell r="D1345" t="str">
            <v>6770</v>
          </cell>
          <cell r="E1345" t="str">
            <v>Y</v>
          </cell>
          <cell r="F1345" t="str">
            <v>Principal Data Manager</v>
          </cell>
          <cell r="G1345" t="str">
            <v>A</v>
          </cell>
          <cell r="H1345" t="str">
            <v>USD</v>
          </cell>
          <cell r="I1345">
            <v>182781.04</v>
          </cell>
          <cell r="J1345">
            <v>1</v>
          </cell>
          <cell r="L1345" t="str">
            <v>HOME-NC-SEA</v>
          </cell>
          <cell r="M1345" t="str">
            <v>US</v>
          </cell>
          <cell r="AP1345">
            <v>1</v>
          </cell>
          <cell r="AQ1345">
            <v>703.00400000000002</v>
          </cell>
          <cell r="AR1345" t="str">
            <v xml:space="preserve"> </v>
          </cell>
          <cell r="AS1345" t="str">
            <v xml:space="preserve"> </v>
          </cell>
          <cell r="AT1345">
            <v>0</v>
          </cell>
        </row>
        <row r="1346">
          <cell r="A1346" t="str">
            <v>Rajula, Luciana Alando</v>
          </cell>
          <cell r="B1346" t="str">
            <v>Senior Data Mgmt &amp; Stats Officer I</v>
          </cell>
          <cell r="C1346" t="str">
            <v>CODE</v>
          </cell>
          <cell r="D1346" t="str">
            <v>7224</v>
          </cell>
          <cell r="E1346" t="str">
            <v>Y</v>
          </cell>
          <cell r="F1346" t="str">
            <v>Senior Program Officer</v>
          </cell>
          <cell r="G1346" t="str">
            <v>A</v>
          </cell>
          <cell r="H1346" t="str">
            <v>USD</v>
          </cell>
          <cell r="I1346">
            <v>41735.68</v>
          </cell>
          <cell r="J1346">
            <v>1</v>
          </cell>
          <cell r="L1346" t="str">
            <v>REMOTE-KE</v>
          </cell>
          <cell r="M1346" t="str">
            <v>AFRICA</v>
          </cell>
          <cell r="AP1346">
            <v>1</v>
          </cell>
          <cell r="AQ1346">
            <v>160.52184615384616</v>
          </cell>
          <cell r="AR1346" t="str">
            <v xml:space="preserve"> </v>
          </cell>
          <cell r="AS1346" t="str">
            <v xml:space="preserve"> </v>
          </cell>
          <cell r="AT1346">
            <v>0</v>
          </cell>
        </row>
        <row r="1347">
          <cell r="A1347" t="str">
            <v>Ram, Chanderbhan Mangat</v>
          </cell>
          <cell r="B1347" t="str">
            <v>Administrative Assistant I</v>
          </cell>
          <cell r="C1347" t="str">
            <v>PSN</v>
          </cell>
          <cell r="D1347" t="str">
            <v>4454</v>
          </cell>
          <cell r="E1347" t="str">
            <v>Y</v>
          </cell>
          <cell r="F1347" t="str">
            <v>Office Support Assistant</v>
          </cell>
          <cell r="G1347" t="str">
            <v>A</v>
          </cell>
          <cell r="H1347" t="str">
            <v>INR</v>
          </cell>
          <cell r="I1347">
            <v>484145.04</v>
          </cell>
          <cell r="J1347">
            <v>1</v>
          </cell>
          <cell r="L1347" t="str">
            <v>NEW DELHI</v>
          </cell>
          <cell r="M1347" t="str">
            <v>AMEE</v>
          </cell>
          <cell r="AP1347">
            <v>81.06</v>
          </cell>
          <cell r="AQ1347">
            <v>22.971827136593976</v>
          </cell>
          <cell r="AR1347" t="str">
            <v xml:space="preserve"> </v>
          </cell>
          <cell r="AS1347" t="str">
            <v xml:space="preserve"> </v>
          </cell>
          <cell r="AT1347">
            <v>0</v>
          </cell>
        </row>
        <row r="1348">
          <cell r="A1348" t="str">
            <v>Ramey, Renella Anne</v>
          </cell>
          <cell r="B1348" t="str">
            <v>Advanced Paralegal</v>
          </cell>
          <cell r="C1348" t="str">
            <v>LA</v>
          </cell>
          <cell r="D1348" t="str">
            <v>7908</v>
          </cell>
          <cell r="E1348" t="str">
            <v>Y</v>
          </cell>
          <cell r="F1348" t="str">
            <v>Corporate Governance Paralegal</v>
          </cell>
          <cell r="G1348" t="str">
            <v>A</v>
          </cell>
          <cell r="H1348" t="str">
            <v>USD</v>
          </cell>
          <cell r="I1348">
            <v>155231.44</v>
          </cell>
          <cell r="J1348">
            <v>1</v>
          </cell>
          <cell r="L1348" t="str">
            <v>HOME-CA-SEA</v>
          </cell>
          <cell r="M1348" t="str">
            <v>US</v>
          </cell>
          <cell r="AP1348">
            <v>1</v>
          </cell>
          <cell r="AQ1348">
            <v>597.04399999999998</v>
          </cell>
          <cell r="AR1348" t="str">
            <v xml:space="preserve"> </v>
          </cell>
          <cell r="AS1348" t="str">
            <v xml:space="preserve"> </v>
          </cell>
          <cell r="AT1348">
            <v>0</v>
          </cell>
        </row>
        <row r="1349">
          <cell r="A1349" t="str">
            <v>Randall, Hope</v>
          </cell>
          <cell r="B1349" t="str">
            <v>Senior Communications Officer II</v>
          </cell>
          <cell r="C1349" t="str">
            <v>CPAI</v>
          </cell>
          <cell r="D1349" t="str">
            <v>3380</v>
          </cell>
          <cell r="E1349" t="str">
            <v>Y</v>
          </cell>
          <cell r="F1349" t="str">
            <v>Communications Officer</v>
          </cell>
          <cell r="G1349" t="str">
            <v>A</v>
          </cell>
          <cell r="H1349" t="str">
            <v>USD</v>
          </cell>
          <cell r="I1349">
            <v>101094.24</v>
          </cell>
          <cell r="J1349">
            <v>1</v>
          </cell>
          <cell r="L1349" t="str">
            <v>WASHINGTON DC</v>
          </cell>
          <cell r="M1349" t="str">
            <v>US</v>
          </cell>
          <cell r="AP1349">
            <v>1</v>
          </cell>
          <cell r="AQ1349">
            <v>388.82400000000001</v>
          </cell>
          <cell r="AR1349" t="str">
            <v xml:space="preserve"> </v>
          </cell>
          <cell r="AS1349" t="str">
            <v xml:space="preserve"> </v>
          </cell>
          <cell r="AT1349">
            <v>0</v>
          </cell>
        </row>
        <row r="1350">
          <cell r="A1350" t="str">
            <v>Randels, Kelly Morrison</v>
          </cell>
          <cell r="B1350" t="str">
            <v>Senior Director Program</v>
          </cell>
          <cell r="C1350" t="str">
            <v>PINVMGT</v>
          </cell>
          <cell r="D1350" t="str">
            <v>4968</v>
          </cell>
          <cell r="E1350" t="str">
            <v>Y</v>
          </cell>
          <cell r="F1350" t="str">
            <v>Director of Finance &amp; Operations, Programs and Innovation</v>
          </cell>
          <cell r="G1350" t="str">
            <v>A</v>
          </cell>
          <cell r="H1350" t="str">
            <v>USD</v>
          </cell>
          <cell r="I1350">
            <v>235208.06</v>
          </cell>
          <cell r="J1350">
            <v>1</v>
          </cell>
          <cell r="L1350" t="str">
            <v>SEATTLE</v>
          </cell>
          <cell r="M1350" t="str">
            <v>US</v>
          </cell>
          <cell r="AP1350">
            <v>1</v>
          </cell>
          <cell r="AQ1350">
            <v>904.64638461538459</v>
          </cell>
          <cell r="AR1350" t="str">
            <v xml:space="preserve"> </v>
          </cell>
          <cell r="AS1350" t="str">
            <v>X</v>
          </cell>
          <cell r="AT1350">
            <v>0</v>
          </cell>
        </row>
        <row r="1351">
          <cell r="A1351" t="str">
            <v>Rao, Pratima</v>
          </cell>
          <cell r="B1351" t="str">
            <v>Senior Functional Coordinator</v>
          </cell>
          <cell r="C1351" t="str">
            <v>HIV</v>
          </cell>
          <cell r="D1351" t="str">
            <v>10100</v>
          </cell>
          <cell r="E1351" t="str">
            <v>Y</v>
          </cell>
          <cell r="F1351" t="str">
            <v>Finance Associate</v>
          </cell>
          <cell r="G1351" t="str">
            <v>A</v>
          </cell>
          <cell r="H1351" t="str">
            <v>INR</v>
          </cell>
          <cell r="I1351">
            <v>1037000</v>
          </cell>
          <cell r="J1351">
            <v>1</v>
          </cell>
          <cell r="L1351" t="str">
            <v>MUMBAI</v>
          </cell>
          <cell r="M1351" t="str">
            <v>AMEE</v>
          </cell>
          <cell r="AP1351">
            <v>81.06</v>
          </cell>
          <cell r="AQ1351">
            <v>49.203818633870448</v>
          </cell>
          <cell r="AR1351" t="str">
            <v xml:space="preserve"> </v>
          </cell>
          <cell r="AS1351" t="str">
            <v xml:space="preserve"> </v>
          </cell>
          <cell r="AT1351">
            <v>0</v>
          </cell>
        </row>
        <row r="1352">
          <cell r="A1352" t="str">
            <v>Rashid, Seif S</v>
          </cell>
          <cell r="B1352" t="str">
            <v>Senior Manager Digital Systems</v>
          </cell>
          <cell r="C1352" t="str">
            <v>CODE</v>
          </cell>
          <cell r="D1352" t="str">
            <v>6960</v>
          </cell>
          <cell r="E1352" t="str">
            <v>Y</v>
          </cell>
          <cell r="F1352" t="str">
            <v>Project Director, DUP</v>
          </cell>
          <cell r="G1352" t="str">
            <v>A</v>
          </cell>
          <cell r="H1352" t="str">
            <v>TZS</v>
          </cell>
          <cell r="I1352">
            <v>220575501.78</v>
          </cell>
          <cell r="J1352">
            <v>1</v>
          </cell>
          <cell r="L1352" t="str">
            <v>DAR ES SALAAM</v>
          </cell>
          <cell r="M1352" t="str">
            <v>AFRICA</v>
          </cell>
          <cell r="AP1352">
            <v>2500</v>
          </cell>
          <cell r="AQ1352">
            <v>339.34692581538462</v>
          </cell>
          <cell r="AR1352" t="str">
            <v xml:space="preserve"> </v>
          </cell>
          <cell r="AS1352" t="str">
            <v xml:space="preserve"> </v>
          </cell>
          <cell r="AT1352">
            <v>0</v>
          </cell>
        </row>
        <row r="1353">
          <cell r="A1353" t="str">
            <v>Ratemo, Edna Bonareri</v>
          </cell>
          <cell r="B1353" t="str">
            <v>Program Associate II</v>
          </cell>
          <cell r="C1353" t="str">
            <v>PSK</v>
          </cell>
          <cell r="D1353" t="str">
            <v>8041</v>
          </cell>
          <cell r="E1353" t="str">
            <v>Y</v>
          </cell>
          <cell r="F1353" t="str">
            <v>Program Officer, OVC</v>
          </cell>
          <cell r="G1353" t="str">
            <v>A</v>
          </cell>
          <cell r="H1353" t="str">
            <v>USD</v>
          </cell>
          <cell r="I1353">
            <v>21456</v>
          </cell>
          <cell r="J1353">
            <v>1</v>
          </cell>
          <cell r="L1353" t="str">
            <v>KISII2</v>
          </cell>
          <cell r="M1353" t="str">
            <v>AFRICA</v>
          </cell>
          <cell r="AP1353">
            <v>1</v>
          </cell>
          <cell r="AQ1353">
            <v>82.523076923076928</v>
          </cell>
          <cell r="AR1353" t="str">
            <v xml:space="preserve"> </v>
          </cell>
          <cell r="AS1353" t="str">
            <v xml:space="preserve"> </v>
          </cell>
          <cell r="AT1353">
            <v>0</v>
          </cell>
        </row>
        <row r="1354">
          <cell r="A1354" t="str">
            <v>Rathi, Niraj</v>
          </cell>
          <cell r="B1354" t="str">
            <v>Clinical Program Advisor I</v>
          </cell>
          <cell r="C1354" t="str">
            <v>CCLN</v>
          </cell>
          <cell r="D1354" t="str">
            <v>4156</v>
          </cell>
          <cell r="E1354" t="str">
            <v>Y</v>
          </cell>
          <cell r="F1354" t="str">
            <v>Senior Medical Officer, CVIA Clinical</v>
          </cell>
          <cell r="G1354" t="str">
            <v>A</v>
          </cell>
          <cell r="H1354" t="str">
            <v>INR</v>
          </cell>
          <cell r="I1354">
            <v>7711306.79</v>
          </cell>
          <cell r="J1354">
            <v>1</v>
          </cell>
          <cell r="L1354" t="str">
            <v>NEW DELHI</v>
          </cell>
          <cell r="M1354" t="str">
            <v>AMEE</v>
          </cell>
          <cell r="AP1354">
            <v>81.06</v>
          </cell>
          <cell r="AQ1354">
            <v>365.88788883827743</v>
          </cell>
          <cell r="AR1354" t="str">
            <v xml:space="preserve"> </v>
          </cell>
          <cell r="AS1354" t="str">
            <v xml:space="preserve"> </v>
          </cell>
          <cell r="AT1354">
            <v>0</v>
          </cell>
        </row>
        <row r="1355">
          <cell r="A1355" t="str">
            <v>Ratsimandisa, Rova</v>
          </cell>
          <cell r="B1355" t="str">
            <v>Senior Manager Program</v>
          </cell>
          <cell r="C1355" t="str">
            <v>MNTD</v>
          </cell>
          <cell r="D1355" t="str">
            <v>7705</v>
          </cell>
          <cell r="E1355" t="str">
            <v>Y</v>
          </cell>
          <cell r="F1355" t="str">
            <v>Malaria Program Lead, MACEPA</v>
          </cell>
          <cell r="G1355" t="str">
            <v>A</v>
          </cell>
          <cell r="H1355" t="str">
            <v>USD</v>
          </cell>
          <cell r="I1355">
            <v>119583</v>
          </cell>
          <cell r="J1355">
            <v>1</v>
          </cell>
          <cell r="L1355" t="str">
            <v>KINSHASA</v>
          </cell>
          <cell r="M1355" t="str">
            <v>AFRICA</v>
          </cell>
          <cell r="AP1355">
            <v>1</v>
          </cell>
          <cell r="AQ1355">
            <v>459.93461538461537</v>
          </cell>
          <cell r="AR1355" t="str">
            <v xml:space="preserve"> </v>
          </cell>
          <cell r="AS1355" t="str">
            <v xml:space="preserve"> </v>
          </cell>
          <cell r="AT1355">
            <v>0</v>
          </cell>
        </row>
        <row r="1356">
          <cell r="A1356" t="str">
            <v>Raturi, Pramod</v>
          </cell>
          <cell r="B1356" t="str">
            <v>Senior Program Officer I</v>
          </cell>
          <cell r="C1356" t="str">
            <v>PSN</v>
          </cell>
          <cell r="D1356" t="str">
            <v>10232</v>
          </cell>
          <cell r="E1356" t="str">
            <v>Y</v>
          </cell>
          <cell r="F1356" t="str">
            <v>Program Officer - Digital PHC</v>
          </cell>
          <cell r="G1356" t="str">
            <v>A</v>
          </cell>
          <cell r="H1356" t="str">
            <v>INR</v>
          </cell>
          <cell r="I1356">
            <v>1851000</v>
          </cell>
          <cell r="J1356">
            <v>1</v>
          </cell>
          <cell r="L1356" t="str">
            <v>NEW DELHI</v>
          </cell>
          <cell r="M1356" t="str">
            <v>AMEE</v>
          </cell>
          <cell r="AP1356">
            <v>81.06</v>
          </cell>
          <cell r="AQ1356">
            <v>87.826681090929796</v>
          </cell>
          <cell r="AR1356" t="str">
            <v xml:space="preserve"> </v>
          </cell>
          <cell r="AS1356" t="str">
            <v xml:space="preserve"> </v>
          </cell>
          <cell r="AT1356">
            <v>0</v>
          </cell>
        </row>
        <row r="1357">
          <cell r="A1357" t="str">
            <v>Reddy, Dereshnie</v>
          </cell>
          <cell r="B1357" t="str">
            <v>Senior Director Talent Acquisition</v>
          </cell>
          <cell r="C1357" t="str">
            <v>HR</v>
          </cell>
          <cell r="D1357" t="str">
            <v>8033</v>
          </cell>
          <cell r="E1357" t="str">
            <v>Y</v>
          </cell>
          <cell r="F1357" t="str">
            <v>Global Talent Acquisition Director</v>
          </cell>
          <cell r="G1357" t="str">
            <v>A</v>
          </cell>
          <cell r="H1357" t="str">
            <v>ZAR</v>
          </cell>
          <cell r="I1357">
            <v>1810500</v>
          </cell>
          <cell r="J1357">
            <v>1</v>
          </cell>
          <cell r="L1357" t="str">
            <v>JOHANNESBURG</v>
          </cell>
          <cell r="M1357" t="str">
            <v>AFRICA</v>
          </cell>
          <cell r="AP1357">
            <v>18.2</v>
          </cell>
          <cell r="AQ1357">
            <v>382.60777683854604</v>
          </cell>
          <cell r="AR1357" t="str">
            <v xml:space="preserve"> </v>
          </cell>
          <cell r="AS1357" t="str">
            <v xml:space="preserve"> </v>
          </cell>
          <cell r="AT1357">
            <v>0</v>
          </cell>
        </row>
        <row r="1358">
          <cell r="A1358" t="str">
            <v>Regan, Katie Jean</v>
          </cell>
          <cell r="B1358" t="str">
            <v>Senior Communications Officer II</v>
          </cell>
          <cell r="C1358" t="str">
            <v>CPAI</v>
          </cell>
          <cell r="D1358" t="str">
            <v>5724</v>
          </cell>
          <cell r="E1358" t="str">
            <v>Y</v>
          </cell>
          <cell r="F1358" t="str">
            <v>Communications Officer</v>
          </cell>
          <cell r="G1358" t="str">
            <v>A</v>
          </cell>
          <cell r="H1358" t="str">
            <v>USD</v>
          </cell>
          <cell r="I1358">
            <v>98450.559999999998</v>
          </cell>
          <cell r="J1358">
            <v>1</v>
          </cell>
          <cell r="L1358" t="str">
            <v>SEATTLE</v>
          </cell>
          <cell r="M1358" t="str">
            <v>US</v>
          </cell>
          <cell r="AP1358">
            <v>1</v>
          </cell>
          <cell r="AQ1358">
            <v>378.65600000000001</v>
          </cell>
          <cell r="AR1358" t="str">
            <v xml:space="preserve"> </v>
          </cell>
          <cell r="AS1358" t="str">
            <v xml:space="preserve"> </v>
          </cell>
          <cell r="AT1358">
            <v>0</v>
          </cell>
        </row>
        <row r="1359">
          <cell r="A1359" t="str">
            <v>Regina, Gino Luis</v>
          </cell>
          <cell r="B1359" t="str">
            <v>TL II Program</v>
          </cell>
          <cell r="C1359" t="str">
            <v>ECD</v>
          </cell>
          <cell r="D1359" t="str">
            <v>5769</v>
          </cell>
          <cell r="E1359" t="str">
            <v>Y</v>
          </cell>
          <cell r="F1359" t="str">
            <v>ECD Provincial Coordinator</v>
          </cell>
          <cell r="G1359" t="str">
            <v>A</v>
          </cell>
          <cell r="H1359" t="str">
            <v>MZN</v>
          </cell>
          <cell r="I1359">
            <v>4604215.46</v>
          </cell>
          <cell r="J1359">
            <v>1</v>
          </cell>
          <cell r="L1359" t="str">
            <v>MOZMAPUTO</v>
          </cell>
          <cell r="M1359" t="str">
            <v>AFRICA</v>
          </cell>
          <cell r="AP1359">
            <v>63</v>
          </cell>
          <cell r="AQ1359">
            <v>281.08763492063491</v>
          </cell>
          <cell r="AR1359" t="str">
            <v xml:space="preserve"> </v>
          </cell>
          <cell r="AS1359" t="str">
            <v xml:space="preserve"> </v>
          </cell>
          <cell r="AT1359">
            <v>0</v>
          </cell>
        </row>
        <row r="1360">
          <cell r="A1360" t="str">
            <v>Reitz, Hannah Lee</v>
          </cell>
          <cell r="B1360" t="str">
            <v>Senior Communications Officer I</v>
          </cell>
          <cell r="C1360" t="str">
            <v>EXAGEN</v>
          </cell>
          <cell r="D1360" t="str">
            <v>10112</v>
          </cell>
          <cell r="E1360" t="str">
            <v>Y</v>
          </cell>
          <cell r="F1360" t="str">
            <v>Digital Marketing and Analytics Officer, Strategic Communications</v>
          </cell>
          <cell r="G1360" t="str">
            <v>A</v>
          </cell>
          <cell r="H1360" t="str">
            <v>USD</v>
          </cell>
          <cell r="I1360">
            <v>103500</v>
          </cell>
          <cell r="J1360">
            <v>1</v>
          </cell>
          <cell r="L1360" t="str">
            <v>HOME-PA-SEA</v>
          </cell>
          <cell r="M1360" t="str">
            <v>US</v>
          </cell>
          <cell r="AP1360">
            <v>1</v>
          </cell>
          <cell r="AQ1360">
            <v>398.07692307692309</v>
          </cell>
          <cell r="AR1360" t="str">
            <v xml:space="preserve"> </v>
          </cell>
          <cell r="AS1360" t="str">
            <v xml:space="preserve"> </v>
          </cell>
          <cell r="AT1360">
            <v>0</v>
          </cell>
        </row>
        <row r="1361">
          <cell r="A1361" t="str">
            <v>Reyes, Edgar</v>
          </cell>
          <cell r="B1361" t="str">
            <v>Facilities Coordinator II</v>
          </cell>
          <cell r="C1361" t="str">
            <v>GFTS</v>
          </cell>
          <cell r="D1361" t="str">
            <v>4899</v>
          </cell>
          <cell r="E1361" t="str">
            <v>Y</v>
          </cell>
          <cell r="F1361" t="str">
            <v>Facilities Assistant</v>
          </cell>
          <cell r="G1361" t="str">
            <v>A</v>
          </cell>
          <cell r="H1361" t="str">
            <v>USD</v>
          </cell>
          <cell r="I1361">
            <v>59950.8</v>
          </cell>
          <cell r="J1361">
            <v>1</v>
          </cell>
          <cell r="L1361" t="str">
            <v>SEATTLE</v>
          </cell>
          <cell r="M1361" t="str">
            <v>US</v>
          </cell>
          <cell r="AP1361">
            <v>1</v>
          </cell>
          <cell r="AQ1361">
            <v>230.58</v>
          </cell>
          <cell r="AR1361" t="str">
            <v xml:space="preserve"> </v>
          </cell>
          <cell r="AS1361" t="str">
            <v xml:space="preserve"> </v>
          </cell>
          <cell r="AT1361">
            <v>0</v>
          </cell>
        </row>
        <row r="1362">
          <cell r="A1362" t="str">
            <v>Richard, John</v>
          </cell>
          <cell r="B1362" t="str">
            <v>Manager Data Science</v>
          </cell>
          <cell r="C1362" t="str">
            <v>TAN</v>
          </cell>
          <cell r="D1362" t="str">
            <v>5334</v>
          </cell>
          <cell r="E1362" t="str">
            <v>Y</v>
          </cell>
          <cell r="F1362" t="str">
            <v>Software Development and Quality Assurance Lead, Tanzania Country Program</v>
          </cell>
          <cell r="G1362" t="str">
            <v>A</v>
          </cell>
          <cell r="H1362" t="str">
            <v>TZS</v>
          </cell>
          <cell r="I1362">
            <v>78426056.170000002</v>
          </cell>
          <cell r="J1362">
            <v>1</v>
          </cell>
          <cell r="L1362" t="str">
            <v>DAR ES SALAAM</v>
          </cell>
          <cell r="M1362" t="str">
            <v>AFRICA</v>
          </cell>
          <cell r="AP1362">
            <v>2500</v>
          </cell>
          <cell r="AQ1362">
            <v>120.65547103076923</v>
          </cell>
          <cell r="AR1362" t="str">
            <v xml:space="preserve"> </v>
          </cell>
          <cell r="AS1362" t="str">
            <v xml:space="preserve"> </v>
          </cell>
          <cell r="AT1362">
            <v>0</v>
          </cell>
        </row>
        <row r="1363">
          <cell r="A1363" t="str">
            <v>Richard, Miruka O</v>
          </cell>
          <cell r="B1363" t="str">
            <v>Program Associate II</v>
          </cell>
          <cell r="C1363" t="str">
            <v>PSK</v>
          </cell>
          <cell r="D1363" t="str">
            <v>7713</v>
          </cell>
          <cell r="E1363" t="str">
            <v>Y</v>
          </cell>
          <cell r="F1363" t="str">
            <v>Program Officer, ECD</v>
          </cell>
          <cell r="G1363" t="str">
            <v>A</v>
          </cell>
          <cell r="H1363" t="str">
            <v>USD</v>
          </cell>
          <cell r="I1363">
            <v>18098.98</v>
          </cell>
          <cell r="J1363">
            <v>1</v>
          </cell>
          <cell r="L1363" t="str">
            <v>KISUMU</v>
          </cell>
          <cell r="M1363" t="str">
            <v>AFRICA</v>
          </cell>
          <cell r="AP1363">
            <v>1</v>
          </cell>
          <cell r="AQ1363">
            <v>69.61146153846154</v>
          </cell>
          <cell r="AR1363" t="str">
            <v xml:space="preserve"> </v>
          </cell>
          <cell r="AS1363" t="str">
            <v xml:space="preserve"> </v>
          </cell>
          <cell r="AT1363">
            <v>0</v>
          </cell>
        </row>
        <row r="1364">
          <cell r="A1364" t="str">
            <v>Richards, Heather Colleen</v>
          </cell>
          <cell r="B1364" t="str">
            <v>Senior Director Research &amp; Development</v>
          </cell>
          <cell r="C1364" t="str">
            <v>CIFM</v>
          </cell>
          <cell r="D1364" t="str">
            <v>1634</v>
          </cell>
          <cell r="E1364" t="str">
            <v>Y</v>
          </cell>
          <cell r="F1364" t="str">
            <v>Head of Finance, Contracts and Awards Mgmt, CVIA</v>
          </cell>
          <cell r="G1364" t="str">
            <v>A</v>
          </cell>
          <cell r="H1364" t="str">
            <v>USD</v>
          </cell>
          <cell r="I1364">
            <v>270000</v>
          </cell>
          <cell r="J1364">
            <v>1</v>
          </cell>
          <cell r="L1364" t="str">
            <v>HOME-WA-SEA</v>
          </cell>
          <cell r="M1364" t="str">
            <v>US</v>
          </cell>
          <cell r="AP1364">
            <v>1</v>
          </cell>
          <cell r="AQ1364">
            <v>1038.4615384615386</v>
          </cell>
          <cell r="AR1364" t="str">
            <v xml:space="preserve"> </v>
          </cell>
          <cell r="AS1364" t="str">
            <v>X</v>
          </cell>
          <cell r="AT1364">
            <v>0</v>
          </cell>
        </row>
        <row r="1365">
          <cell r="A1365" t="str">
            <v>Rimberia, Dennis Gitobu</v>
          </cell>
          <cell r="B1365" t="str">
            <v>Senior Accountant II</v>
          </cell>
          <cell r="C1365" t="str">
            <v>PSK</v>
          </cell>
          <cell r="D1365" t="str">
            <v>7912</v>
          </cell>
          <cell r="E1365" t="str">
            <v>Y</v>
          </cell>
          <cell r="F1365" t="str">
            <v>Finance Manager</v>
          </cell>
          <cell r="G1365" t="str">
            <v>A</v>
          </cell>
          <cell r="H1365" t="str">
            <v>USD</v>
          </cell>
          <cell r="I1365">
            <v>50698.74</v>
          </cell>
          <cell r="J1365">
            <v>1</v>
          </cell>
          <cell r="L1365" t="str">
            <v>NAIROBI</v>
          </cell>
          <cell r="M1365" t="str">
            <v>AFRICA</v>
          </cell>
          <cell r="AP1365">
            <v>1</v>
          </cell>
          <cell r="AQ1365">
            <v>194.99515384615384</v>
          </cell>
          <cell r="AR1365" t="str">
            <v xml:space="preserve"> </v>
          </cell>
          <cell r="AS1365" t="str">
            <v xml:space="preserve"> </v>
          </cell>
          <cell r="AT1365">
            <v>0</v>
          </cell>
        </row>
        <row r="1366">
          <cell r="A1366" t="str">
            <v>Rivas, Viviana I</v>
          </cell>
          <cell r="B1366" t="str">
            <v>Senior Program Officer II</v>
          </cell>
          <cell r="C1366" t="str">
            <v>MD</v>
          </cell>
          <cell r="D1366" t="str">
            <v>7058</v>
          </cell>
          <cell r="E1366" t="str">
            <v>Y</v>
          </cell>
          <cell r="F1366" t="str">
            <v>Market Access Lead, TIMCI</v>
          </cell>
          <cell r="G1366" t="str">
            <v>A</v>
          </cell>
          <cell r="H1366" t="str">
            <v>USD</v>
          </cell>
          <cell r="I1366">
            <v>145770.56</v>
          </cell>
          <cell r="J1366">
            <v>1</v>
          </cell>
          <cell r="L1366" t="str">
            <v>HOME-MN-SEA</v>
          </cell>
          <cell r="M1366" t="str">
            <v>US</v>
          </cell>
          <cell r="AP1366">
            <v>1</v>
          </cell>
          <cell r="AQ1366">
            <v>560.65599999999995</v>
          </cell>
          <cell r="AR1366" t="str">
            <v xml:space="preserve"> </v>
          </cell>
          <cell r="AS1366" t="str">
            <v xml:space="preserve"> </v>
          </cell>
          <cell r="AT1366">
            <v>0</v>
          </cell>
        </row>
        <row r="1367">
          <cell r="A1367" t="str">
            <v>Rizov, Peter Dobromirov</v>
          </cell>
          <cell r="B1367" t="str">
            <v>Advanced Project Manager</v>
          </cell>
          <cell r="C1367" t="str">
            <v>4811</v>
          </cell>
          <cell r="D1367" t="str">
            <v>7581</v>
          </cell>
          <cell r="E1367" t="str">
            <v>Y</v>
          </cell>
          <cell r="F1367" t="str">
            <v>Manager, Global Continuous Improvement</v>
          </cell>
          <cell r="G1367" t="str">
            <v>A</v>
          </cell>
          <cell r="H1367" t="str">
            <v>CHF</v>
          </cell>
          <cell r="I1367">
            <v>163050.03</v>
          </cell>
          <cell r="J1367">
            <v>1</v>
          </cell>
          <cell r="L1367" t="str">
            <v>SWITZFATH</v>
          </cell>
          <cell r="M1367" t="str">
            <v>AMEE</v>
          </cell>
          <cell r="AP1367">
            <v>0.92169999999999996</v>
          </cell>
          <cell r="AQ1367">
            <v>680.3900401432137</v>
          </cell>
          <cell r="AR1367" t="str">
            <v xml:space="preserve"> </v>
          </cell>
          <cell r="AS1367" t="str">
            <v xml:space="preserve"> </v>
          </cell>
          <cell r="AT1367">
            <v>0</v>
          </cell>
        </row>
        <row r="1368">
          <cell r="A1368" t="str">
            <v>Roa, Nerie Hapitan</v>
          </cell>
          <cell r="B1368" t="str">
            <v>Senior Laboratory Technician I</v>
          </cell>
          <cell r="C1368" t="str">
            <v>MDHT</v>
          </cell>
          <cell r="D1368" t="str">
            <v>7301</v>
          </cell>
          <cell r="E1368" t="str">
            <v>Y</v>
          </cell>
          <cell r="F1368" t="str">
            <v>Laboratory Associate</v>
          </cell>
          <cell r="G1368" t="str">
            <v>A</v>
          </cell>
          <cell r="H1368" t="str">
            <v>USD</v>
          </cell>
          <cell r="I1368">
            <v>94878.16</v>
          </cell>
          <cell r="J1368">
            <v>1</v>
          </cell>
          <cell r="L1368" t="str">
            <v>SEATTLE</v>
          </cell>
          <cell r="M1368" t="str">
            <v>US</v>
          </cell>
          <cell r="AP1368">
            <v>1</v>
          </cell>
          <cell r="AQ1368">
            <v>364.916</v>
          </cell>
          <cell r="AR1368" t="str">
            <v xml:space="preserve"> </v>
          </cell>
          <cell r="AS1368" t="str">
            <v xml:space="preserve"> </v>
          </cell>
          <cell r="AT1368">
            <v>0</v>
          </cell>
        </row>
        <row r="1369">
          <cell r="A1369" t="str">
            <v>Roberts, Cynthia Maria</v>
          </cell>
          <cell r="B1369" t="str">
            <v>Director Finance and Awards</v>
          </cell>
          <cell r="C1369" t="str">
            <v>CIFM</v>
          </cell>
          <cell r="D1369" t="str">
            <v>2164</v>
          </cell>
          <cell r="E1369" t="str">
            <v>Y</v>
          </cell>
          <cell r="F1369" t="str">
            <v>Director of Finance, CVIA</v>
          </cell>
          <cell r="G1369" t="str">
            <v>A</v>
          </cell>
          <cell r="H1369" t="str">
            <v>USD</v>
          </cell>
          <cell r="I1369">
            <v>195232.96</v>
          </cell>
          <cell r="J1369">
            <v>1</v>
          </cell>
          <cell r="L1369" t="str">
            <v>WASHINGTON DC</v>
          </cell>
          <cell r="M1369" t="str">
            <v>US</v>
          </cell>
          <cell r="AP1369">
            <v>1</v>
          </cell>
          <cell r="AQ1369">
            <v>750.89599999999996</v>
          </cell>
          <cell r="AR1369" t="str">
            <v xml:space="preserve"> </v>
          </cell>
          <cell r="AS1369" t="str">
            <v xml:space="preserve"> </v>
          </cell>
          <cell r="AT1369">
            <v>0</v>
          </cell>
        </row>
        <row r="1370">
          <cell r="A1370" t="str">
            <v>Roberts, Darryl Wesley</v>
          </cell>
          <cell r="B1370" t="str">
            <v>Senior HR Business Partners</v>
          </cell>
          <cell r="C1370" t="str">
            <v>HR</v>
          </cell>
          <cell r="D1370" t="str">
            <v>7292</v>
          </cell>
          <cell r="E1370" t="str">
            <v>Y</v>
          </cell>
          <cell r="F1370" t="str">
            <v>Senior HR Business Partner</v>
          </cell>
          <cell r="G1370" t="str">
            <v>A</v>
          </cell>
          <cell r="H1370" t="str">
            <v>USD</v>
          </cell>
          <cell r="I1370">
            <v>139526.39999999999</v>
          </cell>
          <cell r="J1370">
            <v>1</v>
          </cell>
          <cell r="L1370" t="str">
            <v>SEATTLE</v>
          </cell>
          <cell r="M1370" t="str">
            <v>US</v>
          </cell>
          <cell r="AP1370">
            <v>1</v>
          </cell>
          <cell r="AQ1370">
            <v>536.64</v>
          </cell>
          <cell r="AR1370" t="str">
            <v xml:space="preserve"> </v>
          </cell>
          <cell r="AS1370" t="str">
            <v xml:space="preserve"> </v>
          </cell>
          <cell r="AT1370">
            <v>0</v>
          </cell>
        </row>
        <row r="1371">
          <cell r="A1371" t="str">
            <v>Robertson, Joan C.</v>
          </cell>
          <cell r="B1371" t="str">
            <v>Senior Manager Program</v>
          </cell>
          <cell r="C1371" t="str">
            <v>MDHT</v>
          </cell>
          <cell r="D1371" t="str">
            <v>1646</v>
          </cell>
          <cell r="E1371" t="str">
            <v>Y</v>
          </cell>
          <cell r="F1371" t="str">
            <v>Program Adviser</v>
          </cell>
          <cell r="G1371" t="str">
            <v>A</v>
          </cell>
          <cell r="H1371" t="str">
            <v>USD</v>
          </cell>
          <cell r="I1371">
            <v>206908</v>
          </cell>
          <cell r="J1371">
            <v>1</v>
          </cell>
          <cell r="L1371" t="str">
            <v>SEATTLE</v>
          </cell>
          <cell r="M1371" t="str">
            <v>US</v>
          </cell>
          <cell r="AP1371">
            <v>1</v>
          </cell>
          <cell r="AQ1371">
            <v>795.8</v>
          </cell>
          <cell r="AR1371" t="str">
            <v xml:space="preserve"> </v>
          </cell>
          <cell r="AS1371" t="str">
            <v>X</v>
          </cell>
          <cell r="AT1371">
            <v>0</v>
          </cell>
        </row>
        <row r="1372">
          <cell r="A1372" t="str">
            <v>Robi, Gerald Charles</v>
          </cell>
          <cell r="B1372" t="str">
            <v>Advanced Program Officer</v>
          </cell>
          <cell r="C1372" t="str">
            <v>TAN</v>
          </cell>
          <cell r="D1372" t="str">
            <v>7741</v>
          </cell>
          <cell r="E1372" t="str">
            <v>Y</v>
          </cell>
          <cell r="F1372" t="str">
            <v>Senior Program Officer, Non-Communicable Diseases</v>
          </cell>
          <cell r="G1372" t="str">
            <v>A</v>
          </cell>
          <cell r="H1372" t="str">
            <v>TZS</v>
          </cell>
          <cell r="I1372">
            <v>107518215</v>
          </cell>
          <cell r="J1372">
            <v>1</v>
          </cell>
          <cell r="L1372" t="str">
            <v>DAR ES SALAAM</v>
          </cell>
          <cell r="M1372" t="str">
            <v>AFRICA</v>
          </cell>
          <cell r="AP1372">
            <v>2500</v>
          </cell>
          <cell r="AQ1372">
            <v>165.41263846153845</v>
          </cell>
          <cell r="AR1372" t="str">
            <v xml:space="preserve"> </v>
          </cell>
          <cell r="AS1372" t="str">
            <v xml:space="preserve"> </v>
          </cell>
          <cell r="AT1372">
            <v>0</v>
          </cell>
        </row>
        <row r="1373">
          <cell r="A1373" t="str">
            <v>Roca Feltrer, Maria Aranzazu</v>
          </cell>
          <cell r="B1373" t="str">
            <v>Director Program</v>
          </cell>
          <cell r="C1373" t="str">
            <v>MNTD</v>
          </cell>
          <cell r="D1373" t="str">
            <v>7823</v>
          </cell>
          <cell r="E1373" t="str">
            <v>Y</v>
          </cell>
          <cell r="F1373" t="str">
            <v>Regional Malaria Director, MACEPA</v>
          </cell>
          <cell r="G1373" t="str">
            <v>A</v>
          </cell>
          <cell r="H1373" t="str">
            <v>USD</v>
          </cell>
          <cell r="I1373">
            <v>170352</v>
          </cell>
          <cell r="J1373">
            <v>1</v>
          </cell>
          <cell r="L1373" t="str">
            <v>MOZMAPUTO</v>
          </cell>
          <cell r="M1373" t="str">
            <v>AFRICA</v>
          </cell>
          <cell r="AP1373">
            <v>1</v>
          </cell>
          <cell r="AQ1373">
            <v>655.20000000000005</v>
          </cell>
          <cell r="AR1373" t="str">
            <v xml:space="preserve"> </v>
          </cell>
          <cell r="AS1373" t="str">
            <v xml:space="preserve"> </v>
          </cell>
          <cell r="AT1373">
            <v>0</v>
          </cell>
        </row>
        <row r="1374">
          <cell r="A1374" t="str">
            <v>Rodrigues Fernandes, Sandro Miguel</v>
          </cell>
          <cell r="B1374" t="str">
            <v>Senior Operations Systems &amp; Analytics Analyst II</v>
          </cell>
          <cell r="C1374" t="str">
            <v>FPA</v>
          </cell>
          <cell r="D1374" t="str">
            <v>10183</v>
          </cell>
          <cell r="E1374" t="str">
            <v>Y</v>
          </cell>
          <cell r="F1374" t="str">
            <v>ERP Solutions Lead</v>
          </cell>
          <cell r="G1374" t="str">
            <v>A</v>
          </cell>
          <cell r="H1374" t="str">
            <v>GBP</v>
          </cell>
          <cell r="I1374">
            <v>96000</v>
          </cell>
          <cell r="J1374">
            <v>1</v>
          </cell>
          <cell r="L1374" t="str">
            <v>LONDON</v>
          </cell>
          <cell r="M1374" t="str">
            <v>AMEE</v>
          </cell>
          <cell r="AP1374">
            <v>0.72499999999999998</v>
          </cell>
          <cell r="AQ1374">
            <v>509.28381962864728</v>
          </cell>
          <cell r="AR1374" t="str">
            <v xml:space="preserve"> </v>
          </cell>
          <cell r="AS1374" t="str">
            <v xml:space="preserve"> </v>
          </cell>
          <cell r="AT1374">
            <v>0</v>
          </cell>
        </row>
        <row r="1375">
          <cell r="A1375" t="str">
            <v>Rodriguez, Yanery</v>
          </cell>
          <cell r="B1375" t="str">
            <v>Administrative Specialist II</v>
          </cell>
          <cell r="C1375" t="str">
            <v>CODE</v>
          </cell>
          <cell r="D1375" t="str">
            <v>10072</v>
          </cell>
          <cell r="E1375" t="str">
            <v>Y</v>
          </cell>
          <cell r="F1375" t="str">
            <v>Senior Administrative Associate</v>
          </cell>
          <cell r="G1375" t="str">
            <v>A</v>
          </cell>
          <cell r="H1375" t="str">
            <v>USD</v>
          </cell>
          <cell r="I1375">
            <v>119600</v>
          </cell>
          <cell r="J1375">
            <v>1</v>
          </cell>
          <cell r="L1375" t="str">
            <v>HOME-PA-SEA</v>
          </cell>
          <cell r="M1375" t="str">
            <v>US</v>
          </cell>
          <cell r="AP1375">
            <v>1</v>
          </cell>
          <cell r="AQ1375">
            <v>460</v>
          </cell>
          <cell r="AR1375" t="str">
            <v xml:space="preserve"> </v>
          </cell>
          <cell r="AS1375" t="str">
            <v xml:space="preserve"> </v>
          </cell>
          <cell r="AT1375">
            <v>0</v>
          </cell>
        </row>
        <row r="1376">
          <cell r="A1376" t="str">
            <v>Rodyna, Roman Anatolievich</v>
          </cell>
          <cell r="B1376" t="str">
            <v>Senior Program Officer II</v>
          </cell>
          <cell r="C1376" t="str">
            <v>PSU</v>
          </cell>
          <cell r="D1376" t="str">
            <v>7751</v>
          </cell>
          <cell r="E1376" t="str">
            <v>Y</v>
          </cell>
          <cell r="F1376" t="str">
            <v>Senior Program Officer</v>
          </cell>
          <cell r="G1376" t="str">
            <v>A</v>
          </cell>
          <cell r="H1376" t="str">
            <v>USD</v>
          </cell>
          <cell r="I1376">
            <v>91560</v>
          </cell>
          <cell r="J1376">
            <v>1</v>
          </cell>
          <cell r="L1376" t="str">
            <v>KYIV</v>
          </cell>
          <cell r="M1376" t="str">
            <v>AMEE</v>
          </cell>
          <cell r="AP1376">
            <v>1</v>
          </cell>
          <cell r="AQ1376">
            <v>352.15384615384613</v>
          </cell>
          <cell r="AR1376" t="str">
            <v xml:space="preserve"> </v>
          </cell>
          <cell r="AS1376" t="str">
            <v xml:space="preserve"> </v>
          </cell>
          <cell r="AT1376">
            <v>0</v>
          </cell>
        </row>
        <row r="1377">
          <cell r="A1377" t="str">
            <v>Rogers, Dayna Marie</v>
          </cell>
          <cell r="B1377" t="str">
            <v>Program Project Manager</v>
          </cell>
          <cell r="C1377" t="str">
            <v>MNTD</v>
          </cell>
          <cell r="D1377" t="str">
            <v>7033</v>
          </cell>
          <cell r="E1377" t="str">
            <v>Y</v>
          </cell>
          <cell r="F1377" t="str">
            <v>Program Associate</v>
          </cell>
          <cell r="G1377" t="str">
            <v>A</v>
          </cell>
          <cell r="H1377" t="str">
            <v>USD</v>
          </cell>
          <cell r="I1377">
            <v>85992.82</v>
          </cell>
          <cell r="J1377">
            <v>1</v>
          </cell>
          <cell r="L1377" t="str">
            <v>HOME-PA-SEA</v>
          </cell>
          <cell r="M1377" t="str">
            <v>US</v>
          </cell>
          <cell r="AP1377">
            <v>1</v>
          </cell>
          <cell r="AQ1377">
            <v>330.74161538461539</v>
          </cell>
          <cell r="AR1377" t="str">
            <v xml:space="preserve"> </v>
          </cell>
          <cell r="AS1377" t="str">
            <v xml:space="preserve"> </v>
          </cell>
          <cell r="AT1377">
            <v>0</v>
          </cell>
        </row>
        <row r="1378">
          <cell r="A1378" t="str">
            <v>Rohatgi, Aishwarya</v>
          </cell>
          <cell r="B1378" t="str">
            <v>Senior Program Officer I</v>
          </cell>
          <cell r="C1378" t="str">
            <v>PSN</v>
          </cell>
          <cell r="D1378" t="str">
            <v>10077</v>
          </cell>
          <cell r="E1378" t="str">
            <v>Y</v>
          </cell>
          <cell r="F1378" t="str">
            <v>Program Officer - Digital Health</v>
          </cell>
          <cell r="G1378" t="str">
            <v>A</v>
          </cell>
          <cell r="H1378" t="str">
            <v>INR</v>
          </cell>
          <cell r="I1378">
            <v>1380000</v>
          </cell>
          <cell r="J1378">
            <v>1</v>
          </cell>
          <cell r="L1378" t="str">
            <v>NEW DELHI</v>
          </cell>
          <cell r="M1378" t="str">
            <v>AMEE</v>
          </cell>
          <cell r="AP1378">
            <v>81.06</v>
          </cell>
          <cell r="AQ1378">
            <v>65.478562887889311</v>
          </cell>
          <cell r="AR1378" t="str">
            <v xml:space="preserve"> </v>
          </cell>
          <cell r="AS1378" t="str">
            <v xml:space="preserve"> </v>
          </cell>
          <cell r="AT1378">
            <v>0</v>
          </cell>
        </row>
        <row r="1379">
          <cell r="A1379" t="str">
            <v>Roman, Nina</v>
          </cell>
          <cell r="B1379" t="str">
            <v>Senior Program Officer I</v>
          </cell>
          <cell r="C1379" t="str">
            <v>PSU</v>
          </cell>
          <cell r="D1379" t="str">
            <v>6307</v>
          </cell>
          <cell r="E1379" t="str">
            <v>Y</v>
          </cell>
          <cell r="F1379" t="str">
            <v>Program Officer</v>
          </cell>
          <cell r="G1379" t="str">
            <v>A</v>
          </cell>
          <cell r="H1379" t="str">
            <v>USD</v>
          </cell>
          <cell r="I1379">
            <v>70550.14</v>
          </cell>
          <cell r="J1379">
            <v>1</v>
          </cell>
          <cell r="L1379" t="str">
            <v>KYIV</v>
          </cell>
          <cell r="M1379" t="str">
            <v>AMEE</v>
          </cell>
          <cell r="AP1379">
            <v>1</v>
          </cell>
          <cell r="AQ1379">
            <v>271.34669230769231</v>
          </cell>
          <cell r="AR1379" t="str">
            <v xml:space="preserve"> </v>
          </cell>
          <cell r="AS1379" t="str">
            <v xml:space="preserve"> </v>
          </cell>
          <cell r="AT1379">
            <v>0</v>
          </cell>
        </row>
        <row r="1380">
          <cell r="A1380" t="str">
            <v>Rooney, Jennifer</v>
          </cell>
          <cell r="B1380" t="str">
            <v>HR Generalist I</v>
          </cell>
          <cell r="C1380" t="str">
            <v>HR</v>
          </cell>
          <cell r="D1380" t="str">
            <v>10056</v>
          </cell>
          <cell r="E1380" t="str">
            <v>Y</v>
          </cell>
          <cell r="F1380" t="str">
            <v>HR Generalist</v>
          </cell>
          <cell r="G1380" t="str">
            <v>A</v>
          </cell>
          <cell r="H1380" t="str">
            <v>USD</v>
          </cell>
          <cell r="I1380">
            <v>77000</v>
          </cell>
          <cell r="J1380">
            <v>1</v>
          </cell>
          <cell r="L1380" t="str">
            <v>SEATTLE</v>
          </cell>
          <cell r="M1380" t="str">
            <v>US</v>
          </cell>
          <cell r="AP1380">
            <v>1</v>
          </cell>
          <cell r="AQ1380">
            <v>296.15384615384613</v>
          </cell>
          <cell r="AR1380" t="str">
            <v xml:space="preserve"> </v>
          </cell>
          <cell r="AS1380" t="str">
            <v xml:space="preserve"> </v>
          </cell>
          <cell r="AT1380">
            <v>0</v>
          </cell>
        </row>
        <row r="1381">
          <cell r="A1381" t="str">
            <v>Rosenthal, Julia R.</v>
          </cell>
          <cell r="B1381" t="str">
            <v>Advanced Attorney</v>
          </cell>
          <cell r="C1381" t="str">
            <v>LA</v>
          </cell>
          <cell r="D1381" t="str">
            <v>10066</v>
          </cell>
          <cell r="E1381" t="str">
            <v>Y</v>
          </cell>
          <cell r="F1381" t="str">
            <v>Senior Counsel</v>
          </cell>
          <cell r="G1381" t="str">
            <v>A</v>
          </cell>
          <cell r="H1381" t="str">
            <v>USD</v>
          </cell>
          <cell r="I1381">
            <v>197600</v>
          </cell>
          <cell r="J1381">
            <v>1</v>
          </cell>
          <cell r="L1381" t="str">
            <v>WASHINGTON DC</v>
          </cell>
          <cell r="M1381" t="str">
            <v>US</v>
          </cell>
          <cell r="AP1381">
            <v>1</v>
          </cell>
          <cell r="AQ1381">
            <v>760</v>
          </cell>
          <cell r="AR1381" t="str">
            <v xml:space="preserve"> </v>
          </cell>
          <cell r="AS1381" t="str">
            <v xml:space="preserve"> </v>
          </cell>
          <cell r="AT1381">
            <v>0</v>
          </cell>
        </row>
        <row r="1382">
          <cell r="A1382" t="str">
            <v>Routray, Satyabrata</v>
          </cell>
          <cell r="B1382" t="str">
            <v>Director Program</v>
          </cell>
          <cell r="C1382" t="str">
            <v>PSN</v>
          </cell>
          <cell r="D1382" t="str">
            <v>6607</v>
          </cell>
          <cell r="E1382" t="str">
            <v>Y</v>
          </cell>
          <cell r="F1382" t="str">
            <v>Director – Infectious Diseases, South Asia</v>
          </cell>
          <cell r="G1382" t="str">
            <v>A</v>
          </cell>
          <cell r="H1382" t="str">
            <v>INR</v>
          </cell>
          <cell r="I1382">
            <v>9983150.2899999991</v>
          </cell>
          <cell r="J1382">
            <v>1</v>
          </cell>
          <cell r="L1382" t="str">
            <v>NEW DELHI</v>
          </cell>
          <cell r="M1382" t="str">
            <v>AMEE</v>
          </cell>
          <cell r="AP1382">
            <v>81.06</v>
          </cell>
          <cell r="AQ1382">
            <v>473.68285078479374</v>
          </cell>
          <cell r="AR1382" t="str">
            <v xml:space="preserve"> </v>
          </cell>
          <cell r="AS1382" t="str">
            <v xml:space="preserve"> </v>
          </cell>
          <cell r="AT1382">
            <v>0</v>
          </cell>
        </row>
        <row r="1383">
          <cell r="A1383" t="str">
            <v>Rowand, Erin Elizabeth</v>
          </cell>
          <cell r="B1383" t="str">
            <v>Research &amp; Development Officer I</v>
          </cell>
          <cell r="C1383" t="str">
            <v>MDHT</v>
          </cell>
          <cell r="D1383" t="str">
            <v>6924</v>
          </cell>
          <cell r="E1383" t="str">
            <v>Y</v>
          </cell>
          <cell r="F1383" t="str">
            <v>Design Engineer 2</v>
          </cell>
          <cell r="G1383" t="str">
            <v>A</v>
          </cell>
          <cell r="H1383" t="str">
            <v>USD</v>
          </cell>
          <cell r="I1383">
            <v>79728.479999999996</v>
          </cell>
          <cell r="J1383">
            <v>1</v>
          </cell>
          <cell r="L1383" t="str">
            <v>SEATTLE</v>
          </cell>
          <cell r="M1383" t="str">
            <v>US</v>
          </cell>
          <cell r="AP1383">
            <v>1</v>
          </cell>
          <cell r="AQ1383">
            <v>306.64799999999997</v>
          </cell>
          <cell r="AR1383" t="str">
            <v xml:space="preserve"> </v>
          </cell>
          <cell r="AS1383" t="str">
            <v xml:space="preserve"> </v>
          </cell>
          <cell r="AT1383">
            <v>0</v>
          </cell>
        </row>
        <row r="1384">
          <cell r="A1384" t="str">
            <v>Ruffo, Michael Andrew</v>
          </cell>
          <cell r="B1384" t="str">
            <v>Senior Manager Program</v>
          </cell>
          <cell r="C1384" t="str">
            <v>MD</v>
          </cell>
          <cell r="D1384" t="str">
            <v>5595</v>
          </cell>
          <cell r="E1384" t="str">
            <v>Y</v>
          </cell>
          <cell r="F1384" t="str">
            <v>Director, Tools for Integrated Management of Childhood Illness Project</v>
          </cell>
          <cell r="G1384" t="str">
            <v>A</v>
          </cell>
          <cell r="H1384" t="str">
            <v>CHF</v>
          </cell>
          <cell r="I1384">
            <v>163641.25</v>
          </cell>
          <cell r="J1384">
            <v>1</v>
          </cell>
          <cell r="L1384" t="str">
            <v>SWITZFATH</v>
          </cell>
          <cell r="M1384" t="str">
            <v>AMEE</v>
          </cell>
          <cell r="AP1384">
            <v>0.92169999999999996</v>
          </cell>
          <cell r="AQ1384">
            <v>682.85713689586964</v>
          </cell>
          <cell r="AR1384" t="str">
            <v xml:space="preserve"> </v>
          </cell>
          <cell r="AS1384" t="str">
            <v xml:space="preserve"> </v>
          </cell>
          <cell r="AT1384">
            <v>0</v>
          </cell>
        </row>
        <row r="1385">
          <cell r="A1385" t="str">
            <v>Rufyikiri, Cedric</v>
          </cell>
          <cell r="B1385" t="str">
            <v>Senior Digital Systems Officer I</v>
          </cell>
          <cell r="C1385" t="str">
            <v>CODE</v>
          </cell>
          <cell r="D1385" t="str">
            <v>8074</v>
          </cell>
          <cell r="E1385" t="str">
            <v>Y</v>
          </cell>
          <cell r="F1385" t="str">
            <v>Digital Health Officer – Digital Square</v>
          </cell>
          <cell r="G1385" t="str">
            <v>A</v>
          </cell>
          <cell r="H1385" t="str">
            <v>XOF</v>
          </cell>
          <cell r="I1385">
            <v>31735012</v>
          </cell>
          <cell r="J1385">
            <v>1</v>
          </cell>
          <cell r="L1385" t="str">
            <v>SenegalDakar</v>
          </cell>
          <cell r="M1385" t="str">
            <v>AFRICA</v>
          </cell>
          <cell r="AP1385">
            <v>600</v>
          </cell>
          <cell r="AQ1385">
            <v>203.42956410256411</v>
          </cell>
          <cell r="AR1385" t="str">
            <v xml:space="preserve"> </v>
          </cell>
          <cell r="AS1385" t="str">
            <v xml:space="preserve"> </v>
          </cell>
          <cell r="AT1385">
            <v>0</v>
          </cell>
        </row>
        <row r="1386">
          <cell r="A1386" t="str">
            <v>Rutagwera, Marie-Reine Ingabire</v>
          </cell>
          <cell r="B1386" t="str">
            <v>Senior Manager Monitoring, Evaluation and Learning</v>
          </cell>
          <cell r="C1386" t="str">
            <v>MNTD</v>
          </cell>
          <cell r="D1386" t="str">
            <v>4385</v>
          </cell>
          <cell r="E1386" t="str">
            <v>Y</v>
          </cell>
          <cell r="F1386" t="str">
            <v>Deputy Monitoring, Evaluation and Learning Director</v>
          </cell>
          <cell r="G1386" t="str">
            <v>A</v>
          </cell>
          <cell r="H1386" t="str">
            <v>ZMW</v>
          </cell>
          <cell r="I1386">
            <v>1188290</v>
          </cell>
          <cell r="J1386">
            <v>1</v>
          </cell>
          <cell r="L1386" t="str">
            <v>LUSAKA1</v>
          </cell>
          <cell r="M1386" t="str">
            <v>AFRICA</v>
          </cell>
          <cell r="AP1386">
            <v>19.5</v>
          </cell>
          <cell r="AQ1386">
            <v>234.37672583826429</v>
          </cell>
          <cell r="AR1386" t="str">
            <v xml:space="preserve"> </v>
          </cell>
          <cell r="AS1386" t="str">
            <v xml:space="preserve"> </v>
          </cell>
          <cell r="AT1386">
            <v>0</v>
          </cell>
        </row>
        <row r="1387">
          <cell r="A1387" t="str">
            <v>Sachs-Wetstone, Hannah Aviva</v>
          </cell>
          <cell r="B1387" t="str">
            <v>Coordinator II Functional Support /Technician II</v>
          </cell>
          <cell r="C1387" t="str">
            <v>APP</v>
          </cell>
          <cell r="D1387" t="str">
            <v>7888</v>
          </cell>
          <cell r="E1387" t="str">
            <v>Y</v>
          </cell>
          <cell r="F1387" t="str">
            <v>Communications Coordinator</v>
          </cell>
          <cell r="G1387" t="str">
            <v>A</v>
          </cell>
          <cell r="H1387" t="str">
            <v>USD</v>
          </cell>
          <cell r="I1387">
            <v>64247.040000000001</v>
          </cell>
          <cell r="J1387">
            <v>1</v>
          </cell>
          <cell r="L1387" t="str">
            <v>WASHINGTON DC</v>
          </cell>
          <cell r="M1387" t="str">
            <v>US</v>
          </cell>
          <cell r="AP1387">
            <v>1</v>
          </cell>
          <cell r="AQ1387">
            <v>247.10400000000001</v>
          </cell>
          <cell r="AR1387" t="str">
            <v xml:space="preserve"> </v>
          </cell>
          <cell r="AS1387" t="str">
            <v xml:space="preserve"> </v>
          </cell>
          <cell r="AT1387">
            <v>0</v>
          </cell>
        </row>
        <row r="1388">
          <cell r="A1388" t="str">
            <v>Sagar, Priyanka</v>
          </cell>
          <cell r="B1388" t="str">
            <v>Senior Functional Coordinator</v>
          </cell>
          <cell r="C1388" t="str">
            <v>PSN</v>
          </cell>
          <cell r="D1388" t="str">
            <v>10242</v>
          </cell>
          <cell r="E1388" t="str">
            <v>Y</v>
          </cell>
          <cell r="F1388" t="str">
            <v>Program Finance Associate</v>
          </cell>
          <cell r="G1388" t="str">
            <v>A</v>
          </cell>
          <cell r="H1388" t="str">
            <v>INR</v>
          </cell>
          <cell r="I1388">
            <v>798000</v>
          </cell>
          <cell r="J1388">
            <v>1</v>
          </cell>
          <cell r="L1388" t="str">
            <v>NEW DELHI</v>
          </cell>
          <cell r="M1388" t="str">
            <v>AMEE</v>
          </cell>
          <cell r="AP1388">
            <v>81.06</v>
          </cell>
          <cell r="AQ1388">
            <v>37.863690713431652</v>
          </cell>
          <cell r="AR1388" t="str">
            <v xml:space="preserve"> </v>
          </cell>
          <cell r="AS1388" t="str">
            <v xml:space="preserve"> </v>
          </cell>
          <cell r="AT1388">
            <v>0</v>
          </cell>
        </row>
        <row r="1389">
          <cell r="A1389" t="str">
            <v>Sagna, Sophia Anna Seynabou</v>
          </cell>
          <cell r="B1389" t="str">
            <v>Senior Manager HR Business Partners</v>
          </cell>
          <cell r="C1389" t="str">
            <v>HR</v>
          </cell>
          <cell r="D1389" t="str">
            <v>7873</v>
          </cell>
          <cell r="E1389" t="str">
            <v>Y</v>
          </cell>
          <cell r="F1389" t="str">
            <v>Regional HR Business Partner, West and Central Africa</v>
          </cell>
          <cell r="G1389" t="str">
            <v>A</v>
          </cell>
          <cell r="H1389" t="str">
            <v>XOF</v>
          </cell>
          <cell r="I1389">
            <v>55669666</v>
          </cell>
          <cell r="J1389">
            <v>1</v>
          </cell>
          <cell r="L1389" t="str">
            <v>SenegalDakar</v>
          </cell>
          <cell r="M1389" t="str">
            <v>AFRICA</v>
          </cell>
          <cell r="AP1389">
            <v>600</v>
          </cell>
          <cell r="AQ1389">
            <v>356.85683333333333</v>
          </cell>
          <cell r="AR1389" t="str">
            <v xml:space="preserve"> </v>
          </cell>
          <cell r="AS1389" t="str">
            <v xml:space="preserve"> </v>
          </cell>
          <cell r="AT1389">
            <v>0</v>
          </cell>
        </row>
        <row r="1390">
          <cell r="A1390" t="str">
            <v>Saha, Parth</v>
          </cell>
          <cell r="B1390" t="str">
            <v>Senior Monitoring, Evaluation and Learning Officer II</v>
          </cell>
          <cell r="C1390" t="str">
            <v>PSN</v>
          </cell>
          <cell r="D1390" t="str">
            <v>7377</v>
          </cell>
          <cell r="E1390" t="str">
            <v>Y</v>
          </cell>
          <cell r="F1390" t="str">
            <v>Lead - M&amp;E</v>
          </cell>
          <cell r="G1390" t="str">
            <v>A</v>
          </cell>
          <cell r="H1390" t="str">
            <v>INR</v>
          </cell>
          <cell r="I1390">
            <v>2187470.5499999998</v>
          </cell>
          <cell r="J1390">
            <v>1</v>
          </cell>
          <cell r="L1390" t="str">
            <v>LUCKNOW</v>
          </cell>
          <cell r="M1390" t="str">
            <v>AMEE</v>
          </cell>
          <cell r="AP1390">
            <v>81.06</v>
          </cell>
          <cell r="AQ1390">
            <v>103.79161447360929</v>
          </cell>
          <cell r="AR1390" t="str">
            <v xml:space="preserve"> </v>
          </cell>
          <cell r="AS1390" t="str">
            <v xml:space="preserve"> </v>
          </cell>
          <cell r="AT1390">
            <v>0</v>
          </cell>
        </row>
        <row r="1391">
          <cell r="A1391" t="str">
            <v>Sahera, Isaac</v>
          </cell>
          <cell r="B1391" t="str">
            <v>Digital Systems Associate II</v>
          </cell>
          <cell r="C1391" t="str">
            <v>CODE</v>
          </cell>
          <cell r="D1391" t="str">
            <v>7973</v>
          </cell>
          <cell r="E1391" t="str">
            <v>Y</v>
          </cell>
          <cell r="F1391" t="str">
            <v>Technical Program Officer</v>
          </cell>
          <cell r="G1391" t="str">
            <v>A</v>
          </cell>
          <cell r="H1391" t="str">
            <v>TZS</v>
          </cell>
          <cell r="I1391">
            <v>73459650</v>
          </cell>
          <cell r="J1391">
            <v>1</v>
          </cell>
          <cell r="L1391" t="str">
            <v>DAR ES SALAAM</v>
          </cell>
          <cell r="M1391" t="str">
            <v>AFRICA</v>
          </cell>
          <cell r="AP1391">
            <v>2500</v>
          </cell>
          <cell r="AQ1391">
            <v>113.01484615384615</v>
          </cell>
          <cell r="AR1391" t="str">
            <v xml:space="preserve"> </v>
          </cell>
          <cell r="AS1391" t="str">
            <v xml:space="preserve"> </v>
          </cell>
          <cell r="AT1391">
            <v>0</v>
          </cell>
        </row>
        <row r="1392">
          <cell r="A1392" t="str">
            <v>Sahu, Purusottam</v>
          </cell>
          <cell r="B1392" t="str">
            <v>Finance and Awards Associate II/ PADM II</v>
          </cell>
          <cell r="C1392" t="str">
            <v>PSN</v>
          </cell>
          <cell r="D1392" t="str">
            <v>8077</v>
          </cell>
          <cell r="E1392" t="str">
            <v>Y</v>
          </cell>
          <cell r="F1392" t="str">
            <v>Program Finance Associate – TB/HIV</v>
          </cell>
          <cell r="G1392" t="str">
            <v>A</v>
          </cell>
          <cell r="H1392" t="str">
            <v>INR</v>
          </cell>
          <cell r="I1392">
            <v>1290773.1000000001</v>
          </cell>
          <cell r="J1392">
            <v>1</v>
          </cell>
          <cell r="L1392" t="str">
            <v>REMOTE-IN-MUM</v>
          </cell>
          <cell r="M1392" t="str">
            <v>AMEE</v>
          </cell>
          <cell r="AP1392">
            <v>81.06</v>
          </cell>
          <cell r="AQ1392">
            <v>61.244904059670901</v>
          </cell>
          <cell r="AR1392" t="str">
            <v xml:space="preserve"> </v>
          </cell>
          <cell r="AS1392" t="str">
            <v xml:space="preserve"> </v>
          </cell>
          <cell r="AT1392">
            <v>0</v>
          </cell>
        </row>
        <row r="1393">
          <cell r="A1393" t="str">
            <v>Said, Raya Salum</v>
          </cell>
          <cell r="B1393" t="str">
            <v>Coordinator II Functional Support /Technician II</v>
          </cell>
          <cell r="C1393" t="str">
            <v>TAN</v>
          </cell>
          <cell r="D1393" t="str">
            <v>8091</v>
          </cell>
          <cell r="E1393" t="str">
            <v>Y</v>
          </cell>
          <cell r="F1393" t="str">
            <v>Office Coordinator / Receptionist, Tanzania Country Program</v>
          </cell>
          <cell r="G1393" t="str">
            <v>A</v>
          </cell>
          <cell r="H1393" t="str">
            <v>TZS</v>
          </cell>
          <cell r="I1393">
            <v>30384000</v>
          </cell>
          <cell r="J1393">
            <v>1</v>
          </cell>
          <cell r="L1393" t="str">
            <v>DAR ES SALAAM</v>
          </cell>
          <cell r="M1393" t="str">
            <v>AFRICA</v>
          </cell>
          <cell r="AP1393">
            <v>2500</v>
          </cell>
          <cell r="AQ1393">
            <v>46.744615384615386</v>
          </cell>
          <cell r="AR1393" t="str">
            <v xml:space="preserve"> </v>
          </cell>
          <cell r="AS1393" t="str">
            <v xml:space="preserve"> </v>
          </cell>
          <cell r="AT1393">
            <v>0</v>
          </cell>
        </row>
        <row r="1394">
          <cell r="A1394" t="str">
            <v>Sailo, Lalrinawmi</v>
          </cell>
          <cell r="B1394" t="str">
            <v>Program Associate II</v>
          </cell>
          <cell r="C1394" t="str">
            <v>PSN</v>
          </cell>
          <cell r="D1394" t="str">
            <v>8272</v>
          </cell>
          <cell r="E1394" t="str">
            <v>Y</v>
          </cell>
          <cell r="F1394" t="str">
            <v>State Program Officer - Treatment</v>
          </cell>
          <cell r="G1394" t="str">
            <v>A</v>
          </cell>
          <cell r="H1394" t="str">
            <v>INR</v>
          </cell>
          <cell r="I1394">
            <v>1229789.52</v>
          </cell>
          <cell r="J1394">
            <v>1</v>
          </cell>
          <cell r="L1394" t="str">
            <v>REMOTE-IN-ND</v>
          </cell>
          <cell r="M1394" t="str">
            <v>AMEE</v>
          </cell>
          <cell r="AP1394">
            <v>81.06</v>
          </cell>
          <cell r="AQ1394">
            <v>58.351340887092185</v>
          </cell>
          <cell r="AR1394" t="str">
            <v xml:space="preserve"> </v>
          </cell>
          <cell r="AS1394" t="str">
            <v xml:space="preserve"> </v>
          </cell>
          <cell r="AT1394">
            <v>0</v>
          </cell>
        </row>
        <row r="1395">
          <cell r="A1395" t="str">
            <v>Sakala, Leah</v>
          </cell>
          <cell r="B1395" t="str">
            <v>Communications Associate II</v>
          </cell>
          <cell r="C1395" t="str">
            <v>EXAGEN</v>
          </cell>
          <cell r="D1395" t="str">
            <v>7733</v>
          </cell>
          <cell r="E1395" t="str">
            <v>Y</v>
          </cell>
          <cell r="F1395" t="str">
            <v>Communications Associate</v>
          </cell>
          <cell r="G1395" t="str">
            <v>A</v>
          </cell>
          <cell r="H1395" t="str">
            <v>ZMW</v>
          </cell>
          <cell r="I1395">
            <v>286452</v>
          </cell>
          <cell r="J1395">
            <v>1</v>
          </cell>
          <cell r="L1395" t="str">
            <v>LUSAKA1</v>
          </cell>
          <cell r="M1395" t="str">
            <v>AFRICA</v>
          </cell>
          <cell r="AP1395">
            <v>19.5</v>
          </cell>
          <cell r="AQ1395">
            <v>56.499408284023673</v>
          </cell>
          <cell r="AR1395" t="str">
            <v xml:space="preserve"> </v>
          </cell>
          <cell r="AS1395" t="str">
            <v xml:space="preserve"> </v>
          </cell>
          <cell r="AT1395">
            <v>0</v>
          </cell>
        </row>
        <row r="1396">
          <cell r="A1396" t="str">
            <v>Sakho, Issa</v>
          </cell>
          <cell r="B1396" t="str">
            <v>TL II Infrastructure</v>
          </cell>
          <cell r="C1396" t="str">
            <v>IT</v>
          </cell>
          <cell r="D1396" t="str">
            <v>5437</v>
          </cell>
          <cell r="E1396" t="str">
            <v>Y</v>
          </cell>
          <cell r="F1396" t="str">
            <v>Lead, Regional Systems Administrator</v>
          </cell>
          <cell r="G1396" t="str">
            <v>A</v>
          </cell>
          <cell r="H1396" t="str">
            <v>XOF</v>
          </cell>
          <cell r="I1396">
            <v>41286197</v>
          </cell>
          <cell r="J1396">
            <v>1</v>
          </cell>
          <cell r="L1396" t="str">
            <v>REMOTE-SN</v>
          </cell>
          <cell r="M1396" t="str">
            <v>AFRICA</v>
          </cell>
          <cell r="AP1396">
            <v>600</v>
          </cell>
          <cell r="AQ1396">
            <v>264.655108974359</v>
          </cell>
          <cell r="AR1396" t="str">
            <v xml:space="preserve"> </v>
          </cell>
          <cell r="AS1396" t="str">
            <v xml:space="preserve"> </v>
          </cell>
          <cell r="AT1396">
            <v>0</v>
          </cell>
        </row>
        <row r="1397">
          <cell r="A1397" t="str">
            <v>Sakthivel, Saravanamurthy Ponnusamy</v>
          </cell>
          <cell r="B1397" t="str">
            <v>Senior Data Science Officer II</v>
          </cell>
          <cell r="C1397" t="str">
            <v>PSN</v>
          </cell>
          <cell r="D1397" t="str">
            <v>7463</v>
          </cell>
          <cell r="E1397" t="str">
            <v>Y</v>
          </cell>
          <cell r="F1397" t="str">
            <v>Lead Viral Hepatitis</v>
          </cell>
          <cell r="G1397" t="str">
            <v>A</v>
          </cell>
          <cell r="H1397" t="str">
            <v>INR</v>
          </cell>
          <cell r="I1397">
            <v>3394231.22</v>
          </cell>
          <cell r="J1397">
            <v>1</v>
          </cell>
          <cell r="L1397" t="str">
            <v>NEW DELHI</v>
          </cell>
          <cell r="M1397" t="str">
            <v>AMEE</v>
          </cell>
          <cell r="AP1397">
            <v>81.06</v>
          </cell>
          <cell r="AQ1397">
            <v>161.0502770976864</v>
          </cell>
          <cell r="AR1397" t="str">
            <v xml:space="preserve"> </v>
          </cell>
          <cell r="AS1397" t="str">
            <v xml:space="preserve"> </v>
          </cell>
          <cell r="AT1397">
            <v>0</v>
          </cell>
        </row>
        <row r="1398">
          <cell r="A1398" t="str">
            <v>Salima, Atupele</v>
          </cell>
          <cell r="B1398" t="str">
            <v>Coordinator II Functional Support /Technician II</v>
          </cell>
          <cell r="C1398" t="str">
            <v>MD</v>
          </cell>
          <cell r="D1398" t="str">
            <v>8282</v>
          </cell>
          <cell r="E1398" t="str">
            <v>Y</v>
          </cell>
          <cell r="F1398" t="str">
            <v>Country Program Associate</v>
          </cell>
          <cell r="G1398" t="str">
            <v>A</v>
          </cell>
          <cell r="H1398" t="str">
            <v>MWK</v>
          </cell>
          <cell r="I1398">
            <v>18000000</v>
          </cell>
          <cell r="J1398">
            <v>1</v>
          </cell>
          <cell r="L1398" t="str">
            <v>MalawiLilongwe</v>
          </cell>
          <cell r="M1398" t="str">
            <v>AFRICA</v>
          </cell>
          <cell r="AP1398">
            <v>1100</v>
          </cell>
          <cell r="AQ1398">
            <v>62.93706293706294</v>
          </cell>
          <cell r="AR1398" t="str">
            <v xml:space="preserve"> </v>
          </cell>
          <cell r="AS1398" t="str">
            <v xml:space="preserve"> </v>
          </cell>
          <cell r="AT1398">
            <v>0</v>
          </cell>
        </row>
        <row r="1399">
          <cell r="A1399" t="str">
            <v>Salisbury, Nicole</v>
          </cell>
          <cell r="B1399" t="str">
            <v>Senior Program Officer II</v>
          </cell>
          <cell r="C1399" t="str">
            <v>HSID</v>
          </cell>
          <cell r="D1399" t="str">
            <v>4163</v>
          </cell>
          <cell r="E1399" t="str">
            <v>Y</v>
          </cell>
          <cell r="F1399" t="str">
            <v>Senior Program Officer, Health Systems</v>
          </cell>
          <cell r="G1399" t="str">
            <v>A</v>
          </cell>
          <cell r="H1399" t="str">
            <v>USD</v>
          </cell>
          <cell r="I1399">
            <v>101365.99</v>
          </cell>
          <cell r="J1399">
            <v>0.7</v>
          </cell>
          <cell r="L1399" t="str">
            <v>HOME-WA-SEA</v>
          </cell>
          <cell r="M1399" t="str">
            <v>US</v>
          </cell>
          <cell r="AP1399">
            <v>1</v>
          </cell>
          <cell r="AQ1399">
            <v>556.95598901098901</v>
          </cell>
          <cell r="AR1399" t="str">
            <v xml:space="preserve"> </v>
          </cell>
          <cell r="AS1399" t="str">
            <v xml:space="preserve"> </v>
          </cell>
          <cell r="AT1399">
            <v>0</v>
          </cell>
        </row>
        <row r="1400">
          <cell r="A1400" t="str">
            <v>Salts, Nancy Jean</v>
          </cell>
          <cell r="B1400" t="str">
            <v>Director Clinical Program</v>
          </cell>
          <cell r="C1400" t="str">
            <v>CIFM</v>
          </cell>
          <cell r="D1400" t="str">
            <v>6524</v>
          </cell>
          <cell r="E1400" t="str">
            <v>Y</v>
          </cell>
          <cell r="F1400" t="str">
            <v>Director, Project &amp; Portfolio Management, CVIA PAI</v>
          </cell>
          <cell r="G1400" t="str">
            <v>A</v>
          </cell>
          <cell r="H1400" t="str">
            <v>USD</v>
          </cell>
          <cell r="I1400">
            <v>217300.72</v>
          </cell>
          <cell r="J1400">
            <v>1</v>
          </cell>
          <cell r="L1400" t="str">
            <v>SEATTLE</v>
          </cell>
          <cell r="M1400" t="str">
            <v>US</v>
          </cell>
          <cell r="AP1400">
            <v>1</v>
          </cell>
          <cell r="AQ1400">
            <v>835.77200000000005</v>
          </cell>
          <cell r="AR1400" t="str">
            <v xml:space="preserve"> </v>
          </cell>
          <cell r="AS1400" t="str">
            <v>X</v>
          </cell>
          <cell r="AT1400">
            <v>0</v>
          </cell>
        </row>
        <row r="1401">
          <cell r="A1401" t="str">
            <v>Samoei, Josphat Kipkorir</v>
          </cell>
          <cell r="B1401" t="str">
            <v>Senior Program Officer I</v>
          </cell>
          <cell r="C1401" t="str">
            <v>NCD</v>
          </cell>
          <cell r="D1401" t="str">
            <v>7195</v>
          </cell>
          <cell r="E1401" t="str">
            <v>Y</v>
          </cell>
          <cell r="F1401" t="str">
            <v>Supply Chain Specialist, Access Accelerated Project</v>
          </cell>
          <cell r="G1401" t="str">
            <v>A</v>
          </cell>
          <cell r="H1401" t="str">
            <v>USD</v>
          </cell>
          <cell r="I1401">
            <v>47328.27</v>
          </cell>
          <cell r="J1401">
            <v>1</v>
          </cell>
          <cell r="L1401" t="str">
            <v>NAIROBI</v>
          </cell>
          <cell r="M1401" t="str">
            <v>AFRICA</v>
          </cell>
          <cell r="AP1401">
            <v>1</v>
          </cell>
          <cell r="AQ1401">
            <v>182.03180769230767</v>
          </cell>
          <cell r="AR1401" t="str">
            <v xml:space="preserve"> </v>
          </cell>
          <cell r="AS1401" t="str">
            <v xml:space="preserve"> </v>
          </cell>
          <cell r="AT1401">
            <v>0</v>
          </cell>
        </row>
        <row r="1402">
          <cell r="A1402" t="str">
            <v>Samora, Paul Sebastian</v>
          </cell>
          <cell r="B1402" t="str">
            <v>Senior Manager FP&amp;A</v>
          </cell>
          <cell r="C1402" t="str">
            <v>FPA</v>
          </cell>
          <cell r="D1402" t="str">
            <v>5881</v>
          </cell>
          <cell r="E1402" t="str">
            <v>Y</v>
          </cell>
          <cell r="F1402" t="str">
            <v>Senior Manager FP&amp;A</v>
          </cell>
          <cell r="G1402" t="str">
            <v>A</v>
          </cell>
          <cell r="H1402" t="str">
            <v>USD</v>
          </cell>
          <cell r="I1402">
            <v>138607.04000000001</v>
          </cell>
          <cell r="J1402">
            <v>1</v>
          </cell>
          <cell r="L1402" t="str">
            <v>SEATTLE</v>
          </cell>
          <cell r="M1402" t="str">
            <v>US</v>
          </cell>
          <cell r="AP1402">
            <v>1</v>
          </cell>
          <cell r="AQ1402">
            <v>533.10400000000004</v>
          </cell>
          <cell r="AR1402" t="str">
            <v xml:space="preserve"> </v>
          </cell>
          <cell r="AS1402" t="str">
            <v xml:space="preserve"> </v>
          </cell>
          <cell r="AT1402">
            <v>0</v>
          </cell>
        </row>
        <row r="1403">
          <cell r="A1403" t="str">
            <v>Samuel, Abdi</v>
          </cell>
          <cell r="B1403" t="str">
            <v>Senior Manager Program</v>
          </cell>
          <cell r="C1403" t="str">
            <v>ET</v>
          </cell>
          <cell r="D1403" t="str">
            <v>10171</v>
          </cell>
          <cell r="E1403" t="str">
            <v>Y</v>
          </cell>
          <cell r="F1403" t="str">
            <v>Senior Malaria Technical Advisor</v>
          </cell>
          <cell r="G1403" t="str">
            <v>A</v>
          </cell>
          <cell r="H1403" t="str">
            <v>USD</v>
          </cell>
          <cell r="I1403">
            <v>48000</v>
          </cell>
          <cell r="J1403">
            <v>1</v>
          </cell>
          <cell r="L1403" t="str">
            <v>ADDIS</v>
          </cell>
          <cell r="M1403" t="str">
            <v>AFRICA</v>
          </cell>
          <cell r="AP1403">
            <v>1</v>
          </cell>
          <cell r="AQ1403">
            <v>184.61538461538461</v>
          </cell>
          <cell r="AR1403" t="str">
            <v xml:space="preserve"> </v>
          </cell>
          <cell r="AS1403" t="str">
            <v xml:space="preserve"> </v>
          </cell>
          <cell r="AT1403">
            <v>0</v>
          </cell>
        </row>
        <row r="1404">
          <cell r="A1404" t="str">
            <v>Sanbaba, Gebre</v>
          </cell>
          <cell r="B1404" t="str">
            <v>Senior Program Officer II</v>
          </cell>
          <cell r="C1404" t="str">
            <v>ET</v>
          </cell>
          <cell r="D1404" t="str">
            <v>10260</v>
          </cell>
          <cell r="E1404" t="str">
            <v>Y</v>
          </cell>
          <cell r="F1404" t="str">
            <v>Regional HPV Vaccine Rollout Support TA- Sidama Region</v>
          </cell>
          <cell r="G1404" t="str">
            <v>A</v>
          </cell>
          <cell r="H1404" t="str">
            <v>USD</v>
          </cell>
          <cell r="I1404">
            <v>15360</v>
          </cell>
          <cell r="J1404">
            <v>1</v>
          </cell>
          <cell r="L1404" t="str">
            <v>REMOTE-ET</v>
          </cell>
          <cell r="M1404" t="str">
            <v>AFRICA</v>
          </cell>
          <cell r="AP1404">
            <v>1</v>
          </cell>
          <cell r="AQ1404">
            <v>59.07692307692308</v>
          </cell>
          <cell r="AR1404" t="str">
            <v xml:space="preserve"> </v>
          </cell>
          <cell r="AS1404" t="str">
            <v xml:space="preserve"> </v>
          </cell>
          <cell r="AT1404">
            <v>0</v>
          </cell>
        </row>
        <row r="1405">
          <cell r="A1405" t="str">
            <v>Sande, Ndanatseyi Dube</v>
          </cell>
          <cell r="B1405" t="str">
            <v>Senior Manager Finance and Awards</v>
          </cell>
          <cell r="C1405" t="str">
            <v>ECD</v>
          </cell>
          <cell r="D1405" t="str">
            <v>4614</v>
          </cell>
          <cell r="E1405" t="str">
            <v>Y</v>
          </cell>
          <cell r="F1405" t="str">
            <v>Senior SADM</v>
          </cell>
          <cell r="G1405" t="str">
            <v>A</v>
          </cell>
          <cell r="H1405" t="str">
            <v>MZN</v>
          </cell>
          <cell r="I1405">
            <v>8397972.3000000007</v>
          </cell>
          <cell r="J1405">
            <v>1</v>
          </cell>
          <cell r="L1405" t="str">
            <v>MOZMAPUTO</v>
          </cell>
          <cell r="M1405" t="str">
            <v>AFRICA</v>
          </cell>
          <cell r="AP1405">
            <v>63</v>
          </cell>
          <cell r="AQ1405">
            <v>512.69672161172173</v>
          </cell>
          <cell r="AR1405" t="str">
            <v xml:space="preserve"> </v>
          </cell>
          <cell r="AS1405" t="str">
            <v xml:space="preserve"> </v>
          </cell>
          <cell r="AT1405">
            <v>0</v>
          </cell>
        </row>
        <row r="1406">
          <cell r="A1406" t="str">
            <v>Sanders, Rebecca Nicole</v>
          </cell>
          <cell r="B1406" t="str">
            <v>Senior Paralegal I</v>
          </cell>
          <cell r="C1406" t="str">
            <v>LA</v>
          </cell>
          <cell r="D1406" t="str">
            <v>6255</v>
          </cell>
          <cell r="E1406" t="str">
            <v>Y</v>
          </cell>
          <cell r="F1406" t="str">
            <v>Paralegal</v>
          </cell>
          <cell r="G1406" t="str">
            <v>A</v>
          </cell>
          <cell r="H1406" t="str">
            <v>USD</v>
          </cell>
          <cell r="I1406">
            <v>117202.18</v>
          </cell>
          <cell r="J1406">
            <v>1</v>
          </cell>
          <cell r="L1406" t="str">
            <v>HOME-TX-SEA</v>
          </cell>
          <cell r="M1406" t="str">
            <v>US</v>
          </cell>
          <cell r="AP1406">
            <v>1</v>
          </cell>
          <cell r="AQ1406">
            <v>450.77761538461533</v>
          </cell>
          <cell r="AR1406" t="str">
            <v xml:space="preserve"> </v>
          </cell>
          <cell r="AS1406" t="str">
            <v xml:space="preserve"> </v>
          </cell>
          <cell r="AT1406">
            <v>0</v>
          </cell>
        </row>
        <row r="1407">
          <cell r="A1407" t="str">
            <v>Sandlin, Shawn Philip</v>
          </cell>
          <cell r="B1407" t="str">
            <v>Ethics &amp; Compliance Officer II</v>
          </cell>
          <cell r="C1407" t="str">
            <v>ORA</v>
          </cell>
          <cell r="D1407" t="str">
            <v>5470</v>
          </cell>
          <cell r="E1407" t="str">
            <v>Y</v>
          </cell>
          <cell r="F1407" t="str">
            <v>ORA Coordinator</v>
          </cell>
          <cell r="G1407" t="str">
            <v>A</v>
          </cell>
          <cell r="H1407" t="str">
            <v>USD</v>
          </cell>
          <cell r="I1407">
            <v>80093.52</v>
          </cell>
          <cell r="J1407">
            <v>1</v>
          </cell>
          <cell r="L1407" t="str">
            <v>SEATTLE</v>
          </cell>
          <cell r="M1407" t="str">
            <v>US</v>
          </cell>
          <cell r="AP1407">
            <v>1</v>
          </cell>
          <cell r="AQ1407">
            <v>308.05200000000002</v>
          </cell>
          <cell r="AR1407" t="str">
            <v xml:space="preserve"> </v>
          </cell>
          <cell r="AS1407" t="str">
            <v xml:space="preserve"> </v>
          </cell>
          <cell r="AT1407">
            <v>0</v>
          </cell>
        </row>
        <row r="1408">
          <cell r="A1408" t="str">
            <v>sane, Mame ndella</v>
          </cell>
          <cell r="B1408" t="str">
            <v>Functional Specialist I</v>
          </cell>
          <cell r="C1408" t="str">
            <v>MNTD</v>
          </cell>
          <cell r="D1408" t="str">
            <v>10132</v>
          </cell>
          <cell r="E1408" t="str">
            <v>Y</v>
          </cell>
          <cell r="F1408" t="str">
            <v>Project Operations Officer</v>
          </cell>
          <cell r="G1408" t="str">
            <v>A</v>
          </cell>
          <cell r="H1408" t="str">
            <v>XOF</v>
          </cell>
          <cell r="I1408">
            <v>16286400</v>
          </cell>
          <cell r="J1408">
            <v>1</v>
          </cell>
          <cell r="L1408" t="str">
            <v>SenegalDakar</v>
          </cell>
          <cell r="M1408" t="str">
            <v>AFRICA</v>
          </cell>
          <cell r="AP1408">
            <v>600</v>
          </cell>
          <cell r="AQ1408">
            <v>104.4</v>
          </cell>
          <cell r="AR1408" t="str">
            <v xml:space="preserve"> </v>
          </cell>
          <cell r="AS1408" t="str">
            <v xml:space="preserve"> </v>
          </cell>
          <cell r="AT1408">
            <v>0</v>
          </cell>
        </row>
        <row r="1409">
          <cell r="A1409" t="str">
            <v>Sangale, Lynette</v>
          </cell>
          <cell r="B1409" t="str">
            <v>Administrative Assistant II</v>
          </cell>
          <cell r="C1409" t="str">
            <v>PSK</v>
          </cell>
          <cell r="D1409" t="str">
            <v>4540</v>
          </cell>
          <cell r="E1409" t="str">
            <v>Y</v>
          </cell>
          <cell r="F1409" t="str">
            <v>Administrative Assistant</v>
          </cell>
          <cell r="G1409" t="str">
            <v>A</v>
          </cell>
          <cell r="H1409" t="str">
            <v>USD</v>
          </cell>
          <cell r="I1409">
            <v>10225.98</v>
          </cell>
          <cell r="J1409">
            <v>1</v>
          </cell>
          <cell r="L1409" t="str">
            <v>KAKAMEGA</v>
          </cell>
          <cell r="M1409" t="str">
            <v>AFRICA</v>
          </cell>
          <cell r="AP1409">
            <v>1</v>
          </cell>
          <cell r="AQ1409">
            <v>39.330692307692303</v>
          </cell>
          <cell r="AR1409" t="str">
            <v xml:space="preserve"> </v>
          </cell>
          <cell r="AS1409" t="str">
            <v xml:space="preserve"> </v>
          </cell>
          <cell r="AT1409">
            <v>0</v>
          </cell>
        </row>
        <row r="1410">
          <cell r="A1410" t="str">
            <v>Saran, Rohini</v>
          </cell>
          <cell r="B1410" t="str">
            <v>Program Advisor I</v>
          </cell>
          <cell r="C1410" t="str">
            <v>PSN</v>
          </cell>
          <cell r="D1410" t="str">
            <v>7330</v>
          </cell>
          <cell r="E1410" t="str">
            <v>Y</v>
          </cell>
          <cell r="F1410" t="str">
            <v>Program Advisor - Nutrition</v>
          </cell>
          <cell r="G1410" t="str">
            <v>A</v>
          </cell>
          <cell r="H1410" t="str">
            <v>INR</v>
          </cell>
          <cell r="I1410">
            <v>3049914.09</v>
          </cell>
          <cell r="J1410">
            <v>1</v>
          </cell>
          <cell r="L1410" t="str">
            <v>NEW DELHI</v>
          </cell>
          <cell r="M1410" t="str">
            <v>AMEE</v>
          </cell>
          <cell r="AP1410">
            <v>81.06</v>
          </cell>
          <cell r="AQ1410">
            <v>144.71303735124977</v>
          </cell>
          <cell r="AR1410" t="str">
            <v xml:space="preserve"> </v>
          </cell>
          <cell r="AS1410" t="str">
            <v xml:space="preserve"> </v>
          </cell>
          <cell r="AT1410">
            <v>0</v>
          </cell>
        </row>
        <row r="1411">
          <cell r="A1411" t="str">
            <v>Saronge, Susan Atieno</v>
          </cell>
          <cell r="B1411" t="str">
            <v>Administrative Assistant I</v>
          </cell>
          <cell r="C1411" t="str">
            <v>PSK</v>
          </cell>
          <cell r="D1411" t="str">
            <v>4737</v>
          </cell>
          <cell r="E1411" t="str">
            <v>Y</v>
          </cell>
          <cell r="F1411" t="str">
            <v>Receptionist</v>
          </cell>
          <cell r="G1411" t="str">
            <v>A</v>
          </cell>
          <cell r="H1411" t="str">
            <v>USD</v>
          </cell>
          <cell r="I1411">
            <v>9544.35</v>
          </cell>
          <cell r="J1411">
            <v>1</v>
          </cell>
          <cell r="L1411" t="str">
            <v>HOMABAY</v>
          </cell>
          <cell r="M1411" t="str">
            <v>AFRICA</v>
          </cell>
          <cell r="AP1411">
            <v>1</v>
          </cell>
          <cell r="AQ1411">
            <v>36.709038461538462</v>
          </cell>
          <cell r="AR1411" t="str">
            <v xml:space="preserve"> </v>
          </cell>
          <cell r="AS1411" t="str">
            <v xml:space="preserve"> </v>
          </cell>
          <cell r="AT1411">
            <v>0</v>
          </cell>
        </row>
        <row r="1412">
          <cell r="A1412" t="str">
            <v>Sarr, Madeleine Khady Ndoffe</v>
          </cell>
          <cell r="B1412" t="str">
            <v>Senior Digital Systems Officer I</v>
          </cell>
          <cell r="C1412" t="str">
            <v>CODE</v>
          </cell>
          <cell r="D1412" t="str">
            <v>8136</v>
          </cell>
          <cell r="E1412" t="str">
            <v>Y</v>
          </cell>
          <cell r="F1412" t="str">
            <v>Technical Program Officer, Innovation and Impact, Digital Square</v>
          </cell>
          <cell r="G1412" t="str">
            <v>A</v>
          </cell>
          <cell r="H1412" t="str">
            <v>XOF</v>
          </cell>
          <cell r="I1412">
            <v>30871752</v>
          </cell>
          <cell r="J1412">
            <v>1</v>
          </cell>
          <cell r="L1412" t="str">
            <v>SenegalDakar</v>
          </cell>
          <cell r="M1412" t="str">
            <v>AFRICA</v>
          </cell>
          <cell r="AP1412">
            <v>600</v>
          </cell>
          <cell r="AQ1412">
            <v>197.89584615384615</v>
          </cell>
          <cell r="AR1412" t="str">
            <v xml:space="preserve"> </v>
          </cell>
          <cell r="AS1412" t="str">
            <v xml:space="preserve"> </v>
          </cell>
          <cell r="AT1412">
            <v>0</v>
          </cell>
        </row>
        <row r="1413">
          <cell r="A1413" t="str">
            <v>Saurabh, Kumar</v>
          </cell>
          <cell r="B1413" t="str">
            <v>Senior Program Officer I</v>
          </cell>
          <cell r="C1413" t="str">
            <v>PSN</v>
          </cell>
          <cell r="D1413" t="str">
            <v>7719</v>
          </cell>
          <cell r="E1413" t="str">
            <v>Y</v>
          </cell>
          <cell r="F1413" t="str">
            <v>Regional Program Manager -Food Fortification, West</v>
          </cell>
          <cell r="G1413" t="str">
            <v>A</v>
          </cell>
          <cell r="H1413" t="str">
            <v>INR</v>
          </cell>
          <cell r="I1413">
            <v>1712338.12</v>
          </cell>
          <cell r="J1413">
            <v>1</v>
          </cell>
          <cell r="L1413" t="str">
            <v>NEW DELHI</v>
          </cell>
          <cell r="M1413" t="str">
            <v>AMEE</v>
          </cell>
          <cell r="AP1413">
            <v>81.06</v>
          </cell>
          <cell r="AQ1413">
            <v>81.247419765036355</v>
          </cell>
          <cell r="AR1413" t="str">
            <v xml:space="preserve"> </v>
          </cell>
          <cell r="AS1413" t="str">
            <v xml:space="preserve"> </v>
          </cell>
          <cell r="AT1413">
            <v>0</v>
          </cell>
        </row>
        <row r="1414">
          <cell r="A1414" t="str">
            <v>Saville, Melanie Karen</v>
          </cell>
          <cell r="B1414" t="str">
            <v>Chief</v>
          </cell>
          <cell r="C1414" t="str">
            <v>4115</v>
          </cell>
          <cell r="D1414" t="str">
            <v>10106</v>
          </cell>
          <cell r="E1414" t="str">
            <v>Y</v>
          </cell>
          <cell r="F1414" t="str">
            <v>Chief Scientific Officer</v>
          </cell>
          <cell r="G1414" t="str">
            <v>A</v>
          </cell>
          <cell r="H1414" t="str">
            <v>GBP</v>
          </cell>
          <cell r="I1414">
            <v>330000</v>
          </cell>
          <cell r="J1414">
            <v>1</v>
          </cell>
          <cell r="L1414" t="str">
            <v>LONDON</v>
          </cell>
          <cell r="M1414" t="str">
            <v>AMEE</v>
          </cell>
          <cell r="AP1414">
            <v>0.72499999999999998</v>
          </cell>
          <cell r="AQ1414">
            <v>1750.663129973475</v>
          </cell>
          <cell r="AR1414" t="str">
            <v xml:space="preserve"> </v>
          </cell>
          <cell r="AS1414" t="str">
            <v>X</v>
          </cell>
          <cell r="AT1414">
            <v>0</v>
          </cell>
        </row>
        <row r="1415">
          <cell r="A1415" t="str">
            <v>Saxena, Anushri</v>
          </cell>
          <cell r="B1415" t="str">
            <v>Senior Functional Coordinator</v>
          </cell>
          <cell r="C1415" t="str">
            <v>PSN</v>
          </cell>
          <cell r="D1415" t="str">
            <v>7986</v>
          </cell>
          <cell r="E1415" t="str">
            <v>Y</v>
          </cell>
          <cell r="F1415" t="str">
            <v>Program Coordinator (HIV)</v>
          </cell>
          <cell r="G1415" t="str">
            <v>A</v>
          </cell>
          <cell r="H1415" t="str">
            <v>INR</v>
          </cell>
          <cell r="I1415">
            <v>663768.07999999996</v>
          </cell>
          <cell r="J1415">
            <v>1</v>
          </cell>
          <cell r="L1415" t="str">
            <v>NEW DELHI</v>
          </cell>
          <cell r="M1415" t="str">
            <v>AMEE</v>
          </cell>
          <cell r="AP1415">
            <v>81.06</v>
          </cell>
          <cell r="AQ1415">
            <v>31.494623166125752</v>
          </cell>
          <cell r="AR1415" t="str">
            <v xml:space="preserve"> </v>
          </cell>
          <cell r="AS1415" t="str">
            <v xml:space="preserve"> </v>
          </cell>
          <cell r="AT1415">
            <v>0</v>
          </cell>
        </row>
        <row r="1416">
          <cell r="A1416" t="str">
            <v>Schallnau, Judith</v>
          </cell>
          <cell r="B1416" t="str">
            <v>Advanced Attorney</v>
          </cell>
          <cell r="C1416" t="str">
            <v>LA</v>
          </cell>
          <cell r="D1416" t="str">
            <v>8214</v>
          </cell>
          <cell r="E1416" t="str">
            <v>Y</v>
          </cell>
          <cell r="F1416" t="str">
            <v>Legal Counsel, AMEE region</v>
          </cell>
          <cell r="G1416" t="str">
            <v>A</v>
          </cell>
          <cell r="H1416" t="str">
            <v>CHF</v>
          </cell>
          <cell r="I1416">
            <v>166860</v>
          </cell>
          <cell r="J1416">
            <v>1</v>
          </cell>
          <cell r="L1416" t="str">
            <v>SWITZFATH</v>
          </cell>
          <cell r="M1416" t="str">
            <v>AMEE</v>
          </cell>
          <cell r="AP1416">
            <v>0.92169999999999996</v>
          </cell>
          <cell r="AQ1416">
            <v>696.28863054055637</v>
          </cell>
          <cell r="AR1416" t="str">
            <v xml:space="preserve"> </v>
          </cell>
          <cell r="AS1416" t="str">
            <v xml:space="preserve"> </v>
          </cell>
          <cell r="AT1416">
            <v>0</v>
          </cell>
        </row>
        <row r="1417">
          <cell r="A1417" t="str">
            <v>Scheurich, Adam James</v>
          </cell>
          <cell r="B1417" t="str">
            <v>Senior Executive Assistant / Officer I</v>
          </cell>
          <cell r="C1417" t="str">
            <v>LA</v>
          </cell>
          <cell r="D1417" t="str">
            <v>8229</v>
          </cell>
          <cell r="E1417" t="str">
            <v>Y</v>
          </cell>
          <cell r="F1417" t="str">
            <v>Executive Assistant</v>
          </cell>
          <cell r="G1417" t="str">
            <v>A</v>
          </cell>
          <cell r="H1417" t="str">
            <v>USD</v>
          </cell>
          <cell r="I1417">
            <v>97344</v>
          </cell>
          <cell r="J1417">
            <v>1</v>
          </cell>
          <cell r="L1417" t="str">
            <v>SEATTLE</v>
          </cell>
          <cell r="M1417" t="str">
            <v>US</v>
          </cell>
          <cell r="AP1417">
            <v>1</v>
          </cell>
          <cell r="AQ1417">
            <v>374.4</v>
          </cell>
          <cell r="AR1417" t="str">
            <v xml:space="preserve"> </v>
          </cell>
          <cell r="AS1417" t="str">
            <v xml:space="preserve"> </v>
          </cell>
          <cell r="AT1417">
            <v>0</v>
          </cell>
        </row>
        <row r="1418">
          <cell r="A1418" t="str">
            <v>Schneider Eberle, Kammerle</v>
          </cell>
          <cell r="B1418" t="str">
            <v>Chief</v>
          </cell>
          <cell r="C1418" t="str">
            <v>PINVMGT</v>
          </cell>
          <cell r="D1418" t="str">
            <v>4311</v>
          </cell>
          <cell r="E1418" t="str">
            <v>Y</v>
          </cell>
          <cell r="F1418" t="str">
            <v>Chief Programs &amp; Innovation Officer</v>
          </cell>
          <cell r="G1418" t="str">
            <v>A</v>
          </cell>
          <cell r="H1418" t="str">
            <v>USD</v>
          </cell>
          <cell r="I1418">
            <v>358786.48</v>
          </cell>
          <cell r="J1418">
            <v>1</v>
          </cell>
          <cell r="L1418" t="str">
            <v>SEATTLE</v>
          </cell>
          <cell r="M1418" t="str">
            <v>US</v>
          </cell>
          <cell r="AP1418">
            <v>1</v>
          </cell>
          <cell r="AQ1418">
            <v>1379.9479999999999</v>
          </cell>
          <cell r="AR1418" t="str">
            <v xml:space="preserve"> </v>
          </cell>
          <cell r="AS1418" t="str">
            <v>X</v>
          </cell>
          <cell r="AT1418">
            <v>0</v>
          </cell>
        </row>
        <row r="1419">
          <cell r="A1419" t="str">
            <v>Schoeben, Madison Noell</v>
          </cell>
          <cell r="B1419" t="str">
            <v>Program Project Manager</v>
          </cell>
          <cell r="C1419" t="str">
            <v>RH</v>
          </cell>
          <cell r="D1419" t="str">
            <v>6987</v>
          </cell>
          <cell r="E1419" t="str">
            <v>Y</v>
          </cell>
          <cell r="F1419" t="str">
            <v>Project Specialist</v>
          </cell>
          <cell r="G1419" t="str">
            <v>A</v>
          </cell>
          <cell r="H1419" t="str">
            <v>USD</v>
          </cell>
          <cell r="I1419">
            <v>77008.36</v>
          </cell>
          <cell r="J1419">
            <v>1</v>
          </cell>
          <cell r="L1419" t="str">
            <v>HOME-WA-SEA</v>
          </cell>
          <cell r="M1419" t="str">
            <v>US</v>
          </cell>
          <cell r="AP1419">
            <v>1</v>
          </cell>
          <cell r="AQ1419">
            <v>296.18599999999998</v>
          </cell>
          <cell r="AR1419" t="str">
            <v xml:space="preserve"> </v>
          </cell>
          <cell r="AS1419" t="str">
            <v xml:space="preserve"> </v>
          </cell>
          <cell r="AT1419">
            <v>0</v>
          </cell>
        </row>
        <row r="1420">
          <cell r="A1420" t="str">
            <v>Schonfeldt, Anzel</v>
          </cell>
          <cell r="B1420" t="str">
            <v>Senior Data Science Officer II</v>
          </cell>
          <cell r="C1420" t="str">
            <v>CODE</v>
          </cell>
          <cell r="D1420" t="str">
            <v>6700</v>
          </cell>
          <cell r="E1420" t="str">
            <v>Y</v>
          </cell>
          <cell r="F1420" t="str">
            <v>Director – Digital Square, South Africa</v>
          </cell>
          <cell r="G1420" t="str">
            <v>A</v>
          </cell>
          <cell r="H1420" t="str">
            <v>ZAR</v>
          </cell>
          <cell r="I1420">
            <v>1901652</v>
          </cell>
          <cell r="J1420">
            <v>1</v>
          </cell>
          <cell r="L1420" t="str">
            <v>JOHANNESBURG</v>
          </cell>
          <cell r="M1420" t="str">
            <v>AFRICA</v>
          </cell>
          <cell r="AP1420">
            <v>18.2</v>
          </cell>
          <cell r="AQ1420">
            <v>401.87066779374476</v>
          </cell>
          <cell r="AR1420" t="str">
            <v xml:space="preserve"> </v>
          </cell>
          <cell r="AS1420" t="str">
            <v xml:space="preserve"> </v>
          </cell>
          <cell r="AT1420">
            <v>0</v>
          </cell>
        </row>
        <row r="1421">
          <cell r="A1421" t="str">
            <v>Schuind, Anne Elizabeth Jacqueline</v>
          </cell>
          <cell r="B1421" t="str">
            <v>Research &amp; Development Advisor I</v>
          </cell>
          <cell r="C1421" t="str">
            <v>4114</v>
          </cell>
          <cell r="D1421" t="str">
            <v>7170</v>
          </cell>
          <cell r="E1421" t="str">
            <v>Y</v>
          </cell>
          <cell r="F1421" t="str">
            <v>Project Director HPV Vaccines Initiative Lead</v>
          </cell>
          <cell r="G1421" t="str">
            <v>A</v>
          </cell>
          <cell r="H1421" t="str">
            <v>USD</v>
          </cell>
          <cell r="I1421">
            <v>304000</v>
          </cell>
          <cell r="J1421">
            <v>1</v>
          </cell>
          <cell r="L1421" t="str">
            <v>HOME-MD-SEA</v>
          </cell>
          <cell r="M1421" t="str">
            <v>US</v>
          </cell>
          <cell r="AP1421">
            <v>1</v>
          </cell>
          <cell r="AQ1421">
            <v>1169.2307692307693</v>
          </cell>
          <cell r="AR1421" t="str">
            <v xml:space="preserve"> </v>
          </cell>
          <cell r="AS1421" t="str">
            <v>X</v>
          </cell>
          <cell r="AT1421">
            <v>0</v>
          </cell>
        </row>
        <row r="1422">
          <cell r="A1422" t="str">
            <v>Schutzer, Aaron Anthony</v>
          </cell>
          <cell r="B1422" t="str">
            <v>Advanced Attorney</v>
          </cell>
          <cell r="C1422" t="str">
            <v>LA</v>
          </cell>
          <cell r="D1422" t="str">
            <v>7077</v>
          </cell>
          <cell r="E1422" t="str">
            <v>Y</v>
          </cell>
          <cell r="F1422" t="str">
            <v>Senior Counsel</v>
          </cell>
          <cell r="G1422" t="str">
            <v>A</v>
          </cell>
          <cell r="H1422" t="str">
            <v>USD</v>
          </cell>
          <cell r="I1422">
            <v>200962</v>
          </cell>
          <cell r="J1422">
            <v>1</v>
          </cell>
          <cell r="L1422" t="str">
            <v>SEATTLE</v>
          </cell>
          <cell r="M1422" t="str">
            <v>US</v>
          </cell>
          <cell r="AP1422">
            <v>1</v>
          </cell>
          <cell r="AQ1422">
            <v>772.93076923076922</v>
          </cell>
          <cell r="AR1422" t="str">
            <v xml:space="preserve"> </v>
          </cell>
          <cell r="AS1422" t="str">
            <v xml:space="preserve"> </v>
          </cell>
          <cell r="AT1422">
            <v>0</v>
          </cell>
        </row>
        <row r="1423">
          <cell r="A1423" t="str">
            <v>Sebuhoro Bonane, Fabrice</v>
          </cell>
          <cell r="B1423" t="str">
            <v>Senior IT Technician</v>
          </cell>
          <cell r="C1423" t="str">
            <v>DRC</v>
          </cell>
          <cell r="D1423" t="str">
            <v>10201</v>
          </cell>
          <cell r="E1423" t="str">
            <v>Y</v>
          </cell>
          <cell r="F1423" t="str">
            <v>IT Officer Lubumbashi</v>
          </cell>
          <cell r="G1423" t="str">
            <v>A</v>
          </cell>
          <cell r="H1423" t="str">
            <v>USD</v>
          </cell>
          <cell r="I1423">
            <v>19000</v>
          </cell>
          <cell r="J1423">
            <v>1</v>
          </cell>
          <cell r="L1423" t="str">
            <v>DRCLUBUMBASHI</v>
          </cell>
          <cell r="M1423" t="str">
            <v>AFRICA</v>
          </cell>
          <cell r="AP1423">
            <v>1</v>
          </cell>
          <cell r="AQ1423">
            <v>73.07692307692308</v>
          </cell>
          <cell r="AR1423" t="str">
            <v xml:space="preserve"> </v>
          </cell>
          <cell r="AS1423" t="str">
            <v xml:space="preserve"> </v>
          </cell>
          <cell r="AT1423">
            <v>0</v>
          </cell>
        </row>
        <row r="1424">
          <cell r="A1424" t="str">
            <v>Sedita, Jeffrey S</v>
          </cell>
          <cell r="B1424" t="str">
            <v>Advanced Program Officer</v>
          </cell>
          <cell r="C1424" t="str">
            <v>CIFM</v>
          </cell>
          <cell r="D1424" t="str">
            <v>5400</v>
          </cell>
          <cell r="E1424" t="str">
            <v>Y</v>
          </cell>
          <cell r="F1424" t="str">
            <v>Senior Business and Alliance Management Officer</v>
          </cell>
          <cell r="G1424" t="str">
            <v>A</v>
          </cell>
          <cell r="H1424" t="str">
            <v>USD</v>
          </cell>
          <cell r="I1424">
            <v>214437.6</v>
          </cell>
          <cell r="J1424">
            <v>1</v>
          </cell>
          <cell r="L1424" t="str">
            <v>SEATTLE</v>
          </cell>
          <cell r="M1424" t="str">
            <v>US</v>
          </cell>
          <cell r="AP1424">
            <v>1</v>
          </cell>
          <cell r="AQ1424">
            <v>824.76</v>
          </cell>
          <cell r="AR1424" t="str">
            <v xml:space="preserve"> </v>
          </cell>
          <cell r="AS1424" t="str">
            <v>X</v>
          </cell>
          <cell r="AT1424">
            <v>0</v>
          </cell>
        </row>
        <row r="1425">
          <cell r="A1425" t="str">
            <v>Segbaya, Sylvester</v>
          </cell>
          <cell r="B1425" t="str">
            <v>Director Program</v>
          </cell>
          <cell r="C1425" t="str">
            <v>MNTD</v>
          </cell>
          <cell r="D1425" t="str">
            <v>10204</v>
          </cell>
          <cell r="E1425" t="str">
            <v>Y</v>
          </cell>
          <cell r="F1425" t="str">
            <v>Chief of Party</v>
          </cell>
          <cell r="G1425" t="str">
            <v>A</v>
          </cell>
          <cell r="H1425" t="str">
            <v>USD</v>
          </cell>
          <cell r="I1425">
            <v>102000</v>
          </cell>
          <cell r="J1425">
            <v>1</v>
          </cell>
          <cell r="L1425" t="str">
            <v>ACCRA</v>
          </cell>
          <cell r="M1425" t="str">
            <v>AFRICA</v>
          </cell>
          <cell r="AP1425">
            <v>1</v>
          </cell>
          <cell r="AQ1425">
            <v>392.30769230769232</v>
          </cell>
          <cell r="AR1425" t="str">
            <v xml:space="preserve"> </v>
          </cell>
          <cell r="AS1425" t="str">
            <v xml:space="preserve"> </v>
          </cell>
          <cell r="AT1425">
            <v>0</v>
          </cell>
        </row>
        <row r="1426">
          <cell r="A1426" t="str">
            <v>Seid, Abubeker Alebachew</v>
          </cell>
          <cell r="B1426" t="str">
            <v>Senior Program Officer I</v>
          </cell>
          <cell r="C1426" t="str">
            <v>ET</v>
          </cell>
          <cell r="D1426" t="str">
            <v>10010</v>
          </cell>
          <cell r="E1426" t="str">
            <v>Y</v>
          </cell>
          <cell r="F1426" t="str">
            <v>Zonal Social And Behavior Change Communication (SBCC) Officer</v>
          </cell>
          <cell r="G1426" t="str">
            <v>A</v>
          </cell>
          <cell r="H1426" t="str">
            <v>USD</v>
          </cell>
          <cell r="I1426">
            <v>11915.23</v>
          </cell>
          <cell r="J1426">
            <v>1</v>
          </cell>
          <cell r="L1426" t="str">
            <v>REMOTE-ET</v>
          </cell>
          <cell r="M1426" t="str">
            <v>AFRICA</v>
          </cell>
          <cell r="AP1426">
            <v>1</v>
          </cell>
          <cell r="AQ1426">
            <v>45.827807692307694</v>
          </cell>
          <cell r="AR1426" t="str">
            <v xml:space="preserve"> </v>
          </cell>
          <cell r="AS1426" t="str">
            <v xml:space="preserve"> </v>
          </cell>
          <cell r="AT1426">
            <v>0</v>
          </cell>
        </row>
        <row r="1427">
          <cell r="A1427" t="str">
            <v>Seid, Yesuf</v>
          </cell>
          <cell r="B1427" t="str">
            <v>Senior Accountant II</v>
          </cell>
          <cell r="C1427" t="str">
            <v>ET</v>
          </cell>
          <cell r="D1427" t="str">
            <v>10211</v>
          </cell>
          <cell r="E1427" t="str">
            <v>Y</v>
          </cell>
          <cell r="F1427" t="str">
            <v>Senior Accountant II</v>
          </cell>
          <cell r="G1427" t="str">
            <v>A</v>
          </cell>
          <cell r="H1427" t="str">
            <v>USD</v>
          </cell>
          <cell r="I1427">
            <v>15600</v>
          </cell>
          <cell r="J1427">
            <v>1</v>
          </cell>
          <cell r="L1427" t="str">
            <v>ADDIS</v>
          </cell>
          <cell r="M1427" t="str">
            <v>AFRICA</v>
          </cell>
          <cell r="AP1427">
            <v>1</v>
          </cell>
          <cell r="AQ1427">
            <v>60</v>
          </cell>
          <cell r="AR1427" t="str">
            <v xml:space="preserve"> </v>
          </cell>
          <cell r="AS1427" t="str">
            <v xml:space="preserve"> </v>
          </cell>
          <cell r="AT1427">
            <v>0</v>
          </cell>
        </row>
        <row r="1428">
          <cell r="A1428" t="str">
            <v>Selle Diagne, Fatoumata</v>
          </cell>
          <cell r="B1428" t="str">
            <v>Manager Finance and Awards</v>
          </cell>
          <cell r="C1428" t="str">
            <v>CODE</v>
          </cell>
          <cell r="D1428" t="str">
            <v>5757</v>
          </cell>
          <cell r="E1428" t="str">
            <v>Y</v>
          </cell>
          <cell r="F1428" t="str">
            <v>Sr Project Administrator Officer, DS</v>
          </cell>
          <cell r="G1428" t="str">
            <v>A</v>
          </cell>
          <cell r="H1428" t="str">
            <v>XOF</v>
          </cell>
          <cell r="I1428">
            <v>32180441</v>
          </cell>
          <cell r="J1428">
            <v>1</v>
          </cell>
          <cell r="L1428" t="str">
            <v>SenegalDakar</v>
          </cell>
          <cell r="M1428" t="str">
            <v>AFRICA</v>
          </cell>
          <cell r="AP1428">
            <v>600</v>
          </cell>
          <cell r="AQ1428">
            <v>206.28487820512822</v>
          </cell>
          <cell r="AR1428" t="str">
            <v xml:space="preserve"> </v>
          </cell>
          <cell r="AS1428" t="str">
            <v xml:space="preserve"> </v>
          </cell>
          <cell r="AT1428">
            <v>0</v>
          </cell>
        </row>
        <row r="1429">
          <cell r="A1429" t="str">
            <v>Sen, Debjeet</v>
          </cell>
          <cell r="B1429" t="str">
            <v>Director Program</v>
          </cell>
          <cell r="C1429" t="str">
            <v>ECD</v>
          </cell>
          <cell r="D1429" t="str">
            <v>3863</v>
          </cell>
          <cell r="E1429" t="str">
            <v>Y</v>
          </cell>
          <cell r="F1429" t="str">
            <v>Integrated Maternal and Child Health and Development, Co-Lead</v>
          </cell>
          <cell r="G1429" t="str">
            <v>A</v>
          </cell>
          <cell r="H1429" t="str">
            <v>USD</v>
          </cell>
          <cell r="I1429">
            <v>142830.69</v>
          </cell>
          <cell r="J1429">
            <v>1</v>
          </cell>
          <cell r="L1429" t="str">
            <v>JOHANNESBURG</v>
          </cell>
          <cell r="M1429" t="str">
            <v>AFRICA</v>
          </cell>
          <cell r="AP1429">
            <v>1</v>
          </cell>
          <cell r="AQ1429">
            <v>549.34880769230767</v>
          </cell>
          <cell r="AR1429" t="str">
            <v xml:space="preserve"> </v>
          </cell>
          <cell r="AS1429" t="str">
            <v xml:space="preserve"> </v>
          </cell>
          <cell r="AT1429">
            <v>0</v>
          </cell>
        </row>
        <row r="1430">
          <cell r="A1430" t="str">
            <v>Senfuma, Ivan Timothy</v>
          </cell>
          <cell r="B1430" t="str">
            <v>Senior IT Technician</v>
          </cell>
          <cell r="C1430" t="str">
            <v>IT</v>
          </cell>
          <cell r="D1430" t="str">
            <v>8197</v>
          </cell>
          <cell r="E1430" t="str">
            <v>Y</v>
          </cell>
          <cell r="F1430" t="str">
            <v>IT Officer</v>
          </cell>
          <cell r="G1430" t="str">
            <v>A</v>
          </cell>
          <cell r="H1430" t="str">
            <v>UGX</v>
          </cell>
          <cell r="I1430">
            <v>83070000</v>
          </cell>
          <cell r="J1430">
            <v>1</v>
          </cell>
          <cell r="L1430" t="str">
            <v>UgandaKampala</v>
          </cell>
          <cell r="M1430" t="str">
            <v>AFRICA</v>
          </cell>
          <cell r="AP1430">
            <v>3750</v>
          </cell>
          <cell r="AQ1430">
            <v>85.2</v>
          </cell>
          <cell r="AR1430" t="str">
            <v xml:space="preserve"> </v>
          </cell>
          <cell r="AS1430" t="str">
            <v xml:space="preserve"> </v>
          </cell>
          <cell r="AT1430">
            <v>0</v>
          </cell>
        </row>
        <row r="1431">
          <cell r="A1431" t="str">
            <v>Serda, Belendia Abdissa</v>
          </cell>
          <cell r="B1431" t="str">
            <v>Senior Program Officer II</v>
          </cell>
          <cell r="C1431" t="str">
            <v>MNTD</v>
          </cell>
          <cell r="D1431" t="str">
            <v>4995</v>
          </cell>
          <cell r="E1431" t="str">
            <v>Y</v>
          </cell>
          <cell r="F1431" t="str">
            <v>Digital Health Advisor, MACEPA</v>
          </cell>
          <cell r="G1431" t="str">
            <v>A</v>
          </cell>
          <cell r="H1431" t="str">
            <v>USD</v>
          </cell>
          <cell r="I1431">
            <v>30362.77</v>
          </cell>
          <cell r="J1431">
            <v>1</v>
          </cell>
          <cell r="L1431" t="str">
            <v>ADDIS</v>
          </cell>
          <cell r="M1431" t="str">
            <v>AFRICA</v>
          </cell>
          <cell r="AP1431">
            <v>1</v>
          </cell>
          <cell r="AQ1431">
            <v>116.77988461538462</v>
          </cell>
          <cell r="AR1431" t="str">
            <v xml:space="preserve"> </v>
          </cell>
          <cell r="AS1431" t="str">
            <v xml:space="preserve"> </v>
          </cell>
          <cell r="AT1431">
            <v>0</v>
          </cell>
        </row>
        <row r="1432">
          <cell r="A1432" t="str">
            <v>Serron, Daniel Michael</v>
          </cell>
          <cell r="B1432" t="str">
            <v>Senior FP&amp;A Analyst II</v>
          </cell>
          <cell r="C1432" t="str">
            <v>FPA</v>
          </cell>
          <cell r="D1432" t="str">
            <v>7422</v>
          </cell>
          <cell r="E1432" t="str">
            <v>Y</v>
          </cell>
          <cell r="F1432" t="str">
            <v>Senior Cost and Pricing Officer</v>
          </cell>
          <cell r="G1432" t="str">
            <v>A</v>
          </cell>
          <cell r="H1432" t="str">
            <v>USD</v>
          </cell>
          <cell r="I1432">
            <v>139526.39999999999</v>
          </cell>
          <cell r="J1432">
            <v>1</v>
          </cell>
          <cell r="L1432" t="str">
            <v>WASHINGTON DC</v>
          </cell>
          <cell r="M1432" t="str">
            <v>US</v>
          </cell>
          <cell r="AP1432">
            <v>1</v>
          </cell>
          <cell r="AQ1432">
            <v>536.64</v>
          </cell>
          <cell r="AR1432" t="str">
            <v xml:space="preserve"> </v>
          </cell>
          <cell r="AS1432" t="str">
            <v xml:space="preserve"> </v>
          </cell>
          <cell r="AT1432">
            <v>0</v>
          </cell>
        </row>
        <row r="1433">
          <cell r="A1433" t="str">
            <v>Sethi, Resham Jasvinder Singh</v>
          </cell>
          <cell r="B1433" t="str">
            <v>Senior Program Officer II</v>
          </cell>
          <cell r="C1433" t="str">
            <v>PSN</v>
          </cell>
          <cell r="D1433" t="str">
            <v>10236</v>
          </cell>
          <cell r="E1433" t="str">
            <v>Y</v>
          </cell>
          <cell r="F1433" t="str">
            <v>Senior Program Officer</v>
          </cell>
          <cell r="G1433" t="str">
            <v>A</v>
          </cell>
          <cell r="H1433" t="str">
            <v>INR</v>
          </cell>
          <cell r="I1433">
            <v>1825000</v>
          </cell>
          <cell r="J1433">
            <v>1</v>
          </cell>
          <cell r="L1433" t="str">
            <v>NEW DELHI</v>
          </cell>
          <cell r="M1433" t="str">
            <v>AMEE</v>
          </cell>
          <cell r="AP1433">
            <v>81.06</v>
          </cell>
          <cell r="AQ1433">
            <v>86.593027007534772</v>
          </cell>
          <cell r="AR1433" t="str">
            <v xml:space="preserve"> </v>
          </cell>
          <cell r="AS1433" t="str">
            <v xml:space="preserve"> </v>
          </cell>
          <cell r="AT1433">
            <v>0</v>
          </cell>
        </row>
        <row r="1434">
          <cell r="A1434" t="str">
            <v>Sey, Eleanor Esi</v>
          </cell>
          <cell r="B1434" t="str">
            <v>Senior Communications Officer II</v>
          </cell>
          <cell r="C1434" t="str">
            <v>CPAI</v>
          </cell>
          <cell r="D1434" t="str">
            <v>7905</v>
          </cell>
          <cell r="E1434" t="str">
            <v>Y</v>
          </cell>
          <cell r="F1434" t="str">
            <v>Advocacy &amp; Communication Officer - Center for Vaccine Innovation and Access</v>
          </cell>
          <cell r="G1434" t="str">
            <v>A</v>
          </cell>
          <cell r="H1434" t="str">
            <v>USD</v>
          </cell>
          <cell r="I1434">
            <v>27410.04</v>
          </cell>
          <cell r="J1434">
            <v>1</v>
          </cell>
          <cell r="L1434" t="str">
            <v>ACCRA</v>
          </cell>
          <cell r="M1434" t="str">
            <v>AFRICA</v>
          </cell>
          <cell r="AP1434">
            <v>1</v>
          </cell>
          <cell r="AQ1434">
            <v>105.42323076923077</v>
          </cell>
          <cell r="AR1434" t="str">
            <v xml:space="preserve"> </v>
          </cell>
          <cell r="AS1434" t="str">
            <v xml:space="preserve"> </v>
          </cell>
          <cell r="AT1434">
            <v>0</v>
          </cell>
        </row>
        <row r="1435">
          <cell r="A1435" t="str">
            <v>Seye Ndeye, Farmata</v>
          </cell>
          <cell r="B1435" t="str">
            <v>Program Associate I</v>
          </cell>
          <cell r="C1435" t="str">
            <v>MNTD</v>
          </cell>
          <cell r="D1435" t="str">
            <v>6828</v>
          </cell>
          <cell r="E1435" t="str">
            <v>Y</v>
          </cell>
          <cell r="F1435" t="str">
            <v>Program Associate I</v>
          </cell>
          <cell r="G1435" t="str">
            <v>A</v>
          </cell>
          <cell r="H1435" t="str">
            <v>XOF</v>
          </cell>
          <cell r="I1435">
            <v>15887309</v>
          </cell>
          <cell r="J1435">
            <v>1</v>
          </cell>
          <cell r="L1435" t="str">
            <v>SenegalDakar</v>
          </cell>
          <cell r="M1435" t="str">
            <v>AFRICA</v>
          </cell>
          <cell r="AP1435">
            <v>600</v>
          </cell>
          <cell r="AQ1435">
            <v>101.84172435897435</v>
          </cell>
          <cell r="AR1435" t="str">
            <v xml:space="preserve"> </v>
          </cell>
          <cell r="AS1435" t="str">
            <v xml:space="preserve"> </v>
          </cell>
          <cell r="AT1435">
            <v>0</v>
          </cell>
        </row>
        <row r="1436">
          <cell r="A1436" t="str">
            <v>Seye, Limamoulaye</v>
          </cell>
          <cell r="B1436" t="str">
            <v>Senior Clinical Research Monitoring &amp; Development Officer II</v>
          </cell>
          <cell r="C1436" t="str">
            <v>EMQ</v>
          </cell>
          <cell r="D1436" t="str">
            <v>7173</v>
          </cell>
          <cell r="E1436" t="str">
            <v>Y</v>
          </cell>
          <cell r="F1436" t="str">
            <v>Quality Systems Lead</v>
          </cell>
          <cell r="G1436" t="str">
            <v>A</v>
          </cell>
          <cell r="H1436" t="str">
            <v>USD</v>
          </cell>
          <cell r="I1436">
            <v>172454.88</v>
          </cell>
          <cell r="J1436">
            <v>1</v>
          </cell>
          <cell r="L1436" t="str">
            <v>HOME-MD-SEA</v>
          </cell>
          <cell r="M1436" t="str">
            <v>US</v>
          </cell>
          <cell r="AP1436">
            <v>1</v>
          </cell>
          <cell r="AQ1436">
            <v>663.28800000000001</v>
          </cell>
          <cell r="AR1436" t="str">
            <v xml:space="preserve"> </v>
          </cell>
          <cell r="AS1436" t="str">
            <v xml:space="preserve"> </v>
          </cell>
          <cell r="AT1436">
            <v>0</v>
          </cell>
        </row>
        <row r="1437">
          <cell r="A1437" t="str">
            <v>Seye, Ousseynou</v>
          </cell>
          <cell r="B1437" t="str">
            <v>Coordinator I Functional Support /Technician I</v>
          </cell>
          <cell r="C1437" t="str">
            <v>SEN</v>
          </cell>
          <cell r="D1437" t="str">
            <v>8168</v>
          </cell>
          <cell r="E1437" t="str">
            <v>Y</v>
          </cell>
          <cell r="F1437" t="str">
            <v>Driver</v>
          </cell>
          <cell r="G1437" t="str">
            <v>A</v>
          </cell>
          <cell r="H1437" t="str">
            <v>XOF</v>
          </cell>
          <cell r="I1437">
            <v>5347584</v>
          </cell>
          <cell r="J1437">
            <v>1</v>
          </cell>
          <cell r="L1437" t="str">
            <v>SenegalDakar</v>
          </cell>
          <cell r="M1437" t="str">
            <v>AFRICA</v>
          </cell>
          <cell r="AP1437">
            <v>600</v>
          </cell>
          <cell r="AQ1437">
            <v>34.279384615384615</v>
          </cell>
          <cell r="AR1437" t="str">
            <v xml:space="preserve"> </v>
          </cell>
          <cell r="AS1437" t="str">
            <v xml:space="preserve"> </v>
          </cell>
          <cell r="AT1437">
            <v>0</v>
          </cell>
        </row>
        <row r="1438">
          <cell r="A1438" t="str">
            <v>Seymour, Aeona</v>
          </cell>
          <cell r="B1438" t="str">
            <v>Senior Ethics &amp; Compliance Officer II</v>
          </cell>
          <cell r="C1438" t="str">
            <v>GRC</v>
          </cell>
          <cell r="D1438" t="str">
            <v>10209</v>
          </cell>
          <cell r="E1438" t="str">
            <v>Y</v>
          </cell>
          <cell r="F1438" t="str">
            <v>Global Compliance Manager</v>
          </cell>
          <cell r="G1438" t="str">
            <v>A</v>
          </cell>
          <cell r="H1438" t="str">
            <v>USD</v>
          </cell>
          <cell r="I1438">
            <v>118000</v>
          </cell>
          <cell r="J1438">
            <v>1</v>
          </cell>
          <cell r="L1438" t="str">
            <v>HOME-TN-SEA</v>
          </cell>
          <cell r="M1438" t="str">
            <v>US</v>
          </cell>
          <cell r="AP1438">
            <v>1</v>
          </cell>
          <cell r="AQ1438">
            <v>453.84615384615387</v>
          </cell>
          <cell r="AR1438" t="str">
            <v xml:space="preserve"> </v>
          </cell>
          <cell r="AS1438" t="str">
            <v xml:space="preserve"> </v>
          </cell>
          <cell r="AT1438">
            <v>0</v>
          </cell>
        </row>
        <row r="1439">
          <cell r="A1439" t="str">
            <v>Shaik, Mohd Hussain</v>
          </cell>
          <cell r="B1439" t="str">
            <v>Program Associate II</v>
          </cell>
          <cell r="C1439" t="str">
            <v>PSN</v>
          </cell>
          <cell r="D1439" t="str">
            <v>10165</v>
          </cell>
          <cell r="E1439" t="str">
            <v>Y</v>
          </cell>
          <cell r="F1439" t="str">
            <v>Program Associate</v>
          </cell>
          <cell r="G1439" t="str">
            <v>A</v>
          </cell>
          <cell r="H1439" t="str">
            <v>INR</v>
          </cell>
          <cell r="I1439">
            <v>1353996</v>
          </cell>
          <cell r="J1439">
            <v>1</v>
          </cell>
          <cell r="L1439" t="str">
            <v>NEW DELHI</v>
          </cell>
          <cell r="M1439" t="str">
            <v>AMEE</v>
          </cell>
          <cell r="AP1439">
            <v>81.06</v>
          </cell>
          <cell r="AQ1439">
            <v>64.244719011558388</v>
          </cell>
          <cell r="AR1439" t="str">
            <v xml:space="preserve"> </v>
          </cell>
          <cell r="AS1439" t="str">
            <v xml:space="preserve"> </v>
          </cell>
          <cell r="AT1439">
            <v>0</v>
          </cell>
        </row>
        <row r="1440">
          <cell r="A1440" t="str">
            <v>Shaikh, Aarif</v>
          </cell>
          <cell r="B1440" t="str">
            <v>Senior Functional Coordinator</v>
          </cell>
          <cell r="C1440" t="str">
            <v>PSN</v>
          </cell>
          <cell r="D1440" t="str">
            <v>8106</v>
          </cell>
          <cell r="E1440" t="str">
            <v>Y</v>
          </cell>
          <cell r="F1440" t="str">
            <v>State Program Coordinator- Treatment</v>
          </cell>
          <cell r="G1440" t="str">
            <v>A</v>
          </cell>
          <cell r="H1440" t="str">
            <v>INR</v>
          </cell>
          <cell r="I1440">
            <v>663768.07999999996</v>
          </cell>
          <cell r="J1440">
            <v>1</v>
          </cell>
          <cell r="L1440" t="str">
            <v>MUMBAI</v>
          </cell>
          <cell r="M1440" t="str">
            <v>AMEE</v>
          </cell>
          <cell r="AP1440">
            <v>81.06</v>
          </cell>
          <cell r="AQ1440">
            <v>31.494623166125752</v>
          </cell>
          <cell r="AR1440" t="str">
            <v xml:space="preserve"> </v>
          </cell>
          <cell r="AS1440" t="str">
            <v xml:space="preserve"> </v>
          </cell>
          <cell r="AT1440">
            <v>0</v>
          </cell>
        </row>
        <row r="1441">
          <cell r="A1441" t="str">
            <v>Shaikh, Intekhab Alam</v>
          </cell>
          <cell r="B1441" t="str">
            <v>Administrative Assistant II</v>
          </cell>
          <cell r="C1441" t="str">
            <v>PSN</v>
          </cell>
          <cell r="D1441" t="str">
            <v>2254</v>
          </cell>
          <cell r="E1441" t="str">
            <v>Y</v>
          </cell>
          <cell r="F1441" t="str">
            <v>Office Assistant – TB/HIV</v>
          </cell>
          <cell r="G1441" t="str">
            <v>A</v>
          </cell>
          <cell r="H1441" t="str">
            <v>INR</v>
          </cell>
          <cell r="I1441">
            <v>549200</v>
          </cell>
          <cell r="J1441">
            <v>1</v>
          </cell>
          <cell r="L1441" t="str">
            <v>MUMBAI</v>
          </cell>
          <cell r="M1441" t="str">
            <v>AMEE</v>
          </cell>
          <cell r="AP1441">
            <v>81.06</v>
          </cell>
          <cell r="AQ1441">
            <v>26.058570100020876</v>
          </cell>
          <cell r="AR1441" t="str">
            <v xml:space="preserve"> </v>
          </cell>
          <cell r="AS1441" t="str">
            <v xml:space="preserve"> </v>
          </cell>
          <cell r="AT1441">
            <v>0</v>
          </cell>
        </row>
        <row r="1442">
          <cell r="A1442" t="str">
            <v>Shajie, Danie</v>
          </cell>
          <cell r="B1442" t="str">
            <v>Manager Program</v>
          </cell>
          <cell r="C1442" t="str">
            <v>PSN</v>
          </cell>
          <cell r="D1442" t="str">
            <v>7241</v>
          </cell>
          <cell r="E1442" t="str">
            <v>Y</v>
          </cell>
          <cell r="F1442" t="str">
            <v>Technical Lead - Food Fortification</v>
          </cell>
          <cell r="G1442" t="str">
            <v>A</v>
          </cell>
          <cell r="H1442" t="str">
            <v>INR</v>
          </cell>
          <cell r="I1442">
            <v>1823280</v>
          </cell>
          <cell r="J1442">
            <v>1</v>
          </cell>
          <cell r="L1442" t="str">
            <v>NEW DELHI</v>
          </cell>
          <cell r="M1442" t="str">
            <v>AMEE</v>
          </cell>
          <cell r="AP1442">
            <v>81.06</v>
          </cell>
          <cell r="AQ1442">
            <v>86.511416045094805</v>
          </cell>
          <cell r="AR1442" t="str">
            <v xml:space="preserve"> </v>
          </cell>
          <cell r="AS1442" t="str">
            <v xml:space="preserve"> </v>
          </cell>
          <cell r="AT1442">
            <v>0</v>
          </cell>
        </row>
        <row r="1443">
          <cell r="A1443" t="str">
            <v>Shamsiyev, Nodir</v>
          </cell>
          <cell r="B1443" t="str">
            <v>Senior Finance and Awards Officer/ Senior PADM I</v>
          </cell>
          <cell r="C1443" t="str">
            <v>MDHT</v>
          </cell>
          <cell r="D1443" t="str">
            <v>5418</v>
          </cell>
          <cell r="E1443" t="str">
            <v>Y</v>
          </cell>
          <cell r="F1443" t="str">
            <v>Senior Project Administrator, Medical Devices and Health Technologies</v>
          </cell>
          <cell r="G1443" t="str">
            <v>A</v>
          </cell>
          <cell r="H1443" t="str">
            <v>USD</v>
          </cell>
          <cell r="I1443">
            <v>139437.48000000001</v>
          </cell>
          <cell r="J1443">
            <v>1</v>
          </cell>
          <cell r="L1443" t="str">
            <v>HOME-DC-SEA</v>
          </cell>
          <cell r="M1443" t="str">
            <v>US</v>
          </cell>
          <cell r="AP1443">
            <v>1</v>
          </cell>
          <cell r="AQ1443">
            <v>536.298</v>
          </cell>
          <cell r="AR1443" t="str">
            <v xml:space="preserve"> </v>
          </cell>
          <cell r="AS1443" t="str">
            <v xml:space="preserve"> </v>
          </cell>
          <cell r="AT1443">
            <v>0</v>
          </cell>
        </row>
        <row r="1444">
          <cell r="A1444" t="str">
            <v>Shanahan, Shannon Jean</v>
          </cell>
          <cell r="B1444" t="str">
            <v>Senior Director/Deputy General Counsel</v>
          </cell>
          <cell r="C1444" t="str">
            <v>LA</v>
          </cell>
          <cell r="D1444" t="str">
            <v>1951</v>
          </cell>
          <cell r="E1444" t="str">
            <v>Y</v>
          </cell>
          <cell r="F1444" t="str">
            <v>Deputy General Counsel</v>
          </cell>
          <cell r="G1444" t="str">
            <v>A</v>
          </cell>
          <cell r="H1444" t="str">
            <v>USD</v>
          </cell>
          <cell r="I1444">
            <v>286048.88</v>
          </cell>
          <cell r="J1444">
            <v>1</v>
          </cell>
          <cell r="L1444" t="str">
            <v>SEATTLE</v>
          </cell>
          <cell r="M1444" t="str">
            <v>US</v>
          </cell>
          <cell r="AP1444">
            <v>1</v>
          </cell>
          <cell r="AQ1444">
            <v>1100.1880000000001</v>
          </cell>
          <cell r="AR1444" t="str">
            <v xml:space="preserve"> </v>
          </cell>
          <cell r="AS1444" t="str">
            <v>X</v>
          </cell>
          <cell r="AT1444">
            <v>0</v>
          </cell>
        </row>
        <row r="1445">
          <cell r="A1445" t="str">
            <v>Shankwaya, Sarah</v>
          </cell>
          <cell r="B1445" t="str">
            <v>Senior Program Project Manager II</v>
          </cell>
          <cell r="C1445" t="str">
            <v>ZM</v>
          </cell>
          <cell r="D1445" t="str">
            <v>7378</v>
          </cell>
          <cell r="E1445" t="str">
            <v>Y</v>
          </cell>
          <cell r="F1445" t="str">
            <v>Community Case Management Specialist, PAMO Plus</v>
          </cell>
          <cell r="G1445" t="str">
            <v>A</v>
          </cell>
          <cell r="H1445" t="str">
            <v>ZMW</v>
          </cell>
          <cell r="I1445">
            <v>428737.4</v>
          </cell>
          <cell r="J1445">
            <v>1</v>
          </cell>
          <cell r="L1445" t="str">
            <v>LUSAKA1</v>
          </cell>
          <cell r="M1445" t="str">
            <v>AFRICA</v>
          </cell>
          <cell r="AP1445">
            <v>19.5</v>
          </cell>
          <cell r="AQ1445">
            <v>84.563589743589745</v>
          </cell>
          <cell r="AR1445" t="str">
            <v xml:space="preserve"> </v>
          </cell>
          <cell r="AS1445" t="str">
            <v xml:space="preserve"> </v>
          </cell>
          <cell r="AT1445">
            <v>0</v>
          </cell>
        </row>
        <row r="1446">
          <cell r="A1446" t="str">
            <v>Shannon, Jenny S</v>
          </cell>
          <cell r="B1446" t="str">
            <v>Senior Monitoring, Evaluation and Learning Officer I</v>
          </cell>
          <cell r="C1446" t="str">
            <v>CODE</v>
          </cell>
          <cell r="D1446" t="str">
            <v>3762</v>
          </cell>
          <cell r="E1446" t="str">
            <v>Y</v>
          </cell>
          <cell r="F1446" t="str">
            <v>MEL Officer</v>
          </cell>
          <cell r="G1446" t="str">
            <v>A</v>
          </cell>
          <cell r="H1446" t="str">
            <v>USD</v>
          </cell>
          <cell r="I1446">
            <v>97201.52</v>
          </cell>
          <cell r="J1446">
            <v>1</v>
          </cell>
          <cell r="L1446" t="str">
            <v>SEATTLE</v>
          </cell>
          <cell r="M1446" t="str">
            <v>US</v>
          </cell>
          <cell r="AP1446">
            <v>1</v>
          </cell>
          <cell r="AQ1446">
            <v>373.85200000000003</v>
          </cell>
          <cell r="AR1446" t="str">
            <v xml:space="preserve"> </v>
          </cell>
          <cell r="AS1446" t="str">
            <v xml:space="preserve"> </v>
          </cell>
          <cell r="AT1446">
            <v>0</v>
          </cell>
        </row>
        <row r="1447">
          <cell r="A1447" t="str">
            <v>Sharipova, Fazilat</v>
          </cell>
          <cell r="B1447" t="str">
            <v>Senior Finance and Awards Officer/ Senior PADM I</v>
          </cell>
          <cell r="C1447" t="str">
            <v>MD</v>
          </cell>
          <cell r="D1447" t="str">
            <v>7666</v>
          </cell>
          <cell r="E1447" t="str">
            <v>Y</v>
          </cell>
          <cell r="F1447" t="str">
            <v>Senior PADM</v>
          </cell>
          <cell r="G1447" t="str">
            <v>A</v>
          </cell>
          <cell r="H1447" t="str">
            <v>USD</v>
          </cell>
          <cell r="I1447">
            <v>87360</v>
          </cell>
          <cell r="J1447">
            <v>1</v>
          </cell>
          <cell r="L1447" t="str">
            <v>WASHINGTON DC</v>
          </cell>
          <cell r="M1447" t="str">
            <v>US</v>
          </cell>
          <cell r="AP1447">
            <v>1</v>
          </cell>
          <cell r="AQ1447">
            <v>336</v>
          </cell>
          <cell r="AR1447" t="str">
            <v xml:space="preserve"> </v>
          </cell>
          <cell r="AS1447" t="str">
            <v xml:space="preserve"> </v>
          </cell>
          <cell r="AT1447">
            <v>0</v>
          </cell>
        </row>
        <row r="1448">
          <cell r="A1448" t="str">
            <v>Sharma, Abhijit</v>
          </cell>
          <cell r="B1448" t="str">
            <v>Advanced Program Officer</v>
          </cell>
          <cell r="C1448" t="str">
            <v>PSN</v>
          </cell>
          <cell r="D1448" t="str">
            <v>5041</v>
          </cell>
          <cell r="E1448" t="str">
            <v>Y</v>
          </cell>
          <cell r="F1448" t="str">
            <v>Senior Program Officer, Clinical Trials</v>
          </cell>
          <cell r="G1448" t="str">
            <v>A</v>
          </cell>
          <cell r="H1448" t="str">
            <v>INR</v>
          </cell>
          <cell r="I1448">
            <v>2992737.57</v>
          </cell>
          <cell r="J1448">
            <v>1</v>
          </cell>
          <cell r="L1448" t="str">
            <v>NEW DELHI</v>
          </cell>
          <cell r="M1448" t="str">
            <v>AMEE</v>
          </cell>
          <cell r="AP1448">
            <v>81.06</v>
          </cell>
          <cell r="AQ1448">
            <v>142.00011245231451</v>
          </cell>
          <cell r="AR1448" t="str">
            <v xml:space="preserve"> </v>
          </cell>
          <cell r="AS1448" t="str">
            <v xml:space="preserve"> </v>
          </cell>
          <cell r="AT1448">
            <v>0</v>
          </cell>
        </row>
        <row r="1449">
          <cell r="A1449" t="str">
            <v>Sharma, Anusha</v>
          </cell>
          <cell r="B1449" t="str">
            <v>Senior Program Officer II</v>
          </cell>
          <cell r="C1449" t="str">
            <v>PSN</v>
          </cell>
          <cell r="D1449" t="str">
            <v>7615</v>
          </cell>
          <cell r="E1449" t="str">
            <v>Y</v>
          </cell>
          <cell r="F1449" t="str">
            <v>Program Officer, MNCH</v>
          </cell>
          <cell r="G1449" t="str">
            <v>A</v>
          </cell>
          <cell r="H1449" t="str">
            <v>INR</v>
          </cell>
          <cell r="I1449">
            <v>1712338.12</v>
          </cell>
          <cell r="J1449">
            <v>1</v>
          </cell>
          <cell r="L1449" t="str">
            <v>NEW DELHI</v>
          </cell>
          <cell r="M1449" t="str">
            <v>AMEE</v>
          </cell>
          <cell r="AP1449">
            <v>81.06</v>
          </cell>
          <cell r="AQ1449">
            <v>81.247419765036355</v>
          </cell>
          <cell r="AR1449" t="str">
            <v xml:space="preserve"> </v>
          </cell>
          <cell r="AS1449" t="str">
            <v xml:space="preserve"> </v>
          </cell>
          <cell r="AT1449">
            <v>0</v>
          </cell>
        </row>
        <row r="1450">
          <cell r="A1450" t="str">
            <v>Sharma, Kovid</v>
          </cell>
          <cell r="B1450" t="str">
            <v>Program Advisor I</v>
          </cell>
          <cell r="C1450" t="str">
            <v>PSN</v>
          </cell>
          <cell r="D1450" t="str">
            <v>7040</v>
          </cell>
          <cell r="E1450" t="str">
            <v>Y</v>
          </cell>
          <cell r="F1450" t="str">
            <v>Project Lead, Tools for Integrated Management of Childhood Illness, MD</v>
          </cell>
          <cell r="G1450" t="str">
            <v>A</v>
          </cell>
          <cell r="H1450" t="str">
            <v>INR</v>
          </cell>
          <cell r="I1450">
            <v>3464025.47</v>
          </cell>
          <cell r="J1450">
            <v>1</v>
          </cell>
          <cell r="L1450" t="str">
            <v>LUCKNOW</v>
          </cell>
          <cell r="M1450" t="str">
            <v>AMEE</v>
          </cell>
          <cell r="AP1450">
            <v>81.06</v>
          </cell>
          <cell r="AQ1450">
            <v>164.36189100191689</v>
          </cell>
          <cell r="AR1450" t="str">
            <v xml:space="preserve"> </v>
          </cell>
          <cell r="AS1450" t="str">
            <v xml:space="preserve"> </v>
          </cell>
          <cell r="AT1450">
            <v>0</v>
          </cell>
        </row>
        <row r="1451">
          <cell r="A1451" t="str">
            <v>Sharma, Mayank</v>
          </cell>
          <cell r="B1451" t="str">
            <v>Advanced Program Officer</v>
          </cell>
          <cell r="C1451" t="str">
            <v>PSN</v>
          </cell>
          <cell r="D1451" t="str">
            <v>6880</v>
          </cell>
          <cell r="E1451" t="str">
            <v>Y</v>
          </cell>
          <cell r="F1451" t="str">
            <v>Senior Program Officer - Health Systems Strengthening</v>
          </cell>
          <cell r="G1451" t="str">
            <v>A</v>
          </cell>
          <cell r="H1451" t="str">
            <v>INR</v>
          </cell>
          <cell r="I1451">
            <v>2561950.2200000002</v>
          </cell>
          <cell r="J1451">
            <v>1</v>
          </cell>
          <cell r="L1451" t="str">
            <v>NEW DELHI</v>
          </cell>
          <cell r="M1451" t="str">
            <v>AMEE</v>
          </cell>
          <cell r="AP1451">
            <v>81.06</v>
          </cell>
          <cell r="AQ1451">
            <v>121.56001347529845</v>
          </cell>
          <cell r="AR1451" t="str">
            <v xml:space="preserve"> </v>
          </cell>
          <cell r="AS1451" t="str">
            <v xml:space="preserve"> </v>
          </cell>
          <cell r="AT1451">
            <v>0</v>
          </cell>
        </row>
        <row r="1452">
          <cell r="A1452" t="str">
            <v>Sharma, Sucheta</v>
          </cell>
          <cell r="B1452" t="str">
            <v>Senior Program Officer I</v>
          </cell>
          <cell r="C1452" t="str">
            <v>PSN</v>
          </cell>
          <cell r="D1452" t="str">
            <v>7582</v>
          </cell>
          <cell r="E1452" t="str">
            <v>Y</v>
          </cell>
          <cell r="F1452" t="str">
            <v>Regional NTD Nodal Officer</v>
          </cell>
          <cell r="G1452" t="str">
            <v>A</v>
          </cell>
          <cell r="H1452" t="str">
            <v>INR</v>
          </cell>
          <cell r="I1452">
            <v>1263247.3500000001</v>
          </cell>
          <cell r="J1452">
            <v>1</v>
          </cell>
          <cell r="L1452" t="str">
            <v>LUCKNOW</v>
          </cell>
          <cell r="M1452" t="str">
            <v>AMEE</v>
          </cell>
          <cell r="AP1452">
            <v>81.06</v>
          </cell>
          <cell r="AQ1452">
            <v>59.938855833285892</v>
          </cell>
          <cell r="AR1452" t="str">
            <v xml:space="preserve"> </v>
          </cell>
          <cell r="AS1452" t="str">
            <v xml:space="preserve"> </v>
          </cell>
          <cell r="AT1452">
            <v>0</v>
          </cell>
        </row>
        <row r="1453">
          <cell r="A1453" t="str">
            <v>Sharma, Tanushree</v>
          </cell>
          <cell r="B1453" t="str">
            <v>Senior Administrative Assistant</v>
          </cell>
          <cell r="C1453" t="str">
            <v>PSN</v>
          </cell>
          <cell r="D1453" t="str">
            <v>7512</v>
          </cell>
          <cell r="E1453" t="str">
            <v>Y</v>
          </cell>
          <cell r="F1453" t="str">
            <v>Senior Project Assistant</v>
          </cell>
          <cell r="G1453" t="str">
            <v>A</v>
          </cell>
          <cell r="H1453" t="str">
            <v>INR</v>
          </cell>
          <cell r="I1453">
            <v>938801.95</v>
          </cell>
          <cell r="J1453">
            <v>1</v>
          </cell>
          <cell r="L1453" t="str">
            <v>LUCKNOW</v>
          </cell>
          <cell r="M1453" t="str">
            <v>AMEE</v>
          </cell>
          <cell r="AP1453">
            <v>81.06</v>
          </cell>
          <cell r="AQ1453">
            <v>44.544494581411676</v>
          </cell>
          <cell r="AR1453" t="str">
            <v xml:space="preserve"> </v>
          </cell>
          <cell r="AS1453" t="str">
            <v xml:space="preserve"> </v>
          </cell>
          <cell r="AT1453">
            <v>0</v>
          </cell>
        </row>
        <row r="1454">
          <cell r="A1454" t="str">
            <v>Sharma, Varun</v>
          </cell>
          <cell r="B1454" t="str">
            <v>Director Program</v>
          </cell>
          <cell r="C1454" t="str">
            <v>CCLN</v>
          </cell>
          <cell r="D1454" t="str">
            <v>4869</v>
          </cell>
          <cell r="E1454" t="str">
            <v>Y</v>
          </cell>
          <cell r="F1454" t="str">
            <v>Director - Pharmacovigilance</v>
          </cell>
          <cell r="G1454" t="str">
            <v>A</v>
          </cell>
          <cell r="H1454" t="str">
            <v>INR</v>
          </cell>
          <cell r="I1454">
            <v>7287090.5499999998</v>
          </cell>
          <cell r="J1454">
            <v>1</v>
          </cell>
          <cell r="L1454" t="str">
            <v>NEW DELHI</v>
          </cell>
          <cell r="M1454" t="str">
            <v>AMEE</v>
          </cell>
          <cell r="AP1454">
            <v>81.06</v>
          </cell>
          <cell r="AQ1454">
            <v>345.75957742602816</v>
          </cell>
          <cell r="AR1454" t="str">
            <v xml:space="preserve"> </v>
          </cell>
          <cell r="AS1454" t="str">
            <v xml:space="preserve"> </v>
          </cell>
          <cell r="AT1454">
            <v>0</v>
          </cell>
        </row>
        <row r="1455">
          <cell r="A1455" t="str">
            <v>Shauri, Janet Wangeci</v>
          </cell>
          <cell r="B1455" t="str">
            <v>Senior Program Officer II</v>
          </cell>
          <cell r="C1455" t="str">
            <v>MD</v>
          </cell>
          <cell r="D1455" t="str">
            <v>K133</v>
          </cell>
          <cell r="E1455" t="str">
            <v>Y</v>
          </cell>
          <cell r="F1455" t="str">
            <v>Senior Program Officer, TIMCI</v>
          </cell>
          <cell r="G1455" t="str">
            <v>A</v>
          </cell>
          <cell r="H1455" t="str">
            <v>USD</v>
          </cell>
          <cell r="I1455">
            <v>59734.31</v>
          </cell>
          <cell r="J1455">
            <v>1</v>
          </cell>
          <cell r="L1455" t="str">
            <v>NAIROBI</v>
          </cell>
          <cell r="M1455" t="str">
            <v>AFRICA</v>
          </cell>
          <cell r="AP1455">
            <v>1</v>
          </cell>
          <cell r="AQ1455">
            <v>229.74734615384614</v>
          </cell>
          <cell r="AR1455" t="str">
            <v xml:space="preserve"> </v>
          </cell>
          <cell r="AS1455" t="str">
            <v xml:space="preserve"> </v>
          </cell>
          <cell r="AT1455">
            <v>0</v>
          </cell>
        </row>
        <row r="1456">
          <cell r="A1456" t="str">
            <v>Shcherbak-Verlan, Bogdana</v>
          </cell>
          <cell r="B1456" t="str">
            <v>Advanced Program Officer</v>
          </cell>
          <cell r="C1456" t="str">
            <v>PSU</v>
          </cell>
          <cell r="D1456" t="str">
            <v>6100</v>
          </cell>
          <cell r="E1456" t="str">
            <v>Y</v>
          </cell>
          <cell r="F1456" t="str">
            <v>Senior Program Officer</v>
          </cell>
          <cell r="G1456" t="str">
            <v>A</v>
          </cell>
          <cell r="H1456" t="str">
            <v>USD</v>
          </cell>
          <cell r="I1456">
            <v>105010.43</v>
          </cell>
          <cell r="J1456">
            <v>1</v>
          </cell>
          <cell r="L1456" t="str">
            <v>KYIV</v>
          </cell>
          <cell r="M1456" t="str">
            <v>AMEE</v>
          </cell>
          <cell r="AP1456">
            <v>1</v>
          </cell>
          <cell r="AQ1456">
            <v>403.88626923076919</v>
          </cell>
          <cell r="AR1456" t="str">
            <v xml:space="preserve"> </v>
          </cell>
          <cell r="AS1456" t="str">
            <v xml:space="preserve"> </v>
          </cell>
          <cell r="AT1456">
            <v>0</v>
          </cell>
        </row>
        <row r="1457">
          <cell r="A1457" t="str">
            <v>Sheahan, William Nevin</v>
          </cell>
          <cell r="B1457" t="str">
            <v>Senior Data Mgmt &amp; Stats Officer II</v>
          </cell>
          <cell r="C1457" t="str">
            <v>MNTD</v>
          </cell>
          <cell r="D1457" t="str">
            <v>7468</v>
          </cell>
          <cell r="E1457" t="str">
            <v>Y</v>
          </cell>
          <cell r="F1457" t="str">
            <v>Research Analyst</v>
          </cell>
          <cell r="G1457" t="str">
            <v>A</v>
          </cell>
          <cell r="H1457" t="str">
            <v>USD</v>
          </cell>
          <cell r="I1457">
            <v>95771.1</v>
          </cell>
          <cell r="J1457">
            <v>1</v>
          </cell>
          <cell r="L1457" t="str">
            <v>SEATTLE</v>
          </cell>
          <cell r="M1457" t="str">
            <v>US</v>
          </cell>
          <cell r="AP1457">
            <v>1</v>
          </cell>
          <cell r="AQ1457">
            <v>368.35038461538466</v>
          </cell>
          <cell r="AR1457" t="str">
            <v xml:space="preserve"> </v>
          </cell>
          <cell r="AS1457" t="str">
            <v xml:space="preserve"> </v>
          </cell>
          <cell r="AT1457">
            <v>0</v>
          </cell>
        </row>
        <row r="1458">
          <cell r="A1458" t="str">
            <v>Sheffield, Michael David</v>
          </cell>
          <cell r="B1458" t="str">
            <v>Advanced Project Manager</v>
          </cell>
          <cell r="C1458" t="str">
            <v>HR</v>
          </cell>
          <cell r="D1458" t="str">
            <v>6460</v>
          </cell>
          <cell r="E1458" t="str">
            <v>Y</v>
          </cell>
          <cell r="F1458" t="str">
            <v>Sr. Project &amp; Process Improvement Manager</v>
          </cell>
          <cell r="G1458" t="str">
            <v>A</v>
          </cell>
          <cell r="H1458" t="str">
            <v>USD</v>
          </cell>
          <cell r="I1458">
            <v>142408.54999999999</v>
          </cell>
          <cell r="J1458">
            <v>1</v>
          </cell>
          <cell r="L1458" t="str">
            <v>SEATTLE</v>
          </cell>
          <cell r="M1458" t="str">
            <v>US</v>
          </cell>
          <cell r="AP1458">
            <v>1</v>
          </cell>
          <cell r="AQ1458">
            <v>547.72519230769228</v>
          </cell>
          <cell r="AR1458" t="str">
            <v xml:space="preserve"> </v>
          </cell>
          <cell r="AS1458" t="str">
            <v xml:space="preserve"> </v>
          </cell>
          <cell r="AT1458">
            <v>0</v>
          </cell>
        </row>
        <row r="1459">
          <cell r="A1459" t="str">
            <v>Sheik, Shaista Parveen</v>
          </cell>
          <cell r="B1459" t="str">
            <v>Senior Functional Coordinator</v>
          </cell>
          <cell r="C1459" t="str">
            <v>PSN</v>
          </cell>
          <cell r="D1459" t="str">
            <v>7991</v>
          </cell>
          <cell r="E1459" t="str">
            <v>Y</v>
          </cell>
          <cell r="F1459" t="str">
            <v>State Program Coordinator - HIV</v>
          </cell>
          <cell r="G1459" t="str">
            <v>A</v>
          </cell>
          <cell r="H1459" t="str">
            <v>INR</v>
          </cell>
          <cell r="I1459">
            <v>663768.07999999996</v>
          </cell>
          <cell r="J1459">
            <v>1</v>
          </cell>
          <cell r="L1459" t="str">
            <v>MUMBAI</v>
          </cell>
          <cell r="M1459" t="str">
            <v>AMEE</v>
          </cell>
          <cell r="AP1459">
            <v>81.06</v>
          </cell>
          <cell r="AQ1459">
            <v>31.494623166125752</v>
          </cell>
          <cell r="AR1459" t="str">
            <v xml:space="preserve"> </v>
          </cell>
          <cell r="AS1459" t="str">
            <v xml:space="preserve"> </v>
          </cell>
          <cell r="AT1459">
            <v>0</v>
          </cell>
        </row>
        <row r="1460">
          <cell r="A1460" t="str">
            <v>Shelledy, Matthew Robert</v>
          </cell>
          <cell r="B1460" t="str">
            <v>Senior Administrative Assistant</v>
          </cell>
          <cell r="C1460" t="str">
            <v>CIFM</v>
          </cell>
          <cell r="D1460" t="str">
            <v>8228</v>
          </cell>
          <cell r="E1460" t="str">
            <v>Y</v>
          </cell>
          <cell r="F1460" t="str">
            <v>Administrative Assistant</v>
          </cell>
          <cell r="G1460" t="str">
            <v>A</v>
          </cell>
          <cell r="H1460" t="str">
            <v>USD</v>
          </cell>
          <cell r="I1460">
            <v>57200</v>
          </cell>
          <cell r="J1460">
            <v>1</v>
          </cell>
          <cell r="L1460" t="str">
            <v>SEATTLE</v>
          </cell>
          <cell r="M1460" t="str">
            <v>US</v>
          </cell>
          <cell r="AP1460">
            <v>1</v>
          </cell>
          <cell r="AQ1460">
            <v>220</v>
          </cell>
          <cell r="AR1460" t="str">
            <v xml:space="preserve"> </v>
          </cell>
          <cell r="AS1460" t="str">
            <v xml:space="preserve"> </v>
          </cell>
          <cell r="AT1460">
            <v>0</v>
          </cell>
        </row>
        <row r="1461">
          <cell r="A1461" t="str">
            <v>Shelley, Katharine Dorinda</v>
          </cell>
          <cell r="B1461" t="str">
            <v>Senior Director Program</v>
          </cell>
          <cell r="C1461" t="str">
            <v>PHCMGT</v>
          </cell>
          <cell r="D1461" t="str">
            <v>6312</v>
          </cell>
          <cell r="E1461" t="str">
            <v>Y</v>
          </cell>
          <cell r="F1461" t="str">
            <v>Deputy Director, Integration &amp; Metrics</v>
          </cell>
          <cell r="G1461" t="str">
            <v>A</v>
          </cell>
          <cell r="H1461" t="str">
            <v>USD</v>
          </cell>
          <cell r="I1461">
            <v>223615.07</v>
          </cell>
          <cell r="J1461">
            <v>1</v>
          </cell>
          <cell r="L1461" t="str">
            <v>SEATTLE</v>
          </cell>
          <cell r="M1461" t="str">
            <v>US</v>
          </cell>
          <cell r="AP1461">
            <v>1</v>
          </cell>
          <cell r="AQ1461">
            <v>860.05796153846154</v>
          </cell>
          <cell r="AR1461" t="str">
            <v xml:space="preserve"> </v>
          </cell>
          <cell r="AS1461" t="str">
            <v>X</v>
          </cell>
          <cell r="AT1461">
            <v>0</v>
          </cell>
        </row>
        <row r="1462">
          <cell r="A1462" t="str">
            <v>Shepperd, Amy Lynn</v>
          </cell>
          <cell r="B1462" t="str">
            <v>Manager Facilities Management</v>
          </cell>
          <cell r="C1462" t="str">
            <v>GFTS</v>
          </cell>
          <cell r="D1462" t="str">
            <v>1654</v>
          </cell>
          <cell r="E1462" t="str">
            <v>Y</v>
          </cell>
          <cell r="F1462" t="str">
            <v>Global Facilities and DC Office Manager</v>
          </cell>
          <cell r="G1462" t="str">
            <v>A</v>
          </cell>
          <cell r="H1462" t="str">
            <v>USD</v>
          </cell>
          <cell r="I1462">
            <v>104365.98</v>
          </cell>
          <cell r="J1462">
            <v>1</v>
          </cell>
          <cell r="L1462" t="str">
            <v>SEATTLE</v>
          </cell>
          <cell r="M1462" t="str">
            <v>US</v>
          </cell>
          <cell r="AP1462">
            <v>1</v>
          </cell>
          <cell r="AQ1462">
            <v>401.40761538461538</v>
          </cell>
          <cell r="AR1462" t="str">
            <v xml:space="preserve"> </v>
          </cell>
          <cell r="AS1462" t="str">
            <v xml:space="preserve"> </v>
          </cell>
          <cell r="AT1462">
            <v>0</v>
          </cell>
        </row>
        <row r="1463">
          <cell r="A1463" t="str">
            <v>Sherman-Konkle, Jill Leanne</v>
          </cell>
          <cell r="B1463" t="str">
            <v>Senior Finance and Awards Officer/ Senior PADM I</v>
          </cell>
          <cell r="C1463" t="str">
            <v>MDHT</v>
          </cell>
          <cell r="D1463" t="str">
            <v>3246</v>
          </cell>
          <cell r="E1463" t="str">
            <v>Y</v>
          </cell>
          <cell r="F1463" t="str">
            <v>PADM Officer</v>
          </cell>
          <cell r="G1463" t="str">
            <v>A</v>
          </cell>
          <cell r="H1463" t="str">
            <v>USD</v>
          </cell>
          <cell r="I1463">
            <v>118129.44</v>
          </cell>
          <cell r="J1463">
            <v>1</v>
          </cell>
          <cell r="L1463" t="str">
            <v>SEATTLE</v>
          </cell>
          <cell r="M1463" t="str">
            <v>US</v>
          </cell>
          <cell r="AP1463">
            <v>1</v>
          </cell>
          <cell r="AQ1463">
            <v>454.34399999999999</v>
          </cell>
          <cell r="AR1463" t="str">
            <v xml:space="preserve"> </v>
          </cell>
          <cell r="AS1463" t="str">
            <v xml:space="preserve"> </v>
          </cell>
          <cell r="AT1463">
            <v>0</v>
          </cell>
        </row>
        <row r="1464">
          <cell r="A1464" t="str">
            <v>Shersiya, Mayank</v>
          </cell>
          <cell r="B1464" t="str">
            <v>Senior Program Officer II</v>
          </cell>
          <cell r="C1464" t="str">
            <v>PSN</v>
          </cell>
          <cell r="D1464" t="str">
            <v>10007</v>
          </cell>
          <cell r="E1464" t="str">
            <v>Y</v>
          </cell>
          <cell r="F1464" t="str">
            <v>Manager - Health System Strengthening</v>
          </cell>
          <cell r="G1464" t="str">
            <v>A</v>
          </cell>
          <cell r="H1464" t="str">
            <v>INR</v>
          </cell>
          <cell r="I1464">
            <v>2390380</v>
          </cell>
          <cell r="J1464">
            <v>1</v>
          </cell>
          <cell r="L1464" t="str">
            <v>NEW DELHI</v>
          </cell>
          <cell r="M1464" t="str">
            <v>AMEE</v>
          </cell>
          <cell r="AP1464">
            <v>81.06</v>
          </cell>
          <cell r="AQ1464">
            <v>113.41930953329917</v>
          </cell>
          <cell r="AR1464" t="str">
            <v xml:space="preserve"> </v>
          </cell>
          <cell r="AS1464" t="str">
            <v xml:space="preserve"> </v>
          </cell>
          <cell r="AT1464">
            <v>0</v>
          </cell>
        </row>
        <row r="1465">
          <cell r="A1465" t="str">
            <v>Shields, Lindsey McCrickard</v>
          </cell>
          <cell r="B1465" t="str">
            <v>Senior Director Program</v>
          </cell>
          <cell r="C1465" t="str">
            <v>EPR</v>
          </cell>
          <cell r="D1465" t="str">
            <v>6825</v>
          </cell>
          <cell r="E1465" t="str">
            <v>Y</v>
          </cell>
          <cell r="F1465" t="str">
            <v>Deputy Director, EPR</v>
          </cell>
          <cell r="G1465" t="str">
            <v>A</v>
          </cell>
          <cell r="H1465" t="str">
            <v>USD</v>
          </cell>
          <cell r="I1465">
            <v>203621.6</v>
          </cell>
          <cell r="J1465">
            <v>1</v>
          </cell>
          <cell r="L1465" t="str">
            <v>WASHINGTON DC</v>
          </cell>
          <cell r="M1465" t="str">
            <v>US</v>
          </cell>
          <cell r="AP1465">
            <v>1</v>
          </cell>
          <cell r="AQ1465">
            <v>783.16</v>
          </cell>
          <cell r="AR1465" t="str">
            <v xml:space="preserve"> </v>
          </cell>
          <cell r="AS1465" t="str">
            <v xml:space="preserve"> </v>
          </cell>
          <cell r="AT1465">
            <v>0</v>
          </cell>
        </row>
        <row r="1466">
          <cell r="A1466" t="str">
            <v>Shreenivas, G S</v>
          </cell>
          <cell r="B1466" t="str">
            <v>Manager Program</v>
          </cell>
          <cell r="C1466" t="str">
            <v>PSN</v>
          </cell>
          <cell r="D1466" t="str">
            <v>7981</v>
          </cell>
          <cell r="E1466" t="str">
            <v>Y</v>
          </cell>
          <cell r="F1466" t="str">
            <v>Technical Lead - HIV</v>
          </cell>
          <cell r="G1466" t="str">
            <v>A</v>
          </cell>
          <cell r="H1466" t="str">
            <v>INR</v>
          </cell>
          <cell r="I1466">
            <v>4779690</v>
          </cell>
          <cell r="J1466">
            <v>1</v>
          </cell>
          <cell r="L1466" t="str">
            <v>NEW DELHI</v>
          </cell>
          <cell r="M1466" t="str">
            <v>AMEE</v>
          </cell>
          <cell r="AP1466">
            <v>81.06</v>
          </cell>
          <cell r="AQ1466">
            <v>226.78784945624324</v>
          </cell>
          <cell r="AR1466" t="str">
            <v xml:space="preserve"> </v>
          </cell>
          <cell r="AS1466" t="str">
            <v xml:space="preserve"> </v>
          </cell>
          <cell r="AT1466">
            <v>0</v>
          </cell>
        </row>
        <row r="1467">
          <cell r="A1467" t="str">
            <v>Shrestha Prajapati, Athena</v>
          </cell>
          <cell r="B1467" t="str">
            <v>Senior Finance and Awards Officer/ Senior PADM I</v>
          </cell>
          <cell r="C1467" t="str">
            <v>CODE</v>
          </cell>
          <cell r="D1467" t="str">
            <v>6246</v>
          </cell>
          <cell r="E1467" t="str">
            <v>Y</v>
          </cell>
          <cell r="F1467" t="str">
            <v>Finance and Administration Officer</v>
          </cell>
          <cell r="G1467" t="str">
            <v>A</v>
          </cell>
          <cell r="H1467" t="str">
            <v>USD</v>
          </cell>
          <cell r="I1467">
            <v>113978.8</v>
          </cell>
          <cell r="J1467">
            <v>1</v>
          </cell>
          <cell r="L1467" t="str">
            <v>WASHINGTON DC</v>
          </cell>
          <cell r="M1467" t="str">
            <v>US</v>
          </cell>
          <cell r="AP1467">
            <v>1</v>
          </cell>
          <cell r="AQ1467">
            <v>438.38</v>
          </cell>
          <cell r="AR1467" t="str">
            <v xml:space="preserve"> </v>
          </cell>
          <cell r="AS1467" t="str">
            <v xml:space="preserve"> </v>
          </cell>
          <cell r="AT1467">
            <v>0</v>
          </cell>
        </row>
        <row r="1468">
          <cell r="A1468" t="str">
            <v>Shrivastav, Kumar Dron</v>
          </cell>
          <cell r="B1468" t="str">
            <v>Senior Program Officer I</v>
          </cell>
          <cell r="C1468" t="str">
            <v>PSN</v>
          </cell>
          <cell r="D1468" t="str">
            <v>10082</v>
          </cell>
          <cell r="E1468" t="str">
            <v>Y</v>
          </cell>
          <cell r="F1468" t="str">
            <v>Program Officer - Digital Health</v>
          </cell>
          <cell r="G1468" t="str">
            <v>A</v>
          </cell>
          <cell r="H1468" t="str">
            <v>INR</v>
          </cell>
          <cell r="I1468">
            <v>1237000</v>
          </cell>
          <cell r="J1468">
            <v>1</v>
          </cell>
          <cell r="L1468" t="str">
            <v>NEW DELHI</v>
          </cell>
          <cell r="M1468" t="str">
            <v>AMEE</v>
          </cell>
          <cell r="AP1468">
            <v>81.06</v>
          </cell>
          <cell r="AQ1468">
            <v>58.693465429216722</v>
          </cell>
          <cell r="AR1468" t="str">
            <v xml:space="preserve"> </v>
          </cell>
          <cell r="AS1468" t="str">
            <v xml:space="preserve"> </v>
          </cell>
          <cell r="AT1468">
            <v>0</v>
          </cell>
        </row>
        <row r="1469">
          <cell r="A1469" t="str">
            <v>Shrivastava, Parnika</v>
          </cell>
          <cell r="B1469" t="str">
            <v>Senior Program Project Manager I</v>
          </cell>
          <cell r="C1469" t="str">
            <v>CODE</v>
          </cell>
          <cell r="D1469" t="str">
            <v>6937</v>
          </cell>
          <cell r="E1469" t="str">
            <v>Y</v>
          </cell>
          <cell r="F1469" t="str">
            <v>Project Manager</v>
          </cell>
          <cell r="G1469" t="str">
            <v>A</v>
          </cell>
          <cell r="H1469" t="str">
            <v>INR</v>
          </cell>
          <cell r="I1469">
            <v>2511496.7200000002</v>
          </cell>
          <cell r="J1469">
            <v>1</v>
          </cell>
          <cell r="L1469" t="str">
            <v>REMOTE-IN-ND</v>
          </cell>
          <cell r="M1469" t="str">
            <v>AMEE</v>
          </cell>
          <cell r="AP1469">
            <v>81.06</v>
          </cell>
          <cell r="AQ1469">
            <v>119.16608400235344</v>
          </cell>
          <cell r="AR1469" t="str">
            <v xml:space="preserve"> </v>
          </cell>
          <cell r="AS1469" t="str">
            <v xml:space="preserve"> </v>
          </cell>
          <cell r="AT1469">
            <v>0</v>
          </cell>
        </row>
        <row r="1470">
          <cell r="A1470" t="str">
            <v>Shukatka, Volodymyr</v>
          </cell>
          <cell r="B1470" t="str">
            <v>Senior Program Officer I</v>
          </cell>
          <cell r="C1470" t="str">
            <v>PSU</v>
          </cell>
          <cell r="D1470" t="str">
            <v>7863</v>
          </cell>
          <cell r="E1470" t="str">
            <v>Y</v>
          </cell>
          <cell r="F1470" t="str">
            <v>TB Program Officer</v>
          </cell>
          <cell r="G1470" t="str">
            <v>A</v>
          </cell>
          <cell r="H1470" t="str">
            <v>USD</v>
          </cell>
          <cell r="I1470">
            <v>66581.56</v>
          </cell>
          <cell r="J1470">
            <v>1</v>
          </cell>
          <cell r="L1470" t="str">
            <v>KYIV</v>
          </cell>
          <cell r="M1470" t="str">
            <v>AMEE</v>
          </cell>
          <cell r="AP1470">
            <v>1</v>
          </cell>
          <cell r="AQ1470">
            <v>256.08292307692307</v>
          </cell>
          <cell r="AR1470" t="str">
            <v xml:space="preserve"> </v>
          </cell>
          <cell r="AS1470" t="str">
            <v xml:space="preserve"> </v>
          </cell>
          <cell r="AT1470">
            <v>0</v>
          </cell>
        </row>
        <row r="1471">
          <cell r="A1471" t="str">
            <v>Shukla, Bhanu Kumar</v>
          </cell>
          <cell r="B1471" t="str">
            <v>Program Associate II</v>
          </cell>
          <cell r="C1471" t="str">
            <v>PSN</v>
          </cell>
          <cell r="D1471" t="str">
            <v>7936</v>
          </cell>
          <cell r="E1471" t="str">
            <v>Y</v>
          </cell>
          <cell r="F1471" t="str">
            <v>Surveillance Associate - Surveillance Strengthening Project</v>
          </cell>
          <cell r="G1471" t="str">
            <v>A</v>
          </cell>
          <cell r="H1471" t="str">
            <v>INR</v>
          </cell>
          <cell r="I1471">
            <v>1139550</v>
          </cell>
          <cell r="J1471">
            <v>1</v>
          </cell>
          <cell r="L1471" t="str">
            <v>LUCKNOW</v>
          </cell>
          <cell r="M1471" t="str">
            <v>AMEE</v>
          </cell>
          <cell r="AP1471">
            <v>81.06</v>
          </cell>
          <cell r="AQ1471">
            <v>54.069635028184251</v>
          </cell>
          <cell r="AR1471" t="str">
            <v xml:space="preserve"> </v>
          </cell>
          <cell r="AS1471" t="str">
            <v xml:space="preserve"> </v>
          </cell>
          <cell r="AT1471">
            <v>0</v>
          </cell>
        </row>
        <row r="1472">
          <cell r="A1472" t="str">
            <v>Shvets, Yulia</v>
          </cell>
          <cell r="B1472" t="str">
            <v>Program Associate II</v>
          </cell>
          <cell r="C1472" t="str">
            <v>PSU</v>
          </cell>
          <cell r="D1472" t="str">
            <v>6095</v>
          </cell>
          <cell r="E1472" t="str">
            <v>Y</v>
          </cell>
          <cell r="F1472" t="str">
            <v>Program Associate</v>
          </cell>
          <cell r="G1472" t="str">
            <v>A</v>
          </cell>
          <cell r="H1472" t="str">
            <v>USD</v>
          </cell>
          <cell r="I1472">
            <v>45251.7</v>
          </cell>
          <cell r="J1472">
            <v>1</v>
          </cell>
          <cell r="L1472" t="str">
            <v>KYIV</v>
          </cell>
          <cell r="M1472" t="str">
            <v>AMEE</v>
          </cell>
          <cell r="AP1472">
            <v>1</v>
          </cell>
          <cell r="AQ1472">
            <v>174.04499999999999</v>
          </cell>
          <cell r="AR1472" t="str">
            <v xml:space="preserve"> </v>
          </cell>
          <cell r="AS1472" t="str">
            <v xml:space="preserve"> </v>
          </cell>
          <cell r="AT1472">
            <v>0</v>
          </cell>
        </row>
        <row r="1473">
          <cell r="A1473" t="str">
            <v>Siamondole, Mike</v>
          </cell>
          <cell r="B1473" t="str">
            <v>Director Monitoring, Evaluation and Learning</v>
          </cell>
          <cell r="C1473" t="str">
            <v>ZM</v>
          </cell>
          <cell r="D1473" t="str">
            <v>10246</v>
          </cell>
          <cell r="E1473" t="str">
            <v>Y</v>
          </cell>
          <cell r="F1473" t="str">
            <v>Strategic Information Advisor, PAMO Plus</v>
          </cell>
          <cell r="G1473" t="str">
            <v>A</v>
          </cell>
          <cell r="H1473" t="str">
            <v>ZMW</v>
          </cell>
          <cell r="I1473">
            <v>576000</v>
          </cell>
          <cell r="J1473">
            <v>1</v>
          </cell>
          <cell r="L1473" t="str">
            <v>LUSAKA1</v>
          </cell>
          <cell r="M1473" t="str">
            <v>AFRICA</v>
          </cell>
          <cell r="AP1473">
            <v>19.5</v>
          </cell>
          <cell r="AQ1473">
            <v>113.6094674556213</v>
          </cell>
          <cell r="AR1473" t="str">
            <v xml:space="preserve"> </v>
          </cell>
          <cell r="AS1473" t="str">
            <v xml:space="preserve"> </v>
          </cell>
          <cell r="AT1473">
            <v>0</v>
          </cell>
        </row>
        <row r="1474">
          <cell r="A1474" t="str">
            <v>Siamunyo, Mwenda Peter</v>
          </cell>
          <cell r="B1474" t="str">
            <v>Coordinator II Functional Support /Technician II</v>
          </cell>
          <cell r="C1474" t="str">
            <v>ZM</v>
          </cell>
          <cell r="D1474" t="str">
            <v>6007</v>
          </cell>
          <cell r="E1474" t="str">
            <v>Y</v>
          </cell>
          <cell r="F1474" t="str">
            <v>Coordinator II Functional Support /Technician II</v>
          </cell>
          <cell r="G1474" t="str">
            <v>A</v>
          </cell>
          <cell r="H1474" t="str">
            <v>ZMW</v>
          </cell>
          <cell r="I1474">
            <v>117000</v>
          </cell>
          <cell r="J1474">
            <v>1</v>
          </cell>
          <cell r="L1474" t="str">
            <v>LUSAKA1</v>
          </cell>
          <cell r="M1474" t="str">
            <v>AFRICA</v>
          </cell>
          <cell r="AP1474">
            <v>19.5</v>
          </cell>
          <cell r="AQ1474">
            <v>23.076923076923077</v>
          </cell>
          <cell r="AR1474" t="str">
            <v xml:space="preserve"> </v>
          </cell>
          <cell r="AS1474" t="str">
            <v xml:space="preserve"> </v>
          </cell>
          <cell r="AT1474">
            <v>0</v>
          </cell>
        </row>
        <row r="1475">
          <cell r="A1475" t="str">
            <v>Siema, Evans Mategwa</v>
          </cell>
          <cell r="B1475" t="str">
            <v>Coordinator I Functional Support /Technician I</v>
          </cell>
          <cell r="C1475" t="str">
            <v>PSK</v>
          </cell>
          <cell r="D1475" t="str">
            <v>8205</v>
          </cell>
          <cell r="E1475" t="str">
            <v>Y</v>
          </cell>
          <cell r="F1475" t="str">
            <v>Driver</v>
          </cell>
          <cell r="G1475" t="str">
            <v>A</v>
          </cell>
          <cell r="H1475" t="str">
            <v>USD</v>
          </cell>
          <cell r="I1475">
            <v>6655.19</v>
          </cell>
          <cell r="J1475">
            <v>1</v>
          </cell>
          <cell r="L1475" t="str">
            <v>HOMABAY</v>
          </cell>
          <cell r="M1475" t="str">
            <v>AFRICA</v>
          </cell>
          <cell r="AP1475">
            <v>1</v>
          </cell>
          <cell r="AQ1475">
            <v>25.596884615384614</v>
          </cell>
          <cell r="AR1475" t="str">
            <v xml:space="preserve"> </v>
          </cell>
          <cell r="AS1475" t="str">
            <v xml:space="preserve"> </v>
          </cell>
          <cell r="AT1475">
            <v>0</v>
          </cell>
        </row>
        <row r="1476">
          <cell r="A1476" t="str">
            <v>Sikazwe, Kapasa Emmanuel</v>
          </cell>
          <cell r="B1476" t="str">
            <v>Advanced Program Officer</v>
          </cell>
          <cell r="C1476" t="str">
            <v>ZM</v>
          </cell>
          <cell r="D1476" t="str">
            <v>6802</v>
          </cell>
          <cell r="E1476" t="str">
            <v>Y</v>
          </cell>
          <cell r="F1476" t="str">
            <v>Social Behaviour Change Advisor, PAMO Plus</v>
          </cell>
          <cell r="G1476" t="str">
            <v>A</v>
          </cell>
          <cell r="H1476" t="str">
            <v>ZMW</v>
          </cell>
          <cell r="I1476">
            <v>483816.99</v>
          </cell>
          <cell r="J1476">
            <v>1</v>
          </cell>
          <cell r="L1476" t="str">
            <v>LUSAKA1</v>
          </cell>
          <cell r="M1476" t="str">
            <v>AFRICA</v>
          </cell>
          <cell r="AP1476">
            <v>19.5</v>
          </cell>
          <cell r="AQ1476">
            <v>95.427414201183424</v>
          </cell>
          <cell r="AR1476" t="str">
            <v xml:space="preserve"> </v>
          </cell>
          <cell r="AS1476" t="str">
            <v xml:space="preserve"> </v>
          </cell>
          <cell r="AT1476">
            <v>0</v>
          </cell>
        </row>
        <row r="1477">
          <cell r="A1477" t="str">
            <v>Sikyomu, Stellah Maris</v>
          </cell>
          <cell r="B1477" t="str">
            <v>Program Associate II</v>
          </cell>
          <cell r="C1477" t="str">
            <v>RH</v>
          </cell>
          <cell r="D1477" t="str">
            <v>6162</v>
          </cell>
          <cell r="E1477" t="str">
            <v>Y</v>
          </cell>
          <cell r="F1477" t="str">
            <v>Program Associate</v>
          </cell>
          <cell r="G1477" t="str">
            <v>A</v>
          </cell>
          <cell r="H1477" t="str">
            <v>UGX</v>
          </cell>
          <cell r="I1477">
            <v>66262683</v>
          </cell>
          <cell r="J1477">
            <v>1</v>
          </cell>
          <cell r="L1477" t="str">
            <v>UgandaKampala</v>
          </cell>
          <cell r="M1477" t="str">
            <v>AFRICA</v>
          </cell>
          <cell r="AP1477">
            <v>3750</v>
          </cell>
          <cell r="AQ1477">
            <v>67.961726153846158</v>
          </cell>
          <cell r="AR1477" t="str">
            <v xml:space="preserve"> </v>
          </cell>
          <cell r="AS1477" t="str">
            <v xml:space="preserve"> </v>
          </cell>
          <cell r="AT1477">
            <v>0</v>
          </cell>
        </row>
        <row r="1478">
          <cell r="A1478" t="str">
            <v>Silverthorne, Jessica</v>
          </cell>
          <cell r="B1478" t="str">
            <v>Senior Manager Partnerships</v>
          </cell>
          <cell r="C1478" t="str">
            <v>EXAGEN</v>
          </cell>
          <cell r="D1478" t="str">
            <v>5990</v>
          </cell>
          <cell r="E1478" t="str">
            <v>Y</v>
          </cell>
          <cell r="F1478" t="str">
            <v>Director, Business Development</v>
          </cell>
          <cell r="G1478" t="str">
            <v>A</v>
          </cell>
          <cell r="H1478" t="str">
            <v>USD</v>
          </cell>
          <cell r="I1478">
            <v>167094.72</v>
          </cell>
          <cell r="J1478">
            <v>1</v>
          </cell>
          <cell r="L1478" t="str">
            <v>SEATTLE</v>
          </cell>
          <cell r="M1478" t="str">
            <v>US</v>
          </cell>
          <cell r="AP1478">
            <v>1</v>
          </cell>
          <cell r="AQ1478">
            <v>642.67200000000003</v>
          </cell>
          <cell r="AR1478" t="str">
            <v xml:space="preserve"> </v>
          </cell>
          <cell r="AS1478" t="str">
            <v xml:space="preserve"> </v>
          </cell>
          <cell r="AT1478">
            <v>0</v>
          </cell>
        </row>
        <row r="1479">
          <cell r="A1479" t="str">
            <v>Silwenga, Wallace</v>
          </cell>
          <cell r="B1479" t="str">
            <v>Finance and Awards Associate II/ PADM II</v>
          </cell>
          <cell r="C1479" t="str">
            <v>ZM</v>
          </cell>
          <cell r="D1479" t="str">
            <v>6995</v>
          </cell>
          <cell r="E1479" t="str">
            <v>Y</v>
          </cell>
          <cell r="F1479" t="str">
            <v>Finance Officer, PAMO Plus</v>
          </cell>
          <cell r="G1479" t="str">
            <v>A</v>
          </cell>
          <cell r="H1479" t="str">
            <v>ZMW</v>
          </cell>
          <cell r="I1479">
            <v>236958.01</v>
          </cell>
          <cell r="J1479">
            <v>1</v>
          </cell>
          <cell r="L1479" t="str">
            <v>LUSAKA1</v>
          </cell>
          <cell r="M1479" t="str">
            <v>AFRICA</v>
          </cell>
          <cell r="AP1479">
            <v>19.5</v>
          </cell>
          <cell r="AQ1479">
            <v>46.737280078895466</v>
          </cell>
          <cell r="AR1479" t="str">
            <v xml:space="preserve"> </v>
          </cell>
          <cell r="AS1479" t="str">
            <v xml:space="preserve"> </v>
          </cell>
          <cell r="AT1479">
            <v>0</v>
          </cell>
        </row>
        <row r="1480">
          <cell r="A1480" t="str">
            <v>Sima, Msafiri Lissu</v>
          </cell>
          <cell r="B1480" t="str">
            <v>Senior Program Project Manager II</v>
          </cell>
          <cell r="C1480" t="str">
            <v>TAN</v>
          </cell>
          <cell r="D1480" t="str">
            <v>7789</v>
          </cell>
          <cell r="E1480" t="str">
            <v>Y</v>
          </cell>
          <cell r="F1480" t="str">
            <v>Laboratory Information Systems Advisor</v>
          </cell>
          <cell r="G1480" t="str">
            <v>A</v>
          </cell>
          <cell r="H1480" t="str">
            <v>TZS</v>
          </cell>
          <cell r="I1480">
            <v>66781500</v>
          </cell>
          <cell r="J1480">
            <v>1</v>
          </cell>
          <cell r="L1480" t="str">
            <v>DAR ES SALAAM</v>
          </cell>
          <cell r="M1480" t="str">
            <v>AFRICA</v>
          </cell>
          <cell r="AP1480">
            <v>2500</v>
          </cell>
          <cell r="AQ1480">
            <v>102.74076923076923</v>
          </cell>
          <cell r="AR1480" t="str">
            <v xml:space="preserve"> </v>
          </cell>
          <cell r="AS1480" t="str">
            <v xml:space="preserve"> </v>
          </cell>
          <cell r="AT1480">
            <v>0</v>
          </cell>
        </row>
        <row r="1481">
          <cell r="A1481" t="str">
            <v>Simataa, Melody Nalwendo</v>
          </cell>
          <cell r="B1481" t="str">
            <v>Senior Program Project Manager I</v>
          </cell>
          <cell r="C1481" t="str">
            <v>ZM</v>
          </cell>
          <cell r="D1481" t="str">
            <v>7765</v>
          </cell>
          <cell r="E1481" t="str">
            <v>Y</v>
          </cell>
          <cell r="F1481" t="str">
            <v>Senior Research Officer, PAMO Plus</v>
          </cell>
          <cell r="G1481" t="str">
            <v>A</v>
          </cell>
          <cell r="H1481" t="str">
            <v>ZMW</v>
          </cell>
          <cell r="I1481">
            <v>429105.1</v>
          </cell>
          <cell r="J1481">
            <v>1</v>
          </cell>
          <cell r="L1481" t="str">
            <v>LUSAKA1</v>
          </cell>
          <cell r="M1481" t="str">
            <v>AFRICA</v>
          </cell>
          <cell r="AP1481">
            <v>19.5</v>
          </cell>
          <cell r="AQ1481">
            <v>84.63611439842208</v>
          </cell>
          <cell r="AR1481" t="str">
            <v xml:space="preserve"> </v>
          </cell>
          <cell r="AS1481" t="str">
            <v xml:space="preserve"> </v>
          </cell>
          <cell r="AT1481">
            <v>0</v>
          </cell>
        </row>
        <row r="1482">
          <cell r="A1482" t="str">
            <v>Simeonidis, Evangelos</v>
          </cell>
          <cell r="B1482" t="str">
            <v>Senior Clinical Project Manager II</v>
          </cell>
          <cell r="C1482" t="str">
            <v>CIFM</v>
          </cell>
          <cell r="D1482" t="str">
            <v>7179</v>
          </cell>
          <cell r="E1482" t="str">
            <v>Y</v>
          </cell>
          <cell r="F1482" t="str">
            <v>Senior Project Manager</v>
          </cell>
          <cell r="G1482" t="str">
            <v>A</v>
          </cell>
          <cell r="H1482" t="str">
            <v>USD</v>
          </cell>
          <cell r="I1482">
            <v>155217.92000000001</v>
          </cell>
          <cell r="J1482">
            <v>1</v>
          </cell>
          <cell r="L1482" t="str">
            <v>SEATTLE</v>
          </cell>
          <cell r="M1482" t="str">
            <v>US</v>
          </cell>
          <cell r="AP1482">
            <v>1</v>
          </cell>
          <cell r="AQ1482">
            <v>596.99200000000008</v>
          </cell>
          <cell r="AR1482" t="str">
            <v xml:space="preserve"> </v>
          </cell>
          <cell r="AS1482" t="str">
            <v xml:space="preserve"> </v>
          </cell>
          <cell r="AT1482">
            <v>0</v>
          </cell>
        </row>
        <row r="1483">
          <cell r="A1483" t="str">
            <v>Simiyu, Walter Sitati</v>
          </cell>
          <cell r="B1483" t="str">
            <v>Senior Accountant II</v>
          </cell>
          <cell r="C1483" t="str">
            <v>GLACCT</v>
          </cell>
          <cell r="D1483" t="str">
            <v>7158</v>
          </cell>
          <cell r="E1483" t="str">
            <v>Y</v>
          </cell>
          <cell r="F1483" t="str">
            <v>Senior Accountant</v>
          </cell>
          <cell r="G1483" t="str">
            <v>A</v>
          </cell>
          <cell r="H1483" t="str">
            <v>USD</v>
          </cell>
          <cell r="I1483">
            <v>34833.93</v>
          </cell>
          <cell r="J1483">
            <v>1</v>
          </cell>
          <cell r="L1483" t="str">
            <v>NAIROBI</v>
          </cell>
          <cell r="M1483" t="str">
            <v>AFRICA</v>
          </cell>
          <cell r="AP1483">
            <v>1</v>
          </cell>
          <cell r="AQ1483">
            <v>133.97665384615385</v>
          </cell>
          <cell r="AR1483" t="str">
            <v xml:space="preserve"> </v>
          </cell>
          <cell r="AS1483" t="str">
            <v xml:space="preserve"> </v>
          </cell>
          <cell r="AT1483">
            <v>0</v>
          </cell>
        </row>
        <row r="1484">
          <cell r="A1484" t="str">
            <v>Simpson, David A</v>
          </cell>
          <cell r="B1484" t="str">
            <v>TL II Creative</v>
          </cell>
          <cell r="C1484" t="str">
            <v>EXAGEN</v>
          </cell>
          <cell r="D1484" t="str">
            <v>2115</v>
          </cell>
          <cell r="E1484" t="str">
            <v>Y</v>
          </cell>
          <cell r="F1484" t="str">
            <v>User Experience and Design Lead</v>
          </cell>
          <cell r="G1484" t="str">
            <v>A</v>
          </cell>
          <cell r="H1484" t="str">
            <v>USD</v>
          </cell>
          <cell r="I1484">
            <v>120914.56</v>
          </cell>
          <cell r="J1484">
            <v>1</v>
          </cell>
          <cell r="L1484" t="str">
            <v>SEATTLE</v>
          </cell>
          <cell r="M1484" t="str">
            <v>US</v>
          </cell>
          <cell r="AP1484">
            <v>1</v>
          </cell>
          <cell r="AQ1484">
            <v>465.05599999999998</v>
          </cell>
          <cell r="AR1484" t="str">
            <v xml:space="preserve"> </v>
          </cell>
          <cell r="AS1484" t="str">
            <v xml:space="preserve"> </v>
          </cell>
          <cell r="AT1484">
            <v>0</v>
          </cell>
        </row>
        <row r="1485">
          <cell r="A1485" t="str">
            <v>Simpson, Evan</v>
          </cell>
          <cell r="B1485" t="str">
            <v>Director Program</v>
          </cell>
          <cell r="C1485" t="str">
            <v>CPAI</v>
          </cell>
          <cell r="D1485" t="str">
            <v>1621</v>
          </cell>
          <cell r="E1485" t="str">
            <v>Y</v>
          </cell>
          <cell r="F1485" t="str">
            <v>Director, Vaccine Implementation</v>
          </cell>
          <cell r="G1485" t="str">
            <v>A</v>
          </cell>
          <cell r="H1485" t="str">
            <v>USD</v>
          </cell>
          <cell r="I1485">
            <v>191443.20000000001</v>
          </cell>
          <cell r="J1485">
            <v>1</v>
          </cell>
          <cell r="L1485" t="str">
            <v>SEATTLE</v>
          </cell>
          <cell r="M1485" t="str">
            <v>US</v>
          </cell>
          <cell r="AP1485">
            <v>1</v>
          </cell>
          <cell r="AQ1485">
            <v>736.32</v>
          </cell>
          <cell r="AR1485" t="str">
            <v xml:space="preserve"> </v>
          </cell>
          <cell r="AS1485" t="str">
            <v xml:space="preserve"> </v>
          </cell>
          <cell r="AT1485">
            <v>0</v>
          </cell>
        </row>
        <row r="1486">
          <cell r="A1486" t="str">
            <v>Sindhu, Rajiv</v>
          </cell>
          <cell r="B1486" t="str">
            <v>Senior Program Officer II</v>
          </cell>
          <cell r="C1486" t="str">
            <v>PSN</v>
          </cell>
          <cell r="D1486" t="str">
            <v>8123</v>
          </cell>
          <cell r="E1486" t="str">
            <v>Y</v>
          </cell>
          <cell r="F1486" t="str">
            <v>Program Officer-HIV/HCV</v>
          </cell>
          <cell r="G1486" t="str">
            <v>A</v>
          </cell>
          <cell r="H1486" t="str">
            <v>INR</v>
          </cell>
          <cell r="I1486">
            <v>1667028.97</v>
          </cell>
          <cell r="J1486">
            <v>1</v>
          </cell>
          <cell r="L1486" t="str">
            <v>NEW DELHI</v>
          </cell>
          <cell r="M1486" t="str">
            <v>AMEE</v>
          </cell>
          <cell r="AP1486">
            <v>81.06</v>
          </cell>
          <cell r="AQ1486">
            <v>79.097580614549514</v>
          </cell>
          <cell r="AR1486" t="str">
            <v xml:space="preserve"> </v>
          </cell>
          <cell r="AS1486" t="str">
            <v xml:space="preserve"> </v>
          </cell>
          <cell r="AT1486">
            <v>0</v>
          </cell>
        </row>
        <row r="1487">
          <cell r="A1487" t="str">
            <v>Singh, Ajay Kumar</v>
          </cell>
          <cell r="B1487" t="str">
            <v>Senior Monitoring, Evaluation and Learning Officer II</v>
          </cell>
          <cell r="C1487" t="str">
            <v>PSN</v>
          </cell>
          <cell r="D1487" t="str">
            <v>8256</v>
          </cell>
          <cell r="E1487" t="str">
            <v>Y</v>
          </cell>
          <cell r="F1487" t="str">
            <v>Senior MEL Officer</v>
          </cell>
          <cell r="G1487" t="str">
            <v>A</v>
          </cell>
          <cell r="H1487" t="str">
            <v>INR</v>
          </cell>
          <cell r="I1487">
            <v>2941772.4</v>
          </cell>
          <cell r="J1487">
            <v>1</v>
          </cell>
          <cell r="L1487" t="str">
            <v>NEW DELHI</v>
          </cell>
          <cell r="M1487" t="str">
            <v>AMEE</v>
          </cell>
          <cell r="AP1487">
            <v>81.06</v>
          </cell>
          <cell r="AQ1487">
            <v>139.58190514149061</v>
          </cell>
          <cell r="AR1487" t="str">
            <v xml:space="preserve"> </v>
          </cell>
          <cell r="AS1487" t="str">
            <v xml:space="preserve"> </v>
          </cell>
          <cell r="AT1487">
            <v>0</v>
          </cell>
        </row>
        <row r="1488">
          <cell r="A1488" t="str">
            <v>Singh, Ajit Kumar</v>
          </cell>
          <cell r="B1488" t="str">
            <v>Senior Manager Program</v>
          </cell>
          <cell r="C1488" t="str">
            <v>PSN</v>
          </cell>
          <cell r="D1488" t="str">
            <v>7504</v>
          </cell>
          <cell r="E1488" t="str">
            <v>Y</v>
          </cell>
          <cell r="F1488" t="str">
            <v>State Lead - Bihar</v>
          </cell>
          <cell r="G1488" t="str">
            <v>A</v>
          </cell>
          <cell r="H1488" t="str">
            <v>INR</v>
          </cell>
          <cell r="I1488">
            <v>4036687.35</v>
          </cell>
          <cell r="J1488">
            <v>1</v>
          </cell>
          <cell r="L1488" t="str">
            <v>NEW DELHI</v>
          </cell>
          <cell r="M1488" t="str">
            <v>AMEE</v>
          </cell>
          <cell r="AP1488">
            <v>81.06</v>
          </cell>
          <cell r="AQ1488">
            <v>191.53368587371179</v>
          </cell>
          <cell r="AR1488" t="str">
            <v xml:space="preserve"> </v>
          </cell>
          <cell r="AS1488" t="str">
            <v xml:space="preserve"> </v>
          </cell>
          <cell r="AT1488">
            <v>0</v>
          </cell>
        </row>
        <row r="1489">
          <cell r="A1489" t="str">
            <v>Singh, Jasvinder</v>
          </cell>
          <cell r="B1489" t="str">
            <v>Senior Procurement Supply Chain Officer II</v>
          </cell>
          <cell r="C1489" t="str">
            <v>GLACCT</v>
          </cell>
          <cell r="D1489" t="str">
            <v>6125</v>
          </cell>
          <cell r="E1489" t="str">
            <v>Y</v>
          </cell>
          <cell r="F1489" t="str">
            <v>Global Procurement Officer</v>
          </cell>
          <cell r="G1489" t="str">
            <v>A</v>
          </cell>
          <cell r="H1489" t="str">
            <v>INR</v>
          </cell>
          <cell r="I1489">
            <v>2109998.27</v>
          </cell>
          <cell r="J1489">
            <v>1</v>
          </cell>
          <cell r="L1489" t="str">
            <v>NEW DELHI</v>
          </cell>
          <cell r="M1489" t="str">
            <v>AMEE</v>
          </cell>
          <cell r="AP1489">
            <v>81.06</v>
          </cell>
          <cell r="AQ1489">
            <v>100.11569160545844</v>
          </cell>
          <cell r="AR1489" t="str">
            <v xml:space="preserve"> </v>
          </cell>
          <cell r="AS1489" t="str">
            <v xml:space="preserve"> </v>
          </cell>
          <cell r="AT1489">
            <v>0</v>
          </cell>
        </row>
        <row r="1490">
          <cell r="A1490" t="str">
            <v>Singh, Kshetrimayum Jeson</v>
          </cell>
          <cell r="B1490" t="str">
            <v>Data Mgmt &amp; Stats Associate I</v>
          </cell>
          <cell r="C1490" t="str">
            <v>PSN</v>
          </cell>
          <cell r="D1490" t="str">
            <v>7997</v>
          </cell>
          <cell r="E1490" t="str">
            <v>Y</v>
          </cell>
          <cell r="F1490" t="str">
            <v>State Data Coordinator-HIV</v>
          </cell>
          <cell r="G1490" t="str">
            <v>A</v>
          </cell>
          <cell r="H1490" t="str">
            <v>INR</v>
          </cell>
          <cell r="I1490">
            <v>663768.07999999996</v>
          </cell>
          <cell r="J1490">
            <v>1</v>
          </cell>
          <cell r="L1490" t="str">
            <v>REMOTE-IN-ND</v>
          </cell>
          <cell r="M1490" t="str">
            <v>AMEE</v>
          </cell>
          <cell r="AP1490">
            <v>81.06</v>
          </cell>
          <cell r="AQ1490">
            <v>31.494623166125752</v>
          </cell>
          <cell r="AR1490" t="str">
            <v xml:space="preserve"> </v>
          </cell>
          <cell r="AS1490" t="str">
            <v xml:space="preserve"> </v>
          </cell>
          <cell r="AT1490">
            <v>0</v>
          </cell>
        </row>
        <row r="1491">
          <cell r="A1491" t="str">
            <v>Singh, Leishangthem Omakanta</v>
          </cell>
          <cell r="B1491" t="str">
            <v>Senior Functional Coordinator</v>
          </cell>
          <cell r="C1491" t="str">
            <v>PSN</v>
          </cell>
          <cell r="D1491" t="str">
            <v>8107</v>
          </cell>
          <cell r="E1491" t="str">
            <v>Y</v>
          </cell>
          <cell r="F1491" t="str">
            <v>State Program Coordinator- Treatment</v>
          </cell>
          <cell r="G1491" t="str">
            <v>A</v>
          </cell>
          <cell r="H1491" t="str">
            <v>INR</v>
          </cell>
          <cell r="I1491">
            <v>663768.07999999996</v>
          </cell>
          <cell r="J1491">
            <v>1</v>
          </cell>
          <cell r="L1491" t="str">
            <v>REMOTE-IN-ND</v>
          </cell>
          <cell r="M1491" t="str">
            <v>AMEE</v>
          </cell>
          <cell r="AP1491">
            <v>81.06</v>
          </cell>
          <cell r="AQ1491">
            <v>31.494623166125752</v>
          </cell>
          <cell r="AR1491" t="str">
            <v xml:space="preserve"> </v>
          </cell>
          <cell r="AS1491" t="str">
            <v xml:space="preserve"> </v>
          </cell>
          <cell r="AT1491">
            <v>0</v>
          </cell>
        </row>
        <row r="1492">
          <cell r="A1492" t="str">
            <v>Singh, Ningombam Madan</v>
          </cell>
          <cell r="B1492" t="str">
            <v>Senior Program Officer II</v>
          </cell>
          <cell r="C1492" t="str">
            <v>PSN</v>
          </cell>
          <cell r="D1492" t="str">
            <v>7998</v>
          </cell>
          <cell r="E1492" t="str">
            <v>Y</v>
          </cell>
          <cell r="F1492" t="str">
            <v>State Coordinating Officer - HIV</v>
          </cell>
          <cell r="G1492" t="str">
            <v>A</v>
          </cell>
          <cell r="H1492" t="str">
            <v>INR</v>
          </cell>
          <cell r="I1492">
            <v>1414389.13</v>
          </cell>
          <cell r="J1492">
            <v>1</v>
          </cell>
          <cell r="L1492" t="str">
            <v>REMOTE-IN-ND</v>
          </cell>
          <cell r="M1492" t="str">
            <v>AMEE</v>
          </cell>
          <cell r="AP1492">
            <v>81.06</v>
          </cell>
          <cell r="AQ1492">
            <v>67.110266374385532</v>
          </cell>
          <cell r="AR1492" t="str">
            <v xml:space="preserve"> </v>
          </cell>
          <cell r="AS1492" t="str">
            <v xml:space="preserve"> </v>
          </cell>
          <cell r="AT1492">
            <v>0</v>
          </cell>
        </row>
        <row r="1493">
          <cell r="A1493" t="str">
            <v>Singh, Rajkumar Nishikanta</v>
          </cell>
          <cell r="B1493" t="str">
            <v>Senior Program Officer II</v>
          </cell>
          <cell r="C1493" t="str">
            <v>PSN</v>
          </cell>
          <cell r="D1493" t="str">
            <v>7982</v>
          </cell>
          <cell r="E1493" t="str">
            <v>Y</v>
          </cell>
          <cell r="F1493" t="str">
            <v>Technical Expert - Strategic Information (HIV)</v>
          </cell>
          <cell r="G1493" t="str">
            <v>A</v>
          </cell>
          <cell r="H1493" t="str">
            <v>INR</v>
          </cell>
          <cell r="I1493">
            <v>2023370</v>
          </cell>
          <cell r="J1493">
            <v>1</v>
          </cell>
          <cell r="L1493" t="str">
            <v>REMOTE-IN-ND</v>
          </cell>
          <cell r="M1493" t="str">
            <v>AMEE</v>
          </cell>
          <cell r="AP1493">
            <v>81.06</v>
          </cell>
          <cell r="AQ1493">
            <v>96.005333181498983</v>
          </cell>
          <cell r="AR1493" t="str">
            <v xml:space="preserve"> </v>
          </cell>
          <cell r="AS1493" t="str">
            <v xml:space="preserve"> </v>
          </cell>
          <cell r="AT1493">
            <v>0</v>
          </cell>
        </row>
        <row r="1494">
          <cell r="A1494" t="str">
            <v>Sinha, Abhijeet Prasad</v>
          </cell>
          <cell r="B1494" t="str">
            <v>Senior Program Officer II</v>
          </cell>
          <cell r="C1494" t="str">
            <v>PSN</v>
          </cell>
          <cell r="D1494" t="str">
            <v>7472</v>
          </cell>
          <cell r="E1494" t="str">
            <v>Y</v>
          </cell>
          <cell r="F1494" t="str">
            <v>State Lead-Jharkhand</v>
          </cell>
          <cell r="G1494" t="str">
            <v>A</v>
          </cell>
          <cell r="H1494" t="str">
            <v>INR</v>
          </cell>
          <cell r="I1494">
            <v>2023375.35</v>
          </cell>
          <cell r="J1494">
            <v>1</v>
          </cell>
          <cell r="L1494" t="str">
            <v>NEW DELHI</v>
          </cell>
          <cell r="M1494" t="str">
            <v>AMEE</v>
          </cell>
          <cell r="AP1494">
            <v>81.06</v>
          </cell>
          <cell r="AQ1494">
            <v>96.005587029550753</v>
          </cell>
          <cell r="AR1494" t="str">
            <v xml:space="preserve"> </v>
          </cell>
          <cell r="AS1494" t="str">
            <v xml:space="preserve"> </v>
          </cell>
          <cell r="AT1494">
            <v>0</v>
          </cell>
        </row>
        <row r="1495">
          <cell r="A1495" t="str">
            <v>Siraj, Amir Said</v>
          </cell>
          <cell r="B1495" t="str">
            <v>Senior Data Mgmt &amp; Stats Officer II</v>
          </cell>
          <cell r="C1495" t="str">
            <v>MNTD</v>
          </cell>
          <cell r="D1495" t="str">
            <v>7086</v>
          </cell>
          <cell r="E1495" t="str">
            <v>Y</v>
          </cell>
          <cell r="F1495" t="str">
            <v>Research and Data Analyst</v>
          </cell>
          <cell r="G1495" t="str">
            <v>A</v>
          </cell>
          <cell r="H1495" t="str">
            <v>USD</v>
          </cell>
          <cell r="I1495">
            <v>120718.42</v>
          </cell>
          <cell r="J1495">
            <v>1</v>
          </cell>
          <cell r="L1495" t="str">
            <v>HOME-IN-SEA</v>
          </cell>
          <cell r="M1495" t="str">
            <v>US</v>
          </cell>
          <cell r="AP1495">
            <v>1</v>
          </cell>
          <cell r="AQ1495">
            <v>464.30161538461539</v>
          </cell>
          <cell r="AR1495" t="str">
            <v xml:space="preserve"> </v>
          </cell>
          <cell r="AS1495" t="str">
            <v xml:space="preserve"> </v>
          </cell>
          <cell r="AT1495">
            <v>0</v>
          </cell>
        </row>
        <row r="1496">
          <cell r="A1496" t="str">
            <v>Sitoe, Geraldo Jose</v>
          </cell>
          <cell r="B1496" t="str">
            <v>Program Associate II</v>
          </cell>
          <cell r="C1496" t="str">
            <v>NCD</v>
          </cell>
          <cell r="D1496" t="str">
            <v>5586</v>
          </cell>
          <cell r="E1496" t="str">
            <v>Y</v>
          </cell>
          <cell r="F1496" t="str">
            <v>Program Associate</v>
          </cell>
          <cell r="G1496" t="str">
            <v>A</v>
          </cell>
          <cell r="H1496" t="str">
            <v>MZN</v>
          </cell>
          <cell r="I1496">
            <v>2623877.7799999998</v>
          </cell>
          <cell r="J1496">
            <v>1</v>
          </cell>
          <cell r="L1496" t="str">
            <v>MOZMAPUTO</v>
          </cell>
          <cell r="M1496" t="str">
            <v>AFRICA</v>
          </cell>
          <cell r="AP1496">
            <v>63</v>
          </cell>
          <cell r="AQ1496">
            <v>160.18789865689862</v>
          </cell>
          <cell r="AR1496" t="str">
            <v xml:space="preserve"> </v>
          </cell>
          <cell r="AS1496" t="str">
            <v xml:space="preserve"> </v>
          </cell>
          <cell r="AT1496">
            <v>0</v>
          </cell>
        </row>
        <row r="1497">
          <cell r="A1497" t="str">
            <v>Sitrin, Robert David</v>
          </cell>
          <cell r="B1497" t="str">
            <v>Research &amp; Development Advisor I</v>
          </cell>
          <cell r="C1497" t="str">
            <v>CCMC</v>
          </cell>
          <cell r="D1497" t="str">
            <v>5070</v>
          </cell>
          <cell r="E1497" t="str">
            <v>Y</v>
          </cell>
          <cell r="F1497" t="str">
            <v>Senior Scientist</v>
          </cell>
          <cell r="G1497" t="str">
            <v>A</v>
          </cell>
          <cell r="H1497" t="str">
            <v>USD</v>
          </cell>
          <cell r="I1497">
            <v>59037.26</v>
          </cell>
          <cell r="J1497">
            <v>0.2</v>
          </cell>
          <cell r="L1497" t="str">
            <v>HOME-PA-SEA</v>
          </cell>
          <cell r="M1497" t="str">
            <v>US</v>
          </cell>
          <cell r="AP1497">
            <v>1</v>
          </cell>
          <cell r="AQ1497">
            <v>1135.3319230769232</v>
          </cell>
          <cell r="AR1497" t="str">
            <v xml:space="preserve"> </v>
          </cell>
          <cell r="AS1497" t="str">
            <v>X</v>
          </cell>
          <cell r="AT1497">
            <v>0</v>
          </cell>
        </row>
        <row r="1498">
          <cell r="A1498" t="str">
            <v>Siwa, Joshua Otieno</v>
          </cell>
          <cell r="B1498" t="str">
            <v>Senior Manager FP&amp;A</v>
          </cell>
          <cell r="C1498" t="str">
            <v>FPA</v>
          </cell>
          <cell r="D1498" t="str">
            <v>7579</v>
          </cell>
          <cell r="E1498" t="str">
            <v>Y</v>
          </cell>
          <cell r="F1498" t="str">
            <v>Senior Manager, Financial Planning and Analysis</v>
          </cell>
          <cell r="G1498" t="str">
            <v>A</v>
          </cell>
          <cell r="H1498" t="str">
            <v>USD</v>
          </cell>
          <cell r="I1498">
            <v>94764</v>
          </cell>
          <cell r="J1498">
            <v>1</v>
          </cell>
          <cell r="L1498" t="str">
            <v>NAIROBI</v>
          </cell>
          <cell r="M1498" t="str">
            <v>AFRICA</v>
          </cell>
          <cell r="AP1498">
            <v>1</v>
          </cell>
          <cell r="AQ1498">
            <v>364.47692307692307</v>
          </cell>
          <cell r="AR1498" t="str">
            <v xml:space="preserve"> </v>
          </cell>
          <cell r="AS1498" t="str">
            <v xml:space="preserve"> </v>
          </cell>
          <cell r="AT1498">
            <v>0</v>
          </cell>
        </row>
        <row r="1499">
          <cell r="A1499" t="str">
            <v>Skinner, Erica</v>
          </cell>
          <cell r="B1499" t="str">
            <v>Senior Philanthropy &amp; Fundraising Officer I</v>
          </cell>
          <cell r="C1499" t="str">
            <v>EXAGEN</v>
          </cell>
          <cell r="D1499" t="str">
            <v>10210</v>
          </cell>
          <cell r="E1499" t="str">
            <v>Y</v>
          </cell>
          <cell r="F1499" t="str">
            <v>Philanthropy Officer</v>
          </cell>
          <cell r="G1499" t="str">
            <v>A</v>
          </cell>
          <cell r="H1499" t="str">
            <v>USD</v>
          </cell>
          <cell r="I1499">
            <v>110000</v>
          </cell>
          <cell r="J1499">
            <v>1</v>
          </cell>
          <cell r="L1499" t="str">
            <v>SEATTLE</v>
          </cell>
          <cell r="M1499" t="str">
            <v>US</v>
          </cell>
          <cell r="AP1499">
            <v>1</v>
          </cell>
          <cell r="AQ1499">
            <v>423.07692307692309</v>
          </cell>
          <cell r="AR1499" t="str">
            <v xml:space="preserve"> </v>
          </cell>
          <cell r="AS1499" t="str">
            <v xml:space="preserve"> </v>
          </cell>
          <cell r="AT1499">
            <v>0</v>
          </cell>
        </row>
        <row r="1500">
          <cell r="A1500" t="str">
            <v>Skoklyuk, Liudmyla</v>
          </cell>
          <cell r="B1500" t="str">
            <v>Senior Program Officer I</v>
          </cell>
          <cell r="C1500" t="str">
            <v>PSU</v>
          </cell>
          <cell r="D1500" t="str">
            <v>7338</v>
          </cell>
          <cell r="E1500" t="str">
            <v>Y</v>
          </cell>
          <cell r="F1500" t="str">
            <v>Laboratory and Diagnostics Advisor</v>
          </cell>
          <cell r="G1500" t="str">
            <v>A</v>
          </cell>
          <cell r="H1500" t="str">
            <v>USD</v>
          </cell>
          <cell r="I1500">
            <v>68519.58</v>
          </cell>
          <cell r="J1500">
            <v>1</v>
          </cell>
          <cell r="L1500" t="str">
            <v>KYIV</v>
          </cell>
          <cell r="M1500" t="str">
            <v>AMEE</v>
          </cell>
          <cell r="AP1500">
            <v>1</v>
          </cell>
          <cell r="AQ1500">
            <v>263.53684615384617</v>
          </cell>
          <cell r="AR1500" t="str">
            <v xml:space="preserve"> </v>
          </cell>
          <cell r="AS1500" t="str">
            <v xml:space="preserve"> </v>
          </cell>
          <cell r="AT1500">
            <v>0</v>
          </cell>
        </row>
        <row r="1501">
          <cell r="A1501" t="str">
            <v>Slater, Hannah Claire</v>
          </cell>
          <cell r="B1501" t="str">
            <v>Data Science Advisor I</v>
          </cell>
          <cell r="C1501" t="str">
            <v>MNTD</v>
          </cell>
          <cell r="D1501" t="str">
            <v>6963</v>
          </cell>
          <cell r="E1501" t="str">
            <v>Y</v>
          </cell>
          <cell r="F1501" t="str">
            <v>Program Advisor</v>
          </cell>
          <cell r="G1501" t="str">
            <v>A</v>
          </cell>
          <cell r="H1501" t="str">
            <v>USD</v>
          </cell>
          <cell r="I1501">
            <v>183917.76</v>
          </cell>
          <cell r="J1501">
            <v>1</v>
          </cell>
          <cell r="L1501" t="str">
            <v>SEATTLE</v>
          </cell>
          <cell r="M1501" t="str">
            <v>US</v>
          </cell>
          <cell r="AP1501">
            <v>1</v>
          </cell>
          <cell r="AQ1501">
            <v>707.37600000000009</v>
          </cell>
          <cell r="AR1501" t="str">
            <v xml:space="preserve"> </v>
          </cell>
          <cell r="AS1501" t="str">
            <v xml:space="preserve"> </v>
          </cell>
          <cell r="AT1501">
            <v>0</v>
          </cell>
        </row>
        <row r="1502">
          <cell r="A1502" t="str">
            <v>Slavkovsky, Rosemary Clare</v>
          </cell>
          <cell r="B1502" t="str">
            <v>Senior Program Officer II</v>
          </cell>
          <cell r="C1502" t="str">
            <v>CPAI</v>
          </cell>
          <cell r="D1502" t="str">
            <v>4783</v>
          </cell>
          <cell r="E1502" t="str">
            <v>Y</v>
          </cell>
          <cell r="F1502" t="str">
            <v>Program Officer</v>
          </cell>
          <cell r="G1502" t="str">
            <v>A</v>
          </cell>
          <cell r="H1502" t="str">
            <v>USD</v>
          </cell>
          <cell r="I1502">
            <v>102434.9</v>
          </cell>
          <cell r="J1502">
            <v>0.9</v>
          </cell>
          <cell r="L1502" t="str">
            <v>SEATTLE</v>
          </cell>
          <cell r="M1502" t="str">
            <v>US</v>
          </cell>
          <cell r="AP1502">
            <v>1</v>
          </cell>
          <cell r="AQ1502">
            <v>437.75598290598288</v>
          </cell>
          <cell r="AR1502" t="str">
            <v xml:space="preserve"> </v>
          </cell>
          <cell r="AS1502" t="str">
            <v xml:space="preserve"> </v>
          </cell>
          <cell r="AT1502">
            <v>0</v>
          </cell>
        </row>
        <row r="1503">
          <cell r="A1503" t="str">
            <v>SM, Arun</v>
          </cell>
          <cell r="B1503" t="str">
            <v>Senior Program Officer I</v>
          </cell>
          <cell r="C1503" t="str">
            <v>PSN</v>
          </cell>
          <cell r="D1503" t="str">
            <v>7707</v>
          </cell>
          <cell r="E1503" t="str">
            <v>Y</v>
          </cell>
          <cell r="F1503" t="str">
            <v>State Lead – Rice Fortification (Tamil Nadu)</v>
          </cell>
          <cell r="G1503" t="str">
            <v>A</v>
          </cell>
          <cell r="H1503" t="str">
            <v>INR</v>
          </cell>
          <cell r="I1503">
            <v>1692778.52</v>
          </cell>
          <cell r="J1503">
            <v>1</v>
          </cell>
          <cell r="L1503" t="str">
            <v>NEW DELHI</v>
          </cell>
          <cell r="M1503" t="str">
            <v>AMEE</v>
          </cell>
          <cell r="AP1503">
            <v>81.06</v>
          </cell>
          <cell r="AQ1503">
            <v>80.319351287745064</v>
          </cell>
          <cell r="AR1503" t="str">
            <v xml:space="preserve"> </v>
          </cell>
          <cell r="AS1503" t="str">
            <v xml:space="preserve"> </v>
          </cell>
          <cell r="AT1503">
            <v>0</v>
          </cell>
        </row>
        <row r="1504">
          <cell r="A1504" t="str">
            <v>Smetanina, Oksana</v>
          </cell>
          <cell r="B1504" t="str">
            <v>Senior Program Officer I</v>
          </cell>
          <cell r="C1504" t="str">
            <v>PSU</v>
          </cell>
          <cell r="D1504" t="str">
            <v>6525</v>
          </cell>
          <cell r="E1504" t="str">
            <v>Y</v>
          </cell>
          <cell r="F1504" t="str">
            <v>TB Program Officer, CTB Ukraine</v>
          </cell>
          <cell r="G1504" t="str">
            <v>A</v>
          </cell>
          <cell r="H1504" t="str">
            <v>USD</v>
          </cell>
          <cell r="I1504">
            <v>70549.56</v>
          </cell>
          <cell r="J1504">
            <v>1</v>
          </cell>
          <cell r="L1504" t="str">
            <v>KYIV</v>
          </cell>
          <cell r="M1504" t="str">
            <v>AMEE</v>
          </cell>
          <cell r="AP1504">
            <v>1</v>
          </cell>
          <cell r="AQ1504">
            <v>271.34446153846153</v>
          </cell>
          <cell r="AR1504" t="str">
            <v xml:space="preserve"> </v>
          </cell>
          <cell r="AS1504" t="str">
            <v xml:space="preserve"> </v>
          </cell>
          <cell r="AT1504">
            <v>0</v>
          </cell>
        </row>
        <row r="1505">
          <cell r="A1505" t="str">
            <v>Smith, David Kearns</v>
          </cell>
          <cell r="B1505" t="str">
            <v>Advanced IT Project Manager</v>
          </cell>
          <cell r="C1505" t="str">
            <v>CIFM</v>
          </cell>
          <cell r="D1505" t="str">
            <v>6568</v>
          </cell>
          <cell r="E1505" t="str">
            <v>Y</v>
          </cell>
          <cell r="F1505" t="str">
            <v>Associate Director, Project, Portfolio &amp; Knowledge Management</v>
          </cell>
          <cell r="G1505" t="str">
            <v>A</v>
          </cell>
          <cell r="H1505" t="str">
            <v>USD</v>
          </cell>
          <cell r="I1505">
            <v>199425.2</v>
          </cell>
          <cell r="J1505">
            <v>1</v>
          </cell>
          <cell r="L1505" t="str">
            <v>HOME-WA-SEA</v>
          </cell>
          <cell r="M1505" t="str">
            <v>US</v>
          </cell>
          <cell r="AP1505">
            <v>1</v>
          </cell>
          <cell r="AQ1505">
            <v>767.0200000000001</v>
          </cell>
          <cell r="AR1505" t="str">
            <v xml:space="preserve"> </v>
          </cell>
          <cell r="AS1505" t="str">
            <v xml:space="preserve"> </v>
          </cell>
          <cell r="AT1505">
            <v>0</v>
          </cell>
        </row>
        <row r="1506">
          <cell r="A1506" t="str">
            <v>Smith, Lisa Christine</v>
          </cell>
          <cell r="B1506" t="str">
            <v>Global Head of Program</v>
          </cell>
          <cell r="C1506" t="str">
            <v>MD</v>
          </cell>
          <cell r="D1506" t="str">
            <v>5657</v>
          </cell>
          <cell r="E1506" t="str">
            <v>Y</v>
          </cell>
          <cell r="F1506" t="str">
            <v>Global Head of Program, Market Dynamics</v>
          </cell>
          <cell r="G1506" t="str">
            <v>A</v>
          </cell>
          <cell r="H1506" t="str">
            <v>USD</v>
          </cell>
          <cell r="I1506">
            <v>250000</v>
          </cell>
          <cell r="J1506">
            <v>1</v>
          </cell>
          <cell r="L1506" t="str">
            <v>SEATTLE</v>
          </cell>
          <cell r="M1506" t="str">
            <v>US</v>
          </cell>
          <cell r="AP1506">
            <v>1</v>
          </cell>
          <cell r="AQ1506">
            <v>961.53846153846155</v>
          </cell>
          <cell r="AR1506" t="str">
            <v xml:space="preserve"> </v>
          </cell>
          <cell r="AS1506" t="str">
            <v>X</v>
          </cell>
          <cell r="AT1506">
            <v>0</v>
          </cell>
        </row>
        <row r="1507">
          <cell r="A1507" t="str">
            <v>Smith, Martyn Philip</v>
          </cell>
          <cell r="B1507" t="str">
            <v>Director Program</v>
          </cell>
          <cell r="C1507" t="str">
            <v>RH</v>
          </cell>
          <cell r="D1507" t="str">
            <v>7924</v>
          </cell>
          <cell r="E1507" t="str">
            <v>Y</v>
          </cell>
          <cell r="F1507" t="str">
            <v>Director, RHSC</v>
          </cell>
          <cell r="G1507" t="str">
            <v>A</v>
          </cell>
          <cell r="H1507" t="str">
            <v>USD</v>
          </cell>
          <cell r="I1507">
            <v>299166.5</v>
          </cell>
          <cell r="J1507">
            <v>1</v>
          </cell>
          <cell r="L1507" t="str">
            <v>WASHINGTON DC</v>
          </cell>
          <cell r="M1507" t="str">
            <v>US</v>
          </cell>
          <cell r="AP1507">
            <v>1</v>
          </cell>
          <cell r="AQ1507">
            <v>1150.6403846153846</v>
          </cell>
          <cell r="AR1507" t="str">
            <v xml:space="preserve"> </v>
          </cell>
          <cell r="AS1507" t="str">
            <v>X</v>
          </cell>
          <cell r="AT1507">
            <v>0</v>
          </cell>
        </row>
        <row r="1508">
          <cell r="A1508" t="str">
            <v>Smith, Molly Siwula</v>
          </cell>
          <cell r="B1508" t="str">
            <v>Senior Program Officer II</v>
          </cell>
          <cell r="C1508" t="str">
            <v>RH</v>
          </cell>
          <cell r="D1508" t="str">
            <v>10279</v>
          </cell>
          <cell r="E1508" t="str">
            <v>Y</v>
          </cell>
          <cell r="F1508" t="str">
            <v>Head of Outreach</v>
          </cell>
          <cell r="G1508" t="str">
            <v>A</v>
          </cell>
          <cell r="H1508" t="str">
            <v>USD</v>
          </cell>
          <cell r="I1508">
            <v>155000</v>
          </cell>
          <cell r="J1508">
            <v>1</v>
          </cell>
          <cell r="L1508" t="str">
            <v>WASHINGTON DC</v>
          </cell>
          <cell r="M1508" t="str">
            <v>US</v>
          </cell>
          <cell r="AP1508">
            <v>1</v>
          </cell>
          <cell r="AQ1508">
            <v>596.15384615384619</v>
          </cell>
          <cell r="AR1508" t="str">
            <v xml:space="preserve"> </v>
          </cell>
          <cell r="AS1508" t="str">
            <v xml:space="preserve"> </v>
          </cell>
          <cell r="AT1508">
            <v>0</v>
          </cell>
        </row>
        <row r="1509">
          <cell r="A1509" t="str">
            <v>Smith, Natalie Clair</v>
          </cell>
          <cell r="B1509" t="str">
            <v>Senior Grants &amp; Contracts Officer I</v>
          </cell>
          <cell r="C1509" t="str">
            <v>GRC</v>
          </cell>
          <cell r="D1509" t="str">
            <v>7833</v>
          </cell>
          <cell r="E1509" t="str">
            <v>Y</v>
          </cell>
          <cell r="F1509" t="str">
            <v>Subaward Specialist</v>
          </cell>
          <cell r="G1509" t="str">
            <v>A</v>
          </cell>
          <cell r="H1509" t="str">
            <v>USD</v>
          </cell>
          <cell r="I1509">
            <v>83283.199999999997</v>
          </cell>
          <cell r="J1509">
            <v>1</v>
          </cell>
          <cell r="L1509" t="str">
            <v>SEATTLE</v>
          </cell>
          <cell r="M1509" t="str">
            <v>US</v>
          </cell>
          <cell r="AP1509">
            <v>1</v>
          </cell>
          <cell r="AQ1509">
            <v>320.32</v>
          </cell>
          <cell r="AR1509" t="str">
            <v xml:space="preserve"> </v>
          </cell>
          <cell r="AS1509" t="str">
            <v xml:space="preserve"> </v>
          </cell>
          <cell r="AT1509">
            <v>0</v>
          </cell>
        </row>
        <row r="1510">
          <cell r="A1510" t="str">
            <v>Smith, Sarah Joan</v>
          </cell>
          <cell r="B1510" t="str">
            <v>Procurement &amp; Supply Chain Specialist I</v>
          </cell>
          <cell r="C1510" t="str">
            <v>GLACCT</v>
          </cell>
          <cell r="D1510" t="str">
            <v>7712</v>
          </cell>
          <cell r="E1510" t="str">
            <v>Y</v>
          </cell>
          <cell r="F1510" t="str">
            <v>Procurement Systems Analyst and Buyer</v>
          </cell>
          <cell r="G1510" t="str">
            <v>A</v>
          </cell>
          <cell r="H1510" t="str">
            <v>USD</v>
          </cell>
          <cell r="I1510">
            <v>100588.8</v>
          </cell>
          <cell r="J1510">
            <v>1</v>
          </cell>
          <cell r="L1510" t="str">
            <v>HOME-CA-SEA</v>
          </cell>
          <cell r="M1510" t="str">
            <v>US</v>
          </cell>
          <cell r="AP1510">
            <v>1</v>
          </cell>
          <cell r="AQ1510">
            <v>386.88</v>
          </cell>
          <cell r="AR1510" t="str">
            <v xml:space="preserve"> </v>
          </cell>
          <cell r="AS1510" t="str">
            <v xml:space="preserve"> </v>
          </cell>
          <cell r="AT1510">
            <v>0</v>
          </cell>
        </row>
        <row r="1511">
          <cell r="A1511" t="str">
            <v>Sokhna, Papa Alioune</v>
          </cell>
          <cell r="B1511" t="str">
            <v>Advanced Program Project Manager</v>
          </cell>
          <cell r="C1511" t="str">
            <v>SEN</v>
          </cell>
          <cell r="D1511" t="str">
            <v>5581</v>
          </cell>
          <cell r="E1511" t="str">
            <v>Y</v>
          </cell>
          <cell r="F1511" t="str">
            <v>Senior Technical Officer</v>
          </cell>
          <cell r="G1511" t="str">
            <v>A</v>
          </cell>
          <cell r="H1511" t="str">
            <v>XOF</v>
          </cell>
          <cell r="I1511">
            <v>42217378</v>
          </cell>
          <cell r="J1511">
            <v>1</v>
          </cell>
          <cell r="L1511" t="str">
            <v>SenegalDakar</v>
          </cell>
          <cell r="M1511" t="str">
            <v>AFRICA</v>
          </cell>
          <cell r="AP1511">
            <v>600</v>
          </cell>
          <cell r="AQ1511">
            <v>270.62421794871796</v>
          </cell>
          <cell r="AR1511" t="str">
            <v xml:space="preserve"> </v>
          </cell>
          <cell r="AS1511" t="str">
            <v xml:space="preserve"> </v>
          </cell>
          <cell r="AT1511">
            <v>0</v>
          </cell>
        </row>
        <row r="1512">
          <cell r="A1512" t="str">
            <v>Soku, Nicholas Mokua</v>
          </cell>
          <cell r="B1512" t="str">
            <v>Coordinator I Functional Support /Technician I</v>
          </cell>
          <cell r="C1512" t="str">
            <v>PSK</v>
          </cell>
          <cell r="D1512" t="str">
            <v>8207</v>
          </cell>
          <cell r="E1512" t="str">
            <v>Y</v>
          </cell>
          <cell r="F1512" t="str">
            <v>Driver</v>
          </cell>
          <cell r="G1512" t="str">
            <v>A</v>
          </cell>
          <cell r="H1512" t="str">
            <v>USD</v>
          </cell>
          <cell r="I1512">
            <v>6655.19</v>
          </cell>
          <cell r="J1512">
            <v>1</v>
          </cell>
          <cell r="L1512" t="str">
            <v>KISII2</v>
          </cell>
          <cell r="M1512" t="str">
            <v>AFRICA</v>
          </cell>
          <cell r="AP1512">
            <v>1</v>
          </cell>
          <cell r="AQ1512">
            <v>25.596884615384614</v>
          </cell>
          <cell r="AR1512" t="str">
            <v xml:space="preserve"> </v>
          </cell>
          <cell r="AS1512" t="str">
            <v xml:space="preserve"> </v>
          </cell>
          <cell r="AT1512">
            <v>0</v>
          </cell>
        </row>
        <row r="1513">
          <cell r="A1513" t="str">
            <v>Solochi, Benjamin Bisesa</v>
          </cell>
          <cell r="B1513" t="str">
            <v>Senior Program Officer I</v>
          </cell>
          <cell r="C1513" t="str">
            <v>MD</v>
          </cell>
          <cell r="D1513" t="str">
            <v>7094</v>
          </cell>
          <cell r="E1513" t="str">
            <v>Y</v>
          </cell>
          <cell r="F1513" t="str">
            <v>Surveillance &amp; AMR Specialist, Fleming Fund</v>
          </cell>
          <cell r="G1513" t="str">
            <v>A</v>
          </cell>
          <cell r="H1513" t="str">
            <v>ZMW</v>
          </cell>
          <cell r="I1513">
            <v>330651.68</v>
          </cell>
          <cell r="J1513">
            <v>1</v>
          </cell>
          <cell r="L1513" t="str">
            <v>LUSAKA1</v>
          </cell>
          <cell r="M1513" t="str">
            <v>AFRICA</v>
          </cell>
          <cell r="AP1513">
            <v>19.5</v>
          </cell>
          <cell r="AQ1513">
            <v>65.217293885601563</v>
          </cell>
          <cell r="AR1513" t="str">
            <v xml:space="preserve"> </v>
          </cell>
          <cell r="AS1513" t="str">
            <v xml:space="preserve"> </v>
          </cell>
          <cell r="AT1513">
            <v>0</v>
          </cell>
        </row>
        <row r="1514">
          <cell r="A1514" t="str">
            <v>Solomon, Yosef</v>
          </cell>
          <cell r="B1514" t="str">
            <v>Senior Finance and Awards Officer II/ Senior PADM II</v>
          </cell>
          <cell r="C1514" t="str">
            <v>ET</v>
          </cell>
          <cell r="D1514" t="str">
            <v>8235</v>
          </cell>
          <cell r="E1514" t="str">
            <v>Y</v>
          </cell>
          <cell r="F1514" t="str">
            <v>Project Administrator, Mass Vaccine Project</v>
          </cell>
          <cell r="G1514" t="str">
            <v>A</v>
          </cell>
          <cell r="H1514" t="str">
            <v>USD</v>
          </cell>
          <cell r="I1514">
            <v>16270.8</v>
          </cell>
          <cell r="J1514">
            <v>1</v>
          </cell>
          <cell r="L1514" t="str">
            <v>ADDIS</v>
          </cell>
          <cell r="M1514" t="str">
            <v>AFRICA</v>
          </cell>
          <cell r="AP1514">
            <v>1</v>
          </cell>
          <cell r="AQ1514">
            <v>62.58</v>
          </cell>
          <cell r="AR1514" t="str">
            <v xml:space="preserve"> </v>
          </cell>
          <cell r="AS1514" t="str">
            <v xml:space="preserve"> </v>
          </cell>
          <cell r="AT1514">
            <v>0</v>
          </cell>
        </row>
        <row r="1515">
          <cell r="A1515" t="str">
            <v>Solovey, Oleg Nikolaevich</v>
          </cell>
          <cell r="B1515" t="str">
            <v>Director Accounting</v>
          </cell>
          <cell r="C1515" t="str">
            <v>GLACCT</v>
          </cell>
          <cell r="D1515" t="str">
            <v>3660</v>
          </cell>
          <cell r="E1515" t="str">
            <v>Y</v>
          </cell>
          <cell r="F1515" t="str">
            <v>Assistant Controller</v>
          </cell>
          <cell r="G1515" t="str">
            <v>A</v>
          </cell>
          <cell r="H1515" t="str">
            <v>USD</v>
          </cell>
          <cell r="I1515">
            <v>162978.4</v>
          </cell>
          <cell r="J1515">
            <v>1</v>
          </cell>
          <cell r="L1515" t="str">
            <v>SEATTLE</v>
          </cell>
          <cell r="M1515" t="str">
            <v>US</v>
          </cell>
          <cell r="AP1515">
            <v>1</v>
          </cell>
          <cell r="AQ1515">
            <v>626.84</v>
          </cell>
          <cell r="AR1515" t="str">
            <v xml:space="preserve"> </v>
          </cell>
          <cell r="AS1515" t="str">
            <v xml:space="preserve"> </v>
          </cell>
          <cell r="AT1515">
            <v>0</v>
          </cell>
        </row>
        <row r="1516">
          <cell r="A1516" t="str">
            <v>Songa, Martha Adiye</v>
          </cell>
          <cell r="B1516" t="str">
            <v>Senior Advocacy and Public Policy Officer I</v>
          </cell>
          <cell r="C1516" t="str">
            <v>APP</v>
          </cell>
          <cell r="D1516" t="str">
            <v>8087</v>
          </cell>
          <cell r="E1516" t="str">
            <v>Y</v>
          </cell>
          <cell r="F1516" t="str">
            <v>Regional Advocacy and Policy Officer</v>
          </cell>
          <cell r="G1516" t="str">
            <v>A</v>
          </cell>
          <cell r="H1516" t="str">
            <v>UGX</v>
          </cell>
          <cell r="I1516">
            <v>127800000</v>
          </cell>
          <cell r="J1516">
            <v>1</v>
          </cell>
          <cell r="L1516" t="str">
            <v>UgandaKampala</v>
          </cell>
          <cell r="M1516" t="str">
            <v>AFRICA</v>
          </cell>
          <cell r="AP1516">
            <v>3750</v>
          </cell>
          <cell r="AQ1516">
            <v>131.07692307692307</v>
          </cell>
          <cell r="AR1516" t="str">
            <v xml:space="preserve"> </v>
          </cell>
          <cell r="AS1516" t="str">
            <v xml:space="preserve"> </v>
          </cell>
          <cell r="AT1516">
            <v>0</v>
          </cell>
        </row>
        <row r="1517">
          <cell r="A1517" t="str">
            <v>Sotos, Katherine Amelia</v>
          </cell>
          <cell r="B1517" t="str">
            <v>Senior Communications Officer I</v>
          </cell>
          <cell r="C1517" t="str">
            <v>EXAGEN</v>
          </cell>
          <cell r="D1517" t="str">
            <v>8139</v>
          </cell>
          <cell r="E1517" t="str">
            <v>Y</v>
          </cell>
          <cell r="F1517" t="str">
            <v>Communications Officer</v>
          </cell>
          <cell r="G1517" t="str">
            <v>A</v>
          </cell>
          <cell r="H1517" t="str">
            <v>USD</v>
          </cell>
          <cell r="I1517">
            <v>100880</v>
          </cell>
          <cell r="J1517">
            <v>1</v>
          </cell>
          <cell r="L1517" t="str">
            <v>WASHINGTON DC</v>
          </cell>
          <cell r="M1517" t="str">
            <v>US</v>
          </cell>
          <cell r="AP1517">
            <v>1</v>
          </cell>
          <cell r="AQ1517">
            <v>388</v>
          </cell>
          <cell r="AR1517" t="str">
            <v xml:space="preserve"> </v>
          </cell>
          <cell r="AS1517" t="str">
            <v xml:space="preserve"> </v>
          </cell>
          <cell r="AT1517">
            <v>0</v>
          </cell>
        </row>
        <row r="1518">
          <cell r="A1518" t="str">
            <v>Soudant, Molly</v>
          </cell>
          <cell r="B1518" t="str">
            <v>Senior Functional Coordinator</v>
          </cell>
          <cell r="C1518" t="str">
            <v>EXAGEN</v>
          </cell>
          <cell r="D1518" t="str">
            <v>10241</v>
          </cell>
          <cell r="E1518" t="str">
            <v>Y</v>
          </cell>
          <cell r="F1518" t="str">
            <v>Event and Engagement Coordinator</v>
          </cell>
          <cell r="G1518" t="str">
            <v>A</v>
          </cell>
          <cell r="H1518" t="str">
            <v>USD</v>
          </cell>
          <cell r="I1518">
            <v>85000</v>
          </cell>
          <cell r="J1518">
            <v>1</v>
          </cell>
          <cell r="L1518" t="str">
            <v>SEATTLE</v>
          </cell>
          <cell r="M1518" t="str">
            <v>US</v>
          </cell>
          <cell r="AP1518">
            <v>1</v>
          </cell>
          <cell r="AQ1518">
            <v>326.92307692307691</v>
          </cell>
          <cell r="AR1518" t="str">
            <v xml:space="preserve"> </v>
          </cell>
          <cell r="AS1518" t="str">
            <v xml:space="preserve"> </v>
          </cell>
          <cell r="AT1518">
            <v>0</v>
          </cell>
        </row>
        <row r="1519">
          <cell r="A1519" t="str">
            <v>Sow, Amadou Makhtar</v>
          </cell>
          <cell r="B1519" t="str">
            <v>Coordinator I Functional Support /Technician I</v>
          </cell>
          <cell r="C1519" t="str">
            <v>MNTD</v>
          </cell>
          <cell r="D1519" t="str">
            <v>6072</v>
          </cell>
          <cell r="E1519" t="str">
            <v>Y</v>
          </cell>
          <cell r="F1519" t="str">
            <v>Driver</v>
          </cell>
          <cell r="G1519" t="str">
            <v>A</v>
          </cell>
          <cell r="H1519" t="str">
            <v>XOF</v>
          </cell>
          <cell r="I1519">
            <v>6381185</v>
          </cell>
          <cell r="J1519">
            <v>1</v>
          </cell>
          <cell r="L1519" t="str">
            <v>SenegalDakar</v>
          </cell>
          <cell r="M1519" t="str">
            <v>AFRICA</v>
          </cell>
          <cell r="AP1519">
            <v>600</v>
          </cell>
          <cell r="AQ1519">
            <v>40.905032051282049</v>
          </cell>
          <cell r="AR1519" t="str">
            <v xml:space="preserve"> </v>
          </cell>
          <cell r="AS1519" t="str">
            <v xml:space="preserve"> </v>
          </cell>
          <cell r="AT1519">
            <v>0</v>
          </cell>
        </row>
        <row r="1520">
          <cell r="A1520" t="str">
            <v>Sow, Saadjo Belal</v>
          </cell>
          <cell r="B1520" t="str">
            <v>Senior Program Project Manager I</v>
          </cell>
          <cell r="C1520" t="str">
            <v>MNTD</v>
          </cell>
          <cell r="D1520" t="str">
            <v>8116</v>
          </cell>
          <cell r="E1520" t="str">
            <v>Y</v>
          </cell>
          <cell r="F1520" t="str">
            <v>Research Manager</v>
          </cell>
          <cell r="G1520" t="str">
            <v>A</v>
          </cell>
          <cell r="H1520" t="str">
            <v>USD</v>
          </cell>
          <cell r="I1520">
            <v>89440</v>
          </cell>
          <cell r="J1520">
            <v>1</v>
          </cell>
          <cell r="L1520" t="str">
            <v>WASHINGTON DC</v>
          </cell>
          <cell r="M1520" t="str">
            <v>US</v>
          </cell>
          <cell r="AP1520">
            <v>1</v>
          </cell>
          <cell r="AQ1520">
            <v>344</v>
          </cell>
          <cell r="AR1520" t="str">
            <v xml:space="preserve"> </v>
          </cell>
          <cell r="AS1520" t="str">
            <v xml:space="preserve"> </v>
          </cell>
          <cell r="AT1520">
            <v>0</v>
          </cell>
        </row>
        <row r="1521">
          <cell r="A1521" t="str">
            <v>Sow, Sokhna</v>
          </cell>
          <cell r="B1521" t="str">
            <v>Senior Manager Program</v>
          </cell>
          <cell r="C1521" t="str">
            <v>SEN</v>
          </cell>
          <cell r="D1521" t="str">
            <v>7831</v>
          </cell>
          <cell r="E1521" t="str">
            <v>Y</v>
          </cell>
          <cell r="F1521" t="str">
            <v>Chief of Party</v>
          </cell>
          <cell r="G1521" t="str">
            <v>A</v>
          </cell>
          <cell r="H1521" t="str">
            <v>XOF</v>
          </cell>
          <cell r="I1521">
            <v>57866708</v>
          </cell>
          <cell r="J1521">
            <v>1</v>
          </cell>
          <cell r="L1521" t="str">
            <v>SenegalDakar</v>
          </cell>
          <cell r="M1521" t="str">
            <v>AFRICA</v>
          </cell>
          <cell r="AP1521">
            <v>600</v>
          </cell>
          <cell r="AQ1521">
            <v>370.94043589743592</v>
          </cell>
          <cell r="AR1521" t="str">
            <v xml:space="preserve"> </v>
          </cell>
          <cell r="AS1521" t="str">
            <v xml:space="preserve"> </v>
          </cell>
          <cell r="AT1521">
            <v>0</v>
          </cell>
        </row>
        <row r="1522">
          <cell r="A1522" t="str">
            <v>Spielberg, Katya</v>
          </cell>
          <cell r="B1522" t="str">
            <v>Global Head of Research &amp; Development</v>
          </cell>
          <cell r="C1522" t="str">
            <v>CIFM</v>
          </cell>
          <cell r="D1522" t="str">
            <v>1168</v>
          </cell>
          <cell r="E1522" t="str">
            <v>Y</v>
          </cell>
          <cell r="F1522" t="str">
            <v>Global Head, Integrated Portfolio and Financial Management</v>
          </cell>
          <cell r="G1522" t="str">
            <v>A</v>
          </cell>
          <cell r="H1522" t="str">
            <v>USD</v>
          </cell>
          <cell r="I1522">
            <v>324792</v>
          </cell>
          <cell r="J1522">
            <v>1</v>
          </cell>
          <cell r="L1522" t="str">
            <v>SEATTLE</v>
          </cell>
          <cell r="M1522" t="str">
            <v>US</v>
          </cell>
          <cell r="AP1522">
            <v>1</v>
          </cell>
          <cell r="AQ1522">
            <v>1249.2</v>
          </cell>
          <cell r="AR1522" t="str">
            <v xml:space="preserve"> </v>
          </cell>
          <cell r="AS1522" t="str">
            <v>X</v>
          </cell>
          <cell r="AT1522">
            <v>0</v>
          </cell>
        </row>
        <row r="1523">
          <cell r="A1523" t="str">
            <v>Springer, Betty Alice</v>
          </cell>
          <cell r="B1523" t="str">
            <v>Paralegal Assistant II</v>
          </cell>
          <cell r="C1523" t="str">
            <v>LA</v>
          </cell>
          <cell r="D1523" t="str">
            <v>4585</v>
          </cell>
          <cell r="E1523" t="str">
            <v>Y</v>
          </cell>
          <cell r="F1523" t="str">
            <v>Paralegal Assistant</v>
          </cell>
          <cell r="G1523" t="str">
            <v>A</v>
          </cell>
          <cell r="H1523" t="str">
            <v>USD</v>
          </cell>
          <cell r="I1523">
            <v>98122.75</v>
          </cell>
          <cell r="J1523">
            <v>1</v>
          </cell>
          <cell r="L1523" t="str">
            <v>HOME-WA-SEA</v>
          </cell>
          <cell r="M1523" t="str">
            <v>US</v>
          </cell>
          <cell r="AP1523">
            <v>1</v>
          </cell>
          <cell r="AQ1523">
            <v>377.3951923076923</v>
          </cell>
          <cell r="AR1523" t="str">
            <v xml:space="preserve"> </v>
          </cell>
          <cell r="AS1523" t="str">
            <v xml:space="preserve"> </v>
          </cell>
          <cell r="AT1523">
            <v>0</v>
          </cell>
        </row>
        <row r="1524">
          <cell r="A1524" t="str">
            <v>Sprynsian, Tetiana</v>
          </cell>
          <cell r="B1524" t="str">
            <v>Senior Program Officer II</v>
          </cell>
          <cell r="C1524" t="str">
            <v>PSU</v>
          </cell>
          <cell r="D1524" t="str">
            <v>10075</v>
          </cell>
          <cell r="E1524" t="str">
            <v>Y</v>
          </cell>
          <cell r="F1524" t="str">
            <v>Senior Program Officer</v>
          </cell>
          <cell r="G1524" t="str">
            <v>A</v>
          </cell>
          <cell r="H1524" t="str">
            <v>USD</v>
          </cell>
          <cell r="I1524">
            <v>75000</v>
          </cell>
          <cell r="J1524">
            <v>1</v>
          </cell>
          <cell r="L1524" t="str">
            <v>KYIV</v>
          </cell>
          <cell r="M1524" t="str">
            <v>AMEE</v>
          </cell>
          <cell r="AP1524">
            <v>1</v>
          </cell>
          <cell r="AQ1524">
            <v>288.46153846153845</v>
          </cell>
          <cell r="AR1524" t="str">
            <v xml:space="preserve"> </v>
          </cell>
          <cell r="AS1524" t="str">
            <v xml:space="preserve"> </v>
          </cell>
          <cell r="AT1524">
            <v>0</v>
          </cell>
        </row>
        <row r="1525">
          <cell r="A1525" t="str">
            <v>Srivastava, Ayushi</v>
          </cell>
          <cell r="B1525" t="str">
            <v>Senior Program Officer I</v>
          </cell>
          <cell r="C1525" t="str">
            <v>PSN</v>
          </cell>
          <cell r="D1525" t="str">
            <v>10073</v>
          </cell>
          <cell r="E1525" t="str">
            <v>Y</v>
          </cell>
          <cell r="F1525" t="str">
            <v>Program Officer - Digital Health</v>
          </cell>
          <cell r="G1525" t="str">
            <v>A</v>
          </cell>
          <cell r="H1525" t="str">
            <v>INR</v>
          </cell>
          <cell r="I1525">
            <v>2000004</v>
          </cell>
          <cell r="J1525">
            <v>1</v>
          </cell>
          <cell r="L1525" t="str">
            <v>NEW DELHI</v>
          </cell>
          <cell r="M1525" t="str">
            <v>AMEE</v>
          </cell>
          <cell r="AP1525">
            <v>81.06</v>
          </cell>
          <cell r="AQ1525">
            <v>94.896657746398674</v>
          </cell>
          <cell r="AR1525" t="str">
            <v xml:space="preserve"> </v>
          </cell>
          <cell r="AS1525" t="str">
            <v xml:space="preserve"> </v>
          </cell>
          <cell r="AT1525">
            <v>0</v>
          </cell>
        </row>
        <row r="1526">
          <cell r="A1526" t="str">
            <v>Srivastava, Bhoomika</v>
          </cell>
          <cell r="B1526" t="str">
            <v>Communications Associate I</v>
          </cell>
          <cell r="C1526" t="str">
            <v>PSN</v>
          </cell>
          <cell r="D1526" t="str">
            <v>7634</v>
          </cell>
          <cell r="E1526" t="str">
            <v>Y</v>
          </cell>
          <cell r="F1526" t="str">
            <v>Senior Associate Communications</v>
          </cell>
          <cell r="G1526" t="str">
            <v>A</v>
          </cell>
          <cell r="H1526" t="str">
            <v>INR</v>
          </cell>
          <cell r="I1526">
            <v>819050</v>
          </cell>
          <cell r="J1526">
            <v>1</v>
          </cell>
          <cell r="L1526" t="str">
            <v>NEW DELHI</v>
          </cell>
          <cell r="M1526" t="str">
            <v>AMEE</v>
          </cell>
          <cell r="AP1526">
            <v>81.06</v>
          </cell>
          <cell r="AQ1526">
            <v>38.862476038641837</v>
          </cell>
          <cell r="AR1526" t="str">
            <v xml:space="preserve"> </v>
          </cell>
          <cell r="AS1526" t="str">
            <v xml:space="preserve"> </v>
          </cell>
          <cell r="AT1526">
            <v>0</v>
          </cell>
        </row>
        <row r="1527">
          <cell r="A1527" t="str">
            <v>Srivatsa, Achintya</v>
          </cell>
          <cell r="B1527" t="str">
            <v>Advanced Program Officer</v>
          </cell>
          <cell r="C1527" t="str">
            <v>PSN</v>
          </cell>
          <cell r="D1527" t="str">
            <v>7257</v>
          </cell>
          <cell r="E1527" t="str">
            <v>Y</v>
          </cell>
          <cell r="F1527" t="str">
            <v>Senior Program Officer, Vector Born Diseases</v>
          </cell>
          <cell r="G1527" t="str">
            <v>A</v>
          </cell>
          <cell r="H1527" t="str">
            <v>INR</v>
          </cell>
          <cell r="I1527">
            <v>4151047.88</v>
          </cell>
          <cell r="J1527">
            <v>1</v>
          </cell>
          <cell r="L1527" t="str">
            <v>NEW DELHI</v>
          </cell>
          <cell r="M1527" t="str">
            <v>AMEE</v>
          </cell>
          <cell r="AP1527">
            <v>81.06</v>
          </cell>
          <cell r="AQ1527">
            <v>196.95989105885477</v>
          </cell>
          <cell r="AR1527" t="str">
            <v xml:space="preserve"> </v>
          </cell>
          <cell r="AS1527" t="str">
            <v xml:space="preserve"> </v>
          </cell>
          <cell r="AT1527">
            <v>0</v>
          </cell>
        </row>
        <row r="1528">
          <cell r="A1528" t="str">
            <v>St.Hill, Takeetha Shanay</v>
          </cell>
          <cell r="B1528" t="str">
            <v>Senior Administrative Assistant</v>
          </cell>
          <cell r="C1528" t="str">
            <v>GFTS</v>
          </cell>
          <cell r="D1528" t="str">
            <v>4584</v>
          </cell>
          <cell r="E1528" t="str">
            <v>Y</v>
          </cell>
          <cell r="F1528" t="str">
            <v>DC Office Coordinator</v>
          </cell>
          <cell r="G1528" t="str">
            <v>A</v>
          </cell>
          <cell r="H1528" t="str">
            <v>USD</v>
          </cell>
          <cell r="I1528">
            <v>63233.46</v>
          </cell>
          <cell r="J1528">
            <v>1</v>
          </cell>
          <cell r="L1528" t="str">
            <v>WASHINGTON DC</v>
          </cell>
          <cell r="M1528" t="str">
            <v>US</v>
          </cell>
          <cell r="AP1528">
            <v>1</v>
          </cell>
          <cell r="AQ1528">
            <v>243.20561538461538</v>
          </cell>
          <cell r="AR1528" t="str">
            <v xml:space="preserve"> </v>
          </cell>
          <cell r="AS1528" t="str">
            <v xml:space="preserve"> </v>
          </cell>
          <cell r="AT1528">
            <v>0</v>
          </cell>
        </row>
        <row r="1529">
          <cell r="A1529" t="str">
            <v>Stachowski, Courtney</v>
          </cell>
          <cell r="B1529" t="str">
            <v>Senior Regulatory Affairs Officer I</v>
          </cell>
          <cell r="C1529" t="str">
            <v>CREG</v>
          </cell>
          <cell r="D1529" t="str">
            <v>10143</v>
          </cell>
          <cell r="E1529" t="str">
            <v>Y</v>
          </cell>
          <cell r="F1529" t="str">
            <v>Regulatory Manager</v>
          </cell>
          <cell r="G1529" t="str">
            <v>A</v>
          </cell>
          <cell r="H1529" t="str">
            <v>USD</v>
          </cell>
          <cell r="I1529">
            <v>115000</v>
          </cell>
          <cell r="J1529">
            <v>1</v>
          </cell>
          <cell r="L1529" t="str">
            <v>HOME-CO-SEA</v>
          </cell>
          <cell r="M1529" t="str">
            <v>US</v>
          </cell>
          <cell r="AP1529">
            <v>1</v>
          </cell>
          <cell r="AQ1529">
            <v>442.30769230769232</v>
          </cell>
          <cell r="AR1529" t="str">
            <v xml:space="preserve"> </v>
          </cell>
          <cell r="AS1529" t="str">
            <v xml:space="preserve"> </v>
          </cell>
          <cell r="AT1529">
            <v>0</v>
          </cell>
        </row>
        <row r="1530">
          <cell r="A1530" t="str">
            <v>Stackhouse, Rebekah Erinn Revelle</v>
          </cell>
          <cell r="B1530" t="str">
            <v>Senior Manager Ethics &amp; Compliance</v>
          </cell>
          <cell r="C1530" t="str">
            <v>GRC</v>
          </cell>
          <cell r="D1530" t="str">
            <v>6500</v>
          </cell>
          <cell r="E1530" t="str">
            <v>Y</v>
          </cell>
          <cell r="F1530" t="str">
            <v>GRC Manager</v>
          </cell>
          <cell r="G1530" t="str">
            <v>A</v>
          </cell>
          <cell r="H1530" t="str">
            <v>USD</v>
          </cell>
          <cell r="I1530">
            <v>126319.13</v>
          </cell>
          <cell r="J1530">
            <v>1</v>
          </cell>
          <cell r="L1530" t="str">
            <v>SEATTLE</v>
          </cell>
          <cell r="M1530" t="str">
            <v>US</v>
          </cell>
          <cell r="AP1530">
            <v>1</v>
          </cell>
          <cell r="AQ1530">
            <v>485.8428076923077</v>
          </cell>
          <cell r="AR1530" t="str">
            <v xml:space="preserve"> </v>
          </cell>
          <cell r="AS1530" t="str">
            <v xml:space="preserve"> </v>
          </cell>
          <cell r="AT1530">
            <v>0</v>
          </cell>
        </row>
        <row r="1531">
          <cell r="A1531" t="str">
            <v>Stanley, Richard</v>
          </cell>
          <cell r="B1531" t="str">
            <v>Advanced Program Officer</v>
          </cell>
          <cell r="C1531" t="str">
            <v>CODE</v>
          </cell>
          <cell r="D1531" t="str">
            <v>8094</v>
          </cell>
          <cell r="E1531" t="str">
            <v>Y</v>
          </cell>
          <cell r="F1531" t="str">
            <v>Senior Technical Advisor</v>
          </cell>
          <cell r="G1531" t="str">
            <v>A</v>
          </cell>
          <cell r="H1531" t="str">
            <v>USD</v>
          </cell>
          <cell r="I1531">
            <v>176800</v>
          </cell>
          <cell r="J1531">
            <v>1</v>
          </cell>
          <cell r="L1531" t="str">
            <v>WASHINGTON DC</v>
          </cell>
          <cell r="M1531" t="str">
            <v>US</v>
          </cell>
          <cell r="AP1531">
            <v>1</v>
          </cell>
          <cell r="AQ1531">
            <v>680</v>
          </cell>
          <cell r="AR1531" t="str">
            <v xml:space="preserve"> </v>
          </cell>
          <cell r="AS1531" t="str">
            <v xml:space="preserve"> </v>
          </cell>
          <cell r="AT1531">
            <v>0</v>
          </cell>
        </row>
        <row r="1532">
          <cell r="A1532" t="str">
            <v>Stationwala, Murtuza</v>
          </cell>
          <cell r="B1532" t="str">
            <v>Senior Program Officer II</v>
          </cell>
          <cell r="C1532" t="str">
            <v>PSN</v>
          </cell>
          <cell r="D1532" t="str">
            <v>7957</v>
          </cell>
          <cell r="E1532" t="str">
            <v>Y</v>
          </cell>
          <cell r="F1532" t="str">
            <v>Senior Program Officer -Commercial - Food Fortification</v>
          </cell>
          <cell r="G1532" t="str">
            <v>A</v>
          </cell>
          <cell r="H1532" t="str">
            <v>INR</v>
          </cell>
          <cell r="I1532">
            <v>2273402.25</v>
          </cell>
          <cell r="J1532">
            <v>1</v>
          </cell>
          <cell r="L1532" t="str">
            <v>NEW DELHI</v>
          </cell>
          <cell r="M1532" t="str">
            <v>AMEE</v>
          </cell>
          <cell r="AP1532">
            <v>81.06</v>
          </cell>
          <cell r="AQ1532">
            <v>107.86892188122758</v>
          </cell>
          <cell r="AR1532" t="str">
            <v xml:space="preserve"> </v>
          </cell>
          <cell r="AS1532" t="str">
            <v xml:space="preserve"> </v>
          </cell>
          <cell r="AT1532">
            <v>0</v>
          </cell>
        </row>
        <row r="1533">
          <cell r="A1533" t="str">
            <v>Stella, Kahambu Vumilia</v>
          </cell>
          <cell r="B1533" t="str">
            <v>Coordinator II Functional Support /Technician II</v>
          </cell>
          <cell r="C1533" t="str">
            <v>CODE</v>
          </cell>
          <cell r="D1533" t="str">
            <v>7593</v>
          </cell>
          <cell r="E1533" t="str">
            <v>Y</v>
          </cell>
          <cell r="F1533" t="str">
            <v>Program Assistant, Digital Square</v>
          </cell>
          <cell r="G1533" t="str">
            <v>A</v>
          </cell>
          <cell r="H1533" t="str">
            <v>USD</v>
          </cell>
          <cell r="I1533">
            <v>13596.6</v>
          </cell>
          <cell r="J1533">
            <v>1</v>
          </cell>
          <cell r="L1533" t="str">
            <v>KINSHASA</v>
          </cell>
          <cell r="M1533" t="str">
            <v>AFRICA</v>
          </cell>
          <cell r="AP1533">
            <v>1</v>
          </cell>
          <cell r="AQ1533">
            <v>52.294615384615383</v>
          </cell>
          <cell r="AR1533" t="str">
            <v xml:space="preserve"> </v>
          </cell>
          <cell r="AS1533" t="str">
            <v xml:space="preserve"> </v>
          </cell>
          <cell r="AT1533">
            <v>0</v>
          </cell>
        </row>
        <row r="1534">
          <cell r="A1534" t="str">
            <v>Sterner, Sarah Abigail</v>
          </cell>
          <cell r="B1534" t="str">
            <v>Functional Specialist I</v>
          </cell>
          <cell r="C1534" t="str">
            <v>MDHT</v>
          </cell>
          <cell r="D1534" t="str">
            <v>5504</v>
          </cell>
          <cell r="E1534" t="str">
            <v>Y</v>
          </cell>
          <cell r="F1534" t="str">
            <v>Senior Program Assistant</v>
          </cell>
          <cell r="G1534" t="str">
            <v>A</v>
          </cell>
          <cell r="H1534" t="str">
            <v>USD</v>
          </cell>
          <cell r="I1534">
            <v>88188.88</v>
          </cell>
          <cell r="J1534">
            <v>1</v>
          </cell>
          <cell r="L1534" t="str">
            <v>SEATTLE</v>
          </cell>
          <cell r="M1534" t="str">
            <v>US</v>
          </cell>
          <cell r="AP1534">
            <v>1</v>
          </cell>
          <cell r="AQ1534">
            <v>339.18800000000005</v>
          </cell>
          <cell r="AR1534" t="str">
            <v xml:space="preserve"> </v>
          </cell>
          <cell r="AS1534" t="str">
            <v xml:space="preserve"> </v>
          </cell>
          <cell r="AT1534">
            <v>0</v>
          </cell>
        </row>
        <row r="1535">
          <cell r="A1535" t="str">
            <v>Strang, Amanda Marisue</v>
          </cell>
          <cell r="B1535" t="str">
            <v>Senior Program Officer II</v>
          </cell>
          <cell r="C1535" t="str">
            <v>EPR</v>
          </cell>
          <cell r="D1535" t="str">
            <v>7268</v>
          </cell>
          <cell r="E1535" t="str">
            <v>Y</v>
          </cell>
          <cell r="F1535" t="str">
            <v>Senior Project Manager</v>
          </cell>
          <cell r="G1535" t="str">
            <v>A</v>
          </cell>
          <cell r="H1535" t="str">
            <v>USD</v>
          </cell>
          <cell r="I1535">
            <v>101809.76</v>
          </cell>
          <cell r="J1535">
            <v>1</v>
          </cell>
          <cell r="L1535" t="str">
            <v>WASHINGTON DC</v>
          </cell>
          <cell r="M1535" t="str">
            <v>US</v>
          </cell>
          <cell r="AP1535">
            <v>1</v>
          </cell>
          <cell r="AQ1535">
            <v>391.57599999999996</v>
          </cell>
          <cell r="AR1535" t="str">
            <v xml:space="preserve"> </v>
          </cell>
          <cell r="AS1535" t="str">
            <v xml:space="preserve"> </v>
          </cell>
          <cell r="AT1535">
            <v>0</v>
          </cell>
        </row>
        <row r="1536">
          <cell r="A1536" t="str">
            <v>Stritmatter, Andrea Nicole</v>
          </cell>
          <cell r="B1536" t="str">
            <v>Director Ethics &amp; Compliance</v>
          </cell>
          <cell r="C1536" t="str">
            <v>GRC</v>
          </cell>
          <cell r="D1536" t="str">
            <v>6227</v>
          </cell>
          <cell r="E1536" t="str">
            <v>Y</v>
          </cell>
          <cell r="F1536" t="str">
            <v>Director of Grants, Contracts and Global Risk &amp; Compliance</v>
          </cell>
          <cell r="G1536" t="str">
            <v>A</v>
          </cell>
          <cell r="H1536" t="str">
            <v>USD</v>
          </cell>
          <cell r="I1536">
            <v>191633.64</v>
          </cell>
          <cell r="J1536">
            <v>1</v>
          </cell>
          <cell r="L1536" t="str">
            <v>SEATTLE</v>
          </cell>
          <cell r="M1536" t="str">
            <v>US</v>
          </cell>
          <cell r="AP1536">
            <v>1</v>
          </cell>
          <cell r="AQ1536">
            <v>737.05246153846156</v>
          </cell>
          <cell r="AR1536" t="str">
            <v xml:space="preserve"> </v>
          </cell>
          <cell r="AS1536" t="str">
            <v xml:space="preserve"> </v>
          </cell>
          <cell r="AT1536">
            <v>0</v>
          </cell>
        </row>
        <row r="1537">
          <cell r="A1537" t="str">
            <v>Subbotin, Yurii Vasiliyevich</v>
          </cell>
          <cell r="B1537" t="str">
            <v>Senior Program Officer I</v>
          </cell>
          <cell r="C1537" t="str">
            <v>PSU</v>
          </cell>
          <cell r="D1537" t="str">
            <v>7210</v>
          </cell>
          <cell r="E1537" t="str">
            <v>Y</v>
          </cell>
          <cell r="F1537" t="str">
            <v>Access to Care Advisor</v>
          </cell>
          <cell r="G1537" t="str">
            <v>A</v>
          </cell>
          <cell r="H1537" t="str">
            <v>USD</v>
          </cell>
          <cell r="I1537">
            <v>70552.59</v>
          </cell>
          <cell r="J1537">
            <v>1</v>
          </cell>
          <cell r="L1537" t="str">
            <v>KYIV</v>
          </cell>
          <cell r="M1537" t="str">
            <v>AMEE</v>
          </cell>
          <cell r="AP1537">
            <v>1</v>
          </cell>
          <cell r="AQ1537">
            <v>271.35611538461535</v>
          </cell>
          <cell r="AR1537" t="str">
            <v xml:space="preserve"> </v>
          </cell>
          <cell r="AS1537" t="str">
            <v xml:space="preserve"> </v>
          </cell>
          <cell r="AT1537">
            <v>0</v>
          </cell>
        </row>
        <row r="1538">
          <cell r="A1538" t="str">
            <v>Sukraw, Kristen Marjory</v>
          </cell>
          <cell r="B1538" t="str">
            <v>Advanced Data Mgmt &amp; Stats Officer</v>
          </cell>
          <cell r="C1538" t="str">
            <v>CCLN</v>
          </cell>
          <cell r="D1538" t="str">
            <v>7269</v>
          </cell>
          <cell r="E1538" t="str">
            <v>Y</v>
          </cell>
          <cell r="F1538" t="str">
            <v>Senior Data Manager</v>
          </cell>
          <cell r="G1538" t="str">
            <v>A</v>
          </cell>
          <cell r="H1538" t="str">
            <v>USD</v>
          </cell>
          <cell r="I1538">
            <v>161997</v>
          </cell>
          <cell r="J1538">
            <v>1</v>
          </cell>
          <cell r="L1538" t="str">
            <v>HOME-WA-SEA</v>
          </cell>
          <cell r="M1538" t="str">
            <v>US</v>
          </cell>
          <cell r="AP1538">
            <v>1</v>
          </cell>
          <cell r="AQ1538">
            <v>623.06538461538457</v>
          </cell>
          <cell r="AR1538" t="str">
            <v xml:space="preserve"> </v>
          </cell>
          <cell r="AS1538" t="str">
            <v xml:space="preserve"> </v>
          </cell>
          <cell r="AT1538">
            <v>0</v>
          </cell>
        </row>
        <row r="1539">
          <cell r="A1539" t="str">
            <v>Sun, Miaomiao</v>
          </cell>
          <cell r="B1539" t="str">
            <v>Senior Finance and Awards Officer/ Senior PADM I</v>
          </cell>
          <cell r="C1539" t="str">
            <v>CHN</v>
          </cell>
          <cell r="D1539" t="str">
            <v>6099</v>
          </cell>
          <cell r="E1539" t="str">
            <v>Y</v>
          </cell>
          <cell r="F1539" t="str">
            <v>Project Administrator</v>
          </cell>
          <cell r="G1539" t="str">
            <v>A</v>
          </cell>
          <cell r="H1539" t="str">
            <v>CNY</v>
          </cell>
          <cell r="I1539">
            <v>279243</v>
          </cell>
          <cell r="J1539">
            <v>1</v>
          </cell>
          <cell r="L1539" t="str">
            <v>BEIJING</v>
          </cell>
          <cell r="M1539" t="str">
            <v>AMEE</v>
          </cell>
          <cell r="AP1539">
            <v>6.923</v>
          </cell>
          <cell r="AQ1539">
            <v>155.13672374137491</v>
          </cell>
          <cell r="AR1539" t="str">
            <v xml:space="preserve"> </v>
          </cell>
          <cell r="AS1539" t="str">
            <v xml:space="preserve"> </v>
          </cell>
          <cell r="AT1539">
            <v>0</v>
          </cell>
        </row>
        <row r="1540">
          <cell r="A1540" t="str">
            <v>Sun, Ying</v>
          </cell>
          <cell r="B1540" t="str">
            <v>Senior Finance and Awards Officer/ Senior PADM I</v>
          </cell>
          <cell r="C1540" t="str">
            <v>CHN</v>
          </cell>
          <cell r="D1540" t="str">
            <v>6966</v>
          </cell>
          <cell r="E1540" t="str">
            <v>Y</v>
          </cell>
          <cell r="F1540" t="str">
            <v>Project Administrator</v>
          </cell>
          <cell r="G1540" t="str">
            <v>A</v>
          </cell>
          <cell r="H1540" t="str">
            <v>CNY</v>
          </cell>
          <cell r="I1540">
            <v>279217.44</v>
          </cell>
          <cell r="J1540">
            <v>1</v>
          </cell>
          <cell r="L1540" t="str">
            <v>BEIJING</v>
          </cell>
          <cell r="M1540" t="str">
            <v>AMEE</v>
          </cell>
          <cell r="AP1540">
            <v>6.923</v>
          </cell>
          <cell r="AQ1540">
            <v>155.12252358359538</v>
          </cell>
          <cell r="AR1540" t="str">
            <v xml:space="preserve"> </v>
          </cell>
          <cell r="AS1540" t="str">
            <v xml:space="preserve"> </v>
          </cell>
          <cell r="AT1540">
            <v>0</v>
          </cell>
        </row>
        <row r="1541">
          <cell r="A1541" t="str">
            <v>Sundisa Matutala, Guylain</v>
          </cell>
          <cell r="B1541" t="str">
            <v>TL II Program</v>
          </cell>
          <cell r="C1541" t="str">
            <v>MNTD</v>
          </cell>
          <cell r="D1541" t="str">
            <v>10051</v>
          </cell>
          <cell r="E1541" t="str">
            <v>Y</v>
          </cell>
          <cell r="F1541" t="str">
            <v>Provincial Coordinator - Perennial Malaria Chemoprevention</v>
          </cell>
          <cell r="G1541" t="str">
            <v>A</v>
          </cell>
          <cell r="H1541" t="str">
            <v>USD</v>
          </cell>
          <cell r="I1541">
            <v>31620</v>
          </cell>
          <cell r="J1541">
            <v>1</v>
          </cell>
          <cell r="L1541" t="str">
            <v>DRCKISANTU</v>
          </cell>
          <cell r="M1541" t="str">
            <v>AFRICA</v>
          </cell>
          <cell r="AP1541">
            <v>1</v>
          </cell>
          <cell r="AQ1541">
            <v>121.61538461538461</v>
          </cell>
          <cell r="AR1541" t="str">
            <v xml:space="preserve"> </v>
          </cell>
          <cell r="AS1541" t="str">
            <v xml:space="preserve"> </v>
          </cell>
          <cell r="AT1541">
            <v>0</v>
          </cell>
        </row>
        <row r="1542">
          <cell r="A1542" t="str">
            <v>Sungu, Pierrot Kabila</v>
          </cell>
          <cell r="B1542" t="str">
            <v>Senior Accountant I</v>
          </cell>
          <cell r="C1542" t="str">
            <v>DRC</v>
          </cell>
          <cell r="D1542" t="str">
            <v>6949</v>
          </cell>
          <cell r="E1542" t="str">
            <v>Y</v>
          </cell>
          <cell r="F1542" t="str">
            <v>FINANCE OFFICER</v>
          </cell>
          <cell r="G1542" t="str">
            <v>A</v>
          </cell>
          <cell r="H1542" t="str">
            <v>USD</v>
          </cell>
          <cell r="I1542">
            <v>29504.62</v>
          </cell>
          <cell r="J1542">
            <v>1</v>
          </cell>
          <cell r="L1542" t="str">
            <v>KINSHASA</v>
          </cell>
          <cell r="M1542" t="str">
            <v>AFRICA</v>
          </cell>
          <cell r="AP1542">
            <v>1</v>
          </cell>
          <cell r="AQ1542">
            <v>113.47930769230769</v>
          </cell>
          <cell r="AR1542" t="str">
            <v xml:space="preserve"> </v>
          </cell>
          <cell r="AS1542" t="str">
            <v xml:space="preserve"> </v>
          </cell>
          <cell r="AT1542">
            <v>0</v>
          </cell>
        </row>
        <row r="1543">
          <cell r="A1543" t="str">
            <v>Sunil, Shiny</v>
          </cell>
          <cell r="B1543" t="str">
            <v>Senior Functional Coordinator</v>
          </cell>
          <cell r="C1543" t="str">
            <v>PSN</v>
          </cell>
          <cell r="D1543" t="str">
            <v>8184</v>
          </cell>
          <cell r="E1543" t="str">
            <v>Y</v>
          </cell>
          <cell r="F1543" t="str">
            <v>Project Assistant</v>
          </cell>
          <cell r="G1543" t="str">
            <v>A</v>
          </cell>
          <cell r="H1543" t="str">
            <v>INR</v>
          </cell>
          <cell r="I1543">
            <v>1027200</v>
          </cell>
          <cell r="J1543">
            <v>1</v>
          </cell>
          <cell r="L1543" t="str">
            <v>NEW DELHI</v>
          </cell>
          <cell r="M1543" t="str">
            <v>AMEE</v>
          </cell>
          <cell r="AP1543">
            <v>81.06</v>
          </cell>
          <cell r="AQ1543">
            <v>48.738825940898479</v>
          </cell>
          <cell r="AR1543" t="str">
            <v xml:space="preserve"> </v>
          </cell>
          <cell r="AS1543" t="str">
            <v xml:space="preserve"> </v>
          </cell>
          <cell r="AT1543">
            <v>0</v>
          </cell>
        </row>
        <row r="1544">
          <cell r="A1544" t="str">
            <v>Sunner, Lisa Emily Lynn</v>
          </cell>
          <cell r="B1544" t="str">
            <v>Senior Clinical Research Monitoring &amp; Development Officer II</v>
          </cell>
          <cell r="C1544" t="str">
            <v>CCLN</v>
          </cell>
          <cell r="D1544" t="str">
            <v>7398</v>
          </cell>
          <cell r="E1544" t="str">
            <v>Y</v>
          </cell>
          <cell r="F1544" t="str">
            <v>Senior Clinical Research Manager</v>
          </cell>
          <cell r="G1544" t="str">
            <v>A</v>
          </cell>
          <cell r="H1544" t="str">
            <v>USD</v>
          </cell>
          <cell r="I1544">
            <v>167431.67999999999</v>
          </cell>
          <cell r="J1544">
            <v>1</v>
          </cell>
          <cell r="L1544" t="str">
            <v>HOME-NY-SEA</v>
          </cell>
          <cell r="M1544" t="str">
            <v>US</v>
          </cell>
          <cell r="AP1544">
            <v>1</v>
          </cell>
          <cell r="AQ1544">
            <v>643.96799999999996</v>
          </cell>
          <cell r="AR1544" t="str">
            <v xml:space="preserve"> </v>
          </cell>
          <cell r="AS1544" t="str">
            <v xml:space="preserve"> </v>
          </cell>
          <cell r="AT1544">
            <v>0</v>
          </cell>
        </row>
        <row r="1545">
          <cell r="A1545" t="str">
            <v>Suryavanshi, Santosh Pandurang</v>
          </cell>
          <cell r="B1545" t="str">
            <v>Senior Program Officer I</v>
          </cell>
          <cell r="C1545" t="str">
            <v>PSN</v>
          </cell>
          <cell r="D1545" t="str">
            <v>7989</v>
          </cell>
          <cell r="E1545" t="str">
            <v>Y</v>
          </cell>
          <cell r="F1545" t="str">
            <v>State Program Officer - HIV Prevention &amp; Case Finding</v>
          </cell>
          <cell r="G1545" t="str">
            <v>A</v>
          </cell>
          <cell r="H1545" t="str">
            <v>INR</v>
          </cell>
          <cell r="I1545">
            <v>1470624.05</v>
          </cell>
          <cell r="J1545">
            <v>1</v>
          </cell>
          <cell r="L1545" t="str">
            <v>MUMBAI</v>
          </cell>
          <cell r="M1545" t="str">
            <v>AMEE</v>
          </cell>
          <cell r="AP1545">
            <v>81.06</v>
          </cell>
          <cell r="AQ1545">
            <v>69.778514016208305</v>
          </cell>
          <cell r="AR1545" t="str">
            <v xml:space="preserve"> </v>
          </cell>
          <cell r="AS1545" t="str">
            <v xml:space="preserve"> </v>
          </cell>
          <cell r="AT1545">
            <v>0</v>
          </cell>
        </row>
        <row r="1546">
          <cell r="A1546" t="str">
            <v>Svystun, Hanna</v>
          </cell>
          <cell r="B1546" t="str">
            <v>Communications Associate II</v>
          </cell>
          <cell r="C1546" t="str">
            <v>PSU</v>
          </cell>
          <cell r="D1546" t="str">
            <v>10196</v>
          </cell>
          <cell r="E1546" t="str">
            <v>Y</v>
          </cell>
          <cell r="F1546" t="str">
            <v>Communications Associate</v>
          </cell>
          <cell r="G1546" t="str">
            <v>A</v>
          </cell>
          <cell r="H1546" t="str">
            <v>USD</v>
          </cell>
          <cell r="I1546">
            <v>36000</v>
          </cell>
          <cell r="J1546">
            <v>1</v>
          </cell>
          <cell r="L1546" t="str">
            <v>KYIV</v>
          </cell>
          <cell r="M1546" t="str">
            <v>AMEE</v>
          </cell>
          <cell r="AP1546">
            <v>1</v>
          </cell>
          <cell r="AQ1546">
            <v>138.46153846153845</v>
          </cell>
          <cell r="AR1546" t="str">
            <v xml:space="preserve"> </v>
          </cell>
          <cell r="AS1546" t="str">
            <v xml:space="preserve"> </v>
          </cell>
          <cell r="AT1546">
            <v>0</v>
          </cell>
        </row>
        <row r="1547">
          <cell r="A1547" t="str">
            <v>Swegenyi, Charles</v>
          </cell>
          <cell r="B1547" t="str">
            <v>Procurement &amp; Supply Chain Coordinator II</v>
          </cell>
          <cell r="C1547" t="str">
            <v>PSK</v>
          </cell>
          <cell r="D1547" t="str">
            <v>10206</v>
          </cell>
          <cell r="E1547" t="str">
            <v>Y</v>
          </cell>
          <cell r="F1547" t="str">
            <v>Procurement &amp; Supply Chain Associate</v>
          </cell>
          <cell r="G1547" t="str">
            <v>A</v>
          </cell>
          <cell r="H1547" t="str">
            <v>USD</v>
          </cell>
          <cell r="I1547">
            <v>14571.48</v>
          </cell>
          <cell r="J1547">
            <v>1</v>
          </cell>
          <cell r="L1547" t="str">
            <v>HOMABAY</v>
          </cell>
          <cell r="M1547" t="str">
            <v>AFRICA</v>
          </cell>
          <cell r="AP1547">
            <v>1</v>
          </cell>
          <cell r="AQ1547">
            <v>56.044153846153847</v>
          </cell>
          <cell r="AR1547" t="str">
            <v xml:space="preserve"> </v>
          </cell>
          <cell r="AS1547" t="str">
            <v xml:space="preserve"> </v>
          </cell>
          <cell r="AT1547">
            <v>0</v>
          </cell>
        </row>
        <row r="1548">
          <cell r="A1548" t="str">
            <v>Sy, El Hadji Cheikh Oumar Foutiyou</v>
          </cell>
          <cell r="B1548" t="str">
            <v>Manager Finance and Awards</v>
          </cell>
          <cell r="C1548" t="str">
            <v>SEN</v>
          </cell>
          <cell r="D1548" t="str">
            <v>7887</v>
          </cell>
          <cell r="E1548" t="str">
            <v>Y</v>
          </cell>
          <cell r="F1548" t="str">
            <v>Director of Finance and Administration</v>
          </cell>
          <cell r="G1548" t="str">
            <v>A</v>
          </cell>
          <cell r="H1548" t="str">
            <v>XOF</v>
          </cell>
          <cell r="I1548">
            <v>40528281</v>
          </cell>
          <cell r="J1548">
            <v>1</v>
          </cell>
          <cell r="L1548" t="str">
            <v>SenegalDakar</v>
          </cell>
          <cell r="M1548" t="str">
            <v>AFRICA</v>
          </cell>
          <cell r="AP1548">
            <v>600</v>
          </cell>
          <cell r="AQ1548">
            <v>259.79667307692307</v>
          </cell>
          <cell r="AR1548" t="str">
            <v xml:space="preserve"> </v>
          </cell>
          <cell r="AS1548" t="str">
            <v xml:space="preserve"> </v>
          </cell>
          <cell r="AT1548">
            <v>0</v>
          </cell>
        </row>
        <row r="1549">
          <cell r="A1549" t="str">
            <v>Syed, Javed Iqbal Bilal</v>
          </cell>
          <cell r="B1549" t="str">
            <v>Senior Functional Coordinator</v>
          </cell>
          <cell r="C1549" t="str">
            <v>PSN</v>
          </cell>
          <cell r="D1549" t="str">
            <v>7990</v>
          </cell>
          <cell r="E1549" t="str">
            <v>Y</v>
          </cell>
          <cell r="F1549" t="str">
            <v>State Program Coordinator - HIV</v>
          </cell>
          <cell r="G1549" t="str">
            <v>A</v>
          </cell>
          <cell r="H1549" t="str">
            <v>INR</v>
          </cell>
          <cell r="I1549">
            <v>663768.07999999996</v>
          </cell>
          <cell r="J1549">
            <v>1</v>
          </cell>
          <cell r="L1549" t="str">
            <v>MUMBAI</v>
          </cell>
          <cell r="M1549" t="str">
            <v>AMEE</v>
          </cell>
          <cell r="AP1549">
            <v>81.06</v>
          </cell>
          <cell r="AQ1549">
            <v>31.494623166125752</v>
          </cell>
          <cell r="AR1549" t="str">
            <v xml:space="preserve"> </v>
          </cell>
          <cell r="AS1549" t="str">
            <v xml:space="preserve"> </v>
          </cell>
          <cell r="AT1549">
            <v>0</v>
          </cell>
        </row>
        <row r="1550">
          <cell r="A1550" t="str">
            <v>Tabu, Quinter Anyango</v>
          </cell>
          <cell r="B1550" t="str">
            <v>Program Associate II</v>
          </cell>
          <cell r="C1550" t="str">
            <v>MDHT</v>
          </cell>
          <cell r="D1550" t="str">
            <v>7610</v>
          </cell>
          <cell r="E1550" t="str">
            <v>Y</v>
          </cell>
          <cell r="F1550" t="str">
            <v>Design and Innovation Specialist, Living Labs</v>
          </cell>
          <cell r="G1550" t="str">
            <v>A</v>
          </cell>
          <cell r="H1550" t="str">
            <v>USD</v>
          </cell>
          <cell r="I1550">
            <v>18952.8</v>
          </cell>
          <cell r="J1550">
            <v>1</v>
          </cell>
          <cell r="L1550" t="str">
            <v>KISUMU</v>
          </cell>
          <cell r="M1550" t="str">
            <v>AFRICA</v>
          </cell>
          <cell r="AP1550">
            <v>1</v>
          </cell>
          <cell r="AQ1550">
            <v>72.895384615384614</v>
          </cell>
          <cell r="AR1550" t="str">
            <v xml:space="preserve"> </v>
          </cell>
          <cell r="AS1550" t="str">
            <v xml:space="preserve"> </v>
          </cell>
          <cell r="AT1550">
            <v>0</v>
          </cell>
        </row>
        <row r="1551">
          <cell r="A1551" t="str">
            <v>Tadkod, Nazmeen Banu</v>
          </cell>
          <cell r="B1551" t="str">
            <v>Senior Functional Coordinator</v>
          </cell>
          <cell r="C1551" t="str">
            <v>PSN</v>
          </cell>
          <cell r="D1551" t="str">
            <v>10046</v>
          </cell>
          <cell r="E1551" t="str">
            <v>Y</v>
          </cell>
          <cell r="F1551" t="str">
            <v>State Program Coordinator - Treatment</v>
          </cell>
          <cell r="G1551" t="str">
            <v>A</v>
          </cell>
          <cell r="H1551" t="str">
            <v>INR</v>
          </cell>
          <cell r="I1551">
            <v>663757.38</v>
          </cell>
          <cell r="J1551">
            <v>1</v>
          </cell>
          <cell r="L1551" t="str">
            <v>MUMBAI</v>
          </cell>
          <cell r="M1551" t="str">
            <v>AMEE</v>
          </cell>
          <cell r="AP1551">
            <v>81.06</v>
          </cell>
          <cell r="AQ1551">
            <v>31.494115470022205</v>
          </cell>
          <cell r="AR1551" t="str">
            <v xml:space="preserve"> </v>
          </cell>
          <cell r="AS1551" t="str">
            <v xml:space="preserve"> </v>
          </cell>
          <cell r="AT1551">
            <v>0</v>
          </cell>
        </row>
        <row r="1552">
          <cell r="A1552" t="str">
            <v>Tagmyer, Tara</v>
          </cell>
          <cell r="B1552" t="str">
            <v>Director Research &amp; Development</v>
          </cell>
          <cell r="C1552" t="str">
            <v>4113</v>
          </cell>
          <cell r="D1552" t="str">
            <v>10188</v>
          </cell>
          <cell r="E1552" t="str">
            <v>Y</v>
          </cell>
          <cell r="F1552" t="str">
            <v>Scientific Director</v>
          </cell>
          <cell r="G1552" t="str">
            <v>A</v>
          </cell>
          <cell r="H1552" t="str">
            <v>USD</v>
          </cell>
          <cell r="I1552">
            <v>275000</v>
          </cell>
          <cell r="J1552">
            <v>1</v>
          </cell>
          <cell r="L1552" t="str">
            <v>HOME-PA-SEA</v>
          </cell>
          <cell r="M1552" t="str">
            <v>US</v>
          </cell>
          <cell r="AP1552">
            <v>1</v>
          </cell>
          <cell r="AQ1552">
            <v>1057.6923076923076</v>
          </cell>
          <cell r="AR1552" t="str">
            <v xml:space="preserve"> </v>
          </cell>
          <cell r="AS1552" t="str">
            <v>X</v>
          </cell>
          <cell r="AT1552">
            <v>0</v>
          </cell>
        </row>
        <row r="1553">
          <cell r="A1553" t="str">
            <v>Tajne, Satish</v>
          </cell>
          <cell r="B1553" t="str">
            <v>Advanced Program Officer</v>
          </cell>
          <cell r="C1553" t="str">
            <v>PSN</v>
          </cell>
          <cell r="D1553" t="str">
            <v>7061</v>
          </cell>
          <cell r="E1553" t="str">
            <v>Y</v>
          </cell>
          <cell r="F1553" t="str">
            <v>State Lead- Maharashtra</v>
          </cell>
          <cell r="G1553" t="str">
            <v>A</v>
          </cell>
          <cell r="H1553" t="str">
            <v>INR</v>
          </cell>
          <cell r="I1553">
            <v>2598011.66</v>
          </cell>
          <cell r="J1553">
            <v>1</v>
          </cell>
          <cell r="L1553" t="str">
            <v>MUMBAI</v>
          </cell>
          <cell r="M1553" t="str">
            <v>AMEE</v>
          </cell>
          <cell r="AP1553">
            <v>81.06</v>
          </cell>
          <cell r="AQ1553">
            <v>123.27106511795633</v>
          </cell>
          <cell r="AR1553" t="str">
            <v xml:space="preserve"> </v>
          </cell>
          <cell r="AS1553" t="str">
            <v xml:space="preserve"> </v>
          </cell>
          <cell r="AT1553">
            <v>0</v>
          </cell>
        </row>
        <row r="1554">
          <cell r="A1554" t="str">
            <v>Taliesin, Brian Lee</v>
          </cell>
          <cell r="B1554" t="str">
            <v>Director Data Science</v>
          </cell>
          <cell r="C1554" t="str">
            <v>CODE</v>
          </cell>
          <cell r="D1554" t="str">
            <v>4380</v>
          </cell>
          <cell r="E1554" t="str">
            <v>Y</v>
          </cell>
          <cell r="F1554" t="str">
            <v>Global Director, Living Labs</v>
          </cell>
          <cell r="G1554" t="str">
            <v>A</v>
          </cell>
          <cell r="H1554" t="str">
            <v>USD</v>
          </cell>
          <cell r="I1554">
            <v>200126.16</v>
          </cell>
          <cell r="J1554">
            <v>1</v>
          </cell>
          <cell r="L1554" t="str">
            <v>NAIROBI</v>
          </cell>
          <cell r="M1554" t="str">
            <v>AFRICA</v>
          </cell>
          <cell r="AP1554">
            <v>1</v>
          </cell>
          <cell r="AQ1554">
            <v>769.71600000000001</v>
          </cell>
          <cell r="AR1554" t="str">
            <v xml:space="preserve"> </v>
          </cell>
          <cell r="AS1554" t="str">
            <v xml:space="preserve"> </v>
          </cell>
          <cell r="AT1554">
            <v>0</v>
          </cell>
        </row>
        <row r="1555">
          <cell r="A1555" t="str">
            <v>Tandan, Ashima</v>
          </cell>
          <cell r="B1555" t="str">
            <v>Senior Finance and Awards Officer II/ Senior PADM II</v>
          </cell>
          <cell r="C1555" t="str">
            <v>EPR</v>
          </cell>
          <cell r="D1555" t="str">
            <v>6538</v>
          </cell>
          <cell r="E1555" t="str">
            <v>Y</v>
          </cell>
          <cell r="F1555" t="str">
            <v>Manager of Finance and Administration</v>
          </cell>
          <cell r="G1555" t="str">
            <v>A</v>
          </cell>
          <cell r="H1555" t="str">
            <v>USD</v>
          </cell>
          <cell r="I1555">
            <v>126984</v>
          </cell>
          <cell r="J1555">
            <v>1</v>
          </cell>
          <cell r="L1555" t="str">
            <v>HOME-NC-SEA</v>
          </cell>
          <cell r="M1555" t="str">
            <v>US</v>
          </cell>
          <cell r="AP1555">
            <v>1</v>
          </cell>
          <cell r="AQ1555">
            <v>488.4</v>
          </cell>
          <cell r="AR1555" t="str">
            <v xml:space="preserve"> </v>
          </cell>
          <cell r="AS1555" t="str">
            <v xml:space="preserve"> </v>
          </cell>
          <cell r="AT1555">
            <v>0</v>
          </cell>
        </row>
        <row r="1556">
          <cell r="A1556" t="str">
            <v>Tande, Eva</v>
          </cell>
          <cell r="B1556" t="str">
            <v>Recruitment Coordinator II</v>
          </cell>
          <cell r="C1556" t="str">
            <v>HR</v>
          </cell>
          <cell r="D1556" t="str">
            <v>7458</v>
          </cell>
          <cell r="E1556" t="str">
            <v>Y</v>
          </cell>
          <cell r="F1556" t="str">
            <v>Talent Coordinator, Southern Africa</v>
          </cell>
          <cell r="G1556" t="str">
            <v>A</v>
          </cell>
          <cell r="H1556" t="str">
            <v>ZMW</v>
          </cell>
          <cell r="I1556">
            <v>147947.20000000001</v>
          </cell>
          <cell r="J1556">
            <v>1</v>
          </cell>
          <cell r="L1556" t="str">
            <v>LUSAKA1</v>
          </cell>
          <cell r="M1556" t="str">
            <v>AFRICA</v>
          </cell>
          <cell r="AP1556">
            <v>19.5</v>
          </cell>
          <cell r="AQ1556">
            <v>29.180907297830377</v>
          </cell>
          <cell r="AR1556" t="str">
            <v xml:space="preserve"> </v>
          </cell>
          <cell r="AS1556" t="str">
            <v xml:space="preserve"> </v>
          </cell>
          <cell r="AT1556">
            <v>0</v>
          </cell>
        </row>
        <row r="1557">
          <cell r="A1557" t="str">
            <v>Tandon, Rahul</v>
          </cell>
          <cell r="B1557" t="str">
            <v>FP&amp;A Analyst</v>
          </cell>
          <cell r="C1557" t="str">
            <v>PSN</v>
          </cell>
          <cell r="D1557" t="str">
            <v>7934</v>
          </cell>
          <cell r="E1557" t="str">
            <v>Y</v>
          </cell>
          <cell r="F1557" t="str">
            <v>Finance Analyst - Finance Planning &amp; Analysis</v>
          </cell>
          <cell r="G1557" t="str">
            <v>A</v>
          </cell>
          <cell r="H1557" t="str">
            <v>INR</v>
          </cell>
          <cell r="I1557">
            <v>1435833</v>
          </cell>
          <cell r="J1557">
            <v>1</v>
          </cell>
          <cell r="L1557" t="str">
            <v>NEW DELHI</v>
          </cell>
          <cell r="M1557" t="str">
            <v>AMEE</v>
          </cell>
          <cell r="AP1557">
            <v>81.06</v>
          </cell>
          <cell r="AQ1557">
            <v>68.127740135512155</v>
          </cell>
          <cell r="AR1557" t="str">
            <v xml:space="preserve"> </v>
          </cell>
          <cell r="AS1557" t="str">
            <v xml:space="preserve"> </v>
          </cell>
          <cell r="AT1557">
            <v>0</v>
          </cell>
        </row>
        <row r="1558">
          <cell r="A1558" t="str">
            <v>Tang, Yuxiao</v>
          </cell>
          <cell r="B1558" t="str">
            <v>Advanced Data Mgmt &amp; Stats Officer</v>
          </cell>
          <cell r="C1558" t="str">
            <v>CCLN</v>
          </cell>
          <cell r="D1558" t="str">
            <v>3031</v>
          </cell>
          <cell r="E1558" t="str">
            <v>Y</v>
          </cell>
          <cell r="F1558" t="str">
            <v>Senior Program Officer, Statistical Team CVIA Clinical</v>
          </cell>
          <cell r="G1558" t="str">
            <v>A</v>
          </cell>
          <cell r="H1558" t="str">
            <v>USD</v>
          </cell>
          <cell r="I1558">
            <v>213079.36</v>
          </cell>
          <cell r="J1558">
            <v>1</v>
          </cell>
          <cell r="L1558" t="str">
            <v>SEATTLE</v>
          </cell>
          <cell r="M1558" t="str">
            <v>US</v>
          </cell>
          <cell r="AP1558">
            <v>1</v>
          </cell>
          <cell r="AQ1558">
            <v>819.53599999999994</v>
          </cell>
          <cell r="AR1558" t="str">
            <v xml:space="preserve"> </v>
          </cell>
          <cell r="AS1558" t="str">
            <v>X</v>
          </cell>
          <cell r="AT1558">
            <v>0</v>
          </cell>
        </row>
        <row r="1559">
          <cell r="A1559" t="str">
            <v>Tanner, Ivy Santiago</v>
          </cell>
          <cell r="B1559" t="str">
            <v>Manager Accounting</v>
          </cell>
          <cell r="C1559" t="str">
            <v>GLACCT</v>
          </cell>
          <cell r="D1559" t="str">
            <v>4175</v>
          </cell>
          <cell r="E1559" t="str">
            <v>Y</v>
          </cell>
          <cell r="F1559" t="str">
            <v>Accounting Manager</v>
          </cell>
          <cell r="G1559" t="str">
            <v>A</v>
          </cell>
          <cell r="H1559" t="str">
            <v>USD</v>
          </cell>
          <cell r="I1559">
            <v>119080</v>
          </cell>
          <cell r="J1559">
            <v>1</v>
          </cell>
          <cell r="L1559" t="str">
            <v>SEATTLE</v>
          </cell>
          <cell r="M1559" t="str">
            <v>US</v>
          </cell>
          <cell r="AP1559">
            <v>1</v>
          </cell>
          <cell r="AQ1559">
            <v>458</v>
          </cell>
          <cell r="AR1559" t="str">
            <v xml:space="preserve"> </v>
          </cell>
          <cell r="AS1559" t="str">
            <v xml:space="preserve"> </v>
          </cell>
          <cell r="AT1559">
            <v>0</v>
          </cell>
        </row>
        <row r="1560">
          <cell r="A1560" t="str">
            <v>Tano, Aya Lea</v>
          </cell>
          <cell r="B1560" t="str">
            <v>Procurement &amp; Supply Chain Coordinator II</v>
          </cell>
          <cell r="C1560" t="str">
            <v>GLACCT</v>
          </cell>
          <cell r="D1560" t="str">
            <v>7750</v>
          </cell>
          <cell r="E1560" t="str">
            <v>Y</v>
          </cell>
          <cell r="F1560" t="str">
            <v>Shipping and Receiving Administrator</v>
          </cell>
          <cell r="G1560" t="str">
            <v>A</v>
          </cell>
          <cell r="H1560" t="str">
            <v>USD</v>
          </cell>
          <cell r="I1560">
            <v>67491.839999999997</v>
          </cell>
          <cell r="J1560">
            <v>1</v>
          </cell>
          <cell r="L1560" t="str">
            <v>SEATTLE</v>
          </cell>
          <cell r="M1560" t="str">
            <v>US</v>
          </cell>
          <cell r="AP1560">
            <v>1</v>
          </cell>
          <cell r="AQ1560">
            <v>259.584</v>
          </cell>
          <cell r="AR1560" t="str">
            <v xml:space="preserve"> </v>
          </cell>
          <cell r="AS1560" t="str">
            <v xml:space="preserve"> </v>
          </cell>
          <cell r="AT1560">
            <v>0</v>
          </cell>
        </row>
        <row r="1561">
          <cell r="A1561" t="str">
            <v>Tayal, Rajeev</v>
          </cell>
          <cell r="B1561" t="str">
            <v>Senior Finance and Awards Officer/ Senior PADM I</v>
          </cell>
          <cell r="C1561" t="str">
            <v>PSN</v>
          </cell>
          <cell r="D1561" t="str">
            <v>10078</v>
          </cell>
          <cell r="E1561" t="str">
            <v>Y</v>
          </cell>
          <cell r="F1561" t="str">
            <v>PADM</v>
          </cell>
          <cell r="G1561" t="str">
            <v>A</v>
          </cell>
          <cell r="H1561" t="str">
            <v>INR</v>
          </cell>
          <cell r="I1561">
            <v>1670004</v>
          </cell>
          <cell r="J1561">
            <v>1</v>
          </cell>
          <cell r="L1561" t="str">
            <v>NEW DELHI</v>
          </cell>
          <cell r="M1561" t="str">
            <v>AMEE</v>
          </cell>
          <cell r="AP1561">
            <v>81.06</v>
          </cell>
          <cell r="AQ1561">
            <v>79.238740534077323</v>
          </cell>
          <cell r="AR1561" t="str">
            <v xml:space="preserve"> </v>
          </cell>
          <cell r="AS1561" t="str">
            <v xml:space="preserve"> </v>
          </cell>
          <cell r="AT1561">
            <v>0</v>
          </cell>
        </row>
        <row r="1562">
          <cell r="A1562" t="str">
            <v>Taylor, Linda Jane</v>
          </cell>
          <cell r="B1562" t="str">
            <v>Senior Digital Systems Officer I</v>
          </cell>
          <cell r="C1562" t="str">
            <v>CODE</v>
          </cell>
          <cell r="D1562" t="str">
            <v>7757</v>
          </cell>
          <cell r="E1562" t="str">
            <v>Y</v>
          </cell>
          <cell r="F1562" t="str">
            <v>Technical Program Manager - Analyst, Digital Square</v>
          </cell>
          <cell r="G1562" t="str">
            <v>A</v>
          </cell>
          <cell r="H1562" t="str">
            <v>ZAR</v>
          </cell>
          <cell r="I1562">
            <v>1518984</v>
          </cell>
          <cell r="J1562">
            <v>1</v>
          </cell>
          <cell r="L1562" t="str">
            <v>REMOTE-ZA</v>
          </cell>
          <cell r="M1562" t="str">
            <v>AFRICA</v>
          </cell>
          <cell r="AP1562">
            <v>18.2</v>
          </cell>
          <cell r="AQ1562">
            <v>321.00253592561285</v>
          </cell>
          <cell r="AR1562" t="str">
            <v xml:space="preserve"> </v>
          </cell>
          <cell r="AS1562" t="str">
            <v xml:space="preserve"> </v>
          </cell>
          <cell r="AT1562">
            <v>0</v>
          </cell>
        </row>
        <row r="1563">
          <cell r="A1563" t="str">
            <v>Tedla, Saba Ermyas</v>
          </cell>
          <cell r="B1563" t="str">
            <v>Senior Communications Officer I</v>
          </cell>
          <cell r="C1563" t="str">
            <v>ET</v>
          </cell>
          <cell r="D1563" t="str">
            <v>8264</v>
          </cell>
          <cell r="E1563" t="str">
            <v>Y</v>
          </cell>
          <cell r="F1563" t="str">
            <v>Senior Communication Advisor, Ethiopia</v>
          </cell>
          <cell r="G1563" t="str">
            <v>A</v>
          </cell>
          <cell r="H1563" t="str">
            <v>USD</v>
          </cell>
          <cell r="I1563">
            <v>37923.480000000003</v>
          </cell>
          <cell r="J1563">
            <v>1</v>
          </cell>
          <cell r="L1563" t="str">
            <v>ADDIS</v>
          </cell>
          <cell r="M1563" t="str">
            <v>AFRICA</v>
          </cell>
          <cell r="AP1563">
            <v>1</v>
          </cell>
          <cell r="AQ1563">
            <v>145.85953846153848</v>
          </cell>
          <cell r="AR1563" t="str">
            <v xml:space="preserve"> </v>
          </cell>
          <cell r="AS1563" t="str">
            <v xml:space="preserve"> </v>
          </cell>
          <cell r="AT1563">
            <v>0</v>
          </cell>
        </row>
        <row r="1564">
          <cell r="A1564" t="str">
            <v>Teferri, Sosenna Assefa</v>
          </cell>
          <cell r="B1564" t="str">
            <v>Senior Manager Finance and Awards</v>
          </cell>
          <cell r="C1564" t="str">
            <v>MNTD</v>
          </cell>
          <cell r="D1564" t="str">
            <v>3819</v>
          </cell>
          <cell r="E1564" t="str">
            <v>Y</v>
          </cell>
          <cell r="F1564" t="str">
            <v>Senior Project/ Team Leader</v>
          </cell>
          <cell r="G1564" t="str">
            <v>A</v>
          </cell>
          <cell r="H1564" t="str">
            <v>USD</v>
          </cell>
          <cell r="I1564">
            <v>129906.05</v>
          </cell>
          <cell r="J1564">
            <v>1</v>
          </cell>
          <cell r="L1564" t="str">
            <v>LUSAKA1</v>
          </cell>
          <cell r="M1564" t="str">
            <v>AFRICA</v>
          </cell>
          <cell r="AP1564">
            <v>1</v>
          </cell>
          <cell r="AQ1564">
            <v>499.63865384615383</v>
          </cell>
          <cell r="AR1564" t="str">
            <v xml:space="preserve"> </v>
          </cell>
          <cell r="AS1564" t="str">
            <v xml:space="preserve"> </v>
          </cell>
          <cell r="AT1564">
            <v>0</v>
          </cell>
        </row>
        <row r="1565">
          <cell r="A1565" t="str">
            <v>Tegbe, Olumuyiwa Ayodeji</v>
          </cell>
          <cell r="B1565" t="str">
            <v>Senior Director Program</v>
          </cell>
          <cell r="C1565" t="str">
            <v>PHCMGT</v>
          </cell>
          <cell r="D1565" t="str">
            <v>7548</v>
          </cell>
          <cell r="E1565" t="str">
            <v>Y</v>
          </cell>
          <cell r="F1565" t="str">
            <v>Deputy Director, Primary Health Care</v>
          </cell>
          <cell r="G1565" t="str">
            <v>A</v>
          </cell>
          <cell r="H1565" t="str">
            <v>USD</v>
          </cell>
          <cell r="I1565">
            <v>245566.88</v>
          </cell>
          <cell r="J1565">
            <v>1</v>
          </cell>
          <cell r="L1565" t="str">
            <v>SEATTLE</v>
          </cell>
          <cell r="M1565" t="str">
            <v>US</v>
          </cell>
          <cell r="AP1565">
            <v>1</v>
          </cell>
          <cell r="AQ1565">
            <v>944.48800000000006</v>
          </cell>
          <cell r="AR1565" t="str">
            <v xml:space="preserve"> </v>
          </cell>
          <cell r="AS1565" t="str">
            <v>X</v>
          </cell>
          <cell r="AT1565">
            <v>0</v>
          </cell>
        </row>
        <row r="1566">
          <cell r="A1566" t="str">
            <v>Tejero, Andrew James Louie B</v>
          </cell>
          <cell r="B1566" t="str">
            <v>Senior Functional Coordinator</v>
          </cell>
          <cell r="C1566" t="str">
            <v>EXAGEN</v>
          </cell>
          <cell r="D1566" t="str">
            <v>7706</v>
          </cell>
          <cell r="E1566" t="str">
            <v>Y</v>
          </cell>
          <cell r="F1566" t="str">
            <v>Program Coordinator</v>
          </cell>
          <cell r="G1566" t="str">
            <v>A</v>
          </cell>
          <cell r="H1566" t="str">
            <v>USD</v>
          </cell>
          <cell r="I1566">
            <v>72683.520000000004</v>
          </cell>
          <cell r="J1566">
            <v>1</v>
          </cell>
          <cell r="L1566" t="str">
            <v>SEATTLE</v>
          </cell>
          <cell r="M1566" t="str">
            <v>US</v>
          </cell>
          <cell r="AP1566">
            <v>1</v>
          </cell>
          <cell r="AQ1566">
            <v>279.55200000000002</v>
          </cell>
          <cell r="AR1566" t="str">
            <v xml:space="preserve"> </v>
          </cell>
          <cell r="AS1566" t="str">
            <v xml:space="preserve"> </v>
          </cell>
          <cell r="AT1566">
            <v>0</v>
          </cell>
        </row>
        <row r="1567">
          <cell r="A1567" t="str">
            <v>Teklu, Esetegebriel</v>
          </cell>
          <cell r="B1567" t="str">
            <v>Procurement Supply Chain Associate I</v>
          </cell>
          <cell r="C1567" t="str">
            <v>ET</v>
          </cell>
          <cell r="D1567" t="str">
            <v>10251</v>
          </cell>
          <cell r="E1567" t="str">
            <v>Y</v>
          </cell>
          <cell r="F1567" t="str">
            <v>Logistics Officer</v>
          </cell>
          <cell r="G1567" t="str">
            <v>A</v>
          </cell>
          <cell r="H1567" t="str">
            <v>USD</v>
          </cell>
          <cell r="I1567">
            <v>12000</v>
          </cell>
          <cell r="J1567">
            <v>1</v>
          </cell>
          <cell r="L1567" t="str">
            <v>ADDIS</v>
          </cell>
          <cell r="M1567" t="str">
            <v>AFRICA</v>
          </cell>
          <cell r="AP1567">
            <v>1</v>
          </cell>
          <cell r="AQ1567">
            <v>46.153846153846153</v>
          </cell>
          <cell r="AR1567" t="str">
            <v xml:space="preserve"> </v>
          </cell>
          <cell r="AS1567" t="str">
            <v xml:space="preserve"> </v>
          </cell>
          <cell r="AT1567">
            <v>0</v>
          </cell>
        </row>
        <row r="1568">
          <cell r="A1568" t="str">
            <v>Tembo, Beauty</v>
          </cell>
          <cell r="B1568" t="str">
            <v>Executive Assistant II/ Coordinator II</v>
          </cell>
          <cell r="C1568" t="str">
            <v>ZM</v>
          </cell>
          <cell r="D1568" t="str">
            <v>4314</v>
          </cell>
          <cell r="E1568" t="str">
            <v>Y</v>
          </cell>
          <cell r="F1568" t="str">
            <v>Executive Assistant to Chief of Africa</v>
          </cell>
          <cell r="G1568" t="str">
            <v>A</v>
          </cell>
          <cell r="H1568" t="str">
            <v>ZMW</v>
          </cell>
          <cell r="I1568">
            <v>279149.45</v>
          </cell>
          <cell r="J1568">
            <v>1</v>
          </cell>
          <cell r="L1568" t="str">
            <v>LUSAKA1</v>
          </cell>
          <cell r="M1568" t="str">
            <v>AFRICA</v>
          </cell>
          <cell r="AP1568">
            <v>19.5</v>
          </cell>
          <cell r="AQ1568">
            <v>55.059063116370808</v>
          </cell>
          <cell r="AR1568" t="str">
            <v xml:space="preserve"> </v>
          </cell>
          <cell r="AS1568" t="str">
            <v xml:space="preserve"> </v>
          </cell>
          <cell r="AT1568">
            <v>0</v>
          </cell>
        </row>
        <row r="1569">
          <cell r="A1569" t="str">
            <v>Tembo, Violet</v>
          </cell>
          <cell r="B1569" t="str">
            <v>Administrative Assistant I</v>
          </cell>
          <cell r="C1569" t="str">
            <v>ZM</v>
          </cell>
          <cell r="D1569" t="str">
            <v>3076</v>
          </cell>
          <cell r="E1569" t="str">
            <v>Y</v>
          </cell>
          <cell r="F1569" t="str">
            <v>Office Assistant</v>
          </cell>
          <cell r="G1569" t="str">
            <v>A</v>
          </cell>
          <cell r="H1569" t="str">
            <v>ZMW</v>
          </cell>
          <cell r="I1569">
            <v>87465.600000000006</v>
          </cell>
          <cell r="J1569">
            <v>1</v>
          </cell>
          <cell r="L1569" t="str">
            <v>LUSAKA1</v>
          </cell>
          <cell r="M1569" t="str">
            <v>AFRICA</v>
          </cell>
          <cell r="AP1569">
            <v>19.5</v>
          </cell>
          <cell r="AQ1569">
            <v>17.251597633136097</v>
          </cell>
          <cell r="AR1569" t="str">
            <v xml:space="preserve"> </v>
          </cell>
          <cell r="AS1569" t="str">
            <v xml:space="preserve"> </v>
          </cell>
          <cell r="AT1569">
            <v>0</v>
          </cell>
        </row>
        <row r="1570">
          <cell r="A1570" t="str">
            <v>Temera, Timothy</v>
          </cell>
          <cell r="B1570" t="str">
            <v>Senior FP&amp;A Analyst II</v>
          </cell>
          <cell r="C1570" t="str">
            <v>FPA</v>
          </cell>
          <cell r="D1570" t="str">
            <v>7786</v>
          </cell>
          <cell r="E1570" t="str">
            <v>Y</v>
          </cell>
          <cell r="F1570" t="str">
            <v>Sr Cost &amp; Pricing Officer</v>
          </cell>
          <cell r="G1570" t="str">
            <v>A</v>
          </cell>
          <cell r="H1570" t="str">
            <v>UGX</v>
          </cell>
          <cell r="I1570">
            <v>200326500</v>
          </cell>
          <cell r="J1570">
            <v>1</v>
          </cell>
          <cell r="L1570" t="str">
            <v>UgandaKampala</v>
          </cell>
          <cell r="M1570" t="str">
            <v>AFRICA</v>
          </cell>
          <cell r="AP1570">
            <v>3750</v>
          </cell>
          <cell r="AQ1570">
            <v>205.46307692307693</v>
          </cell>
          <cell r="AR1570" t="str">
            <v xml:space="preserve"> </v>
          </cell>
          <cell r="AS1570" t="str">
            <v xml:space="preserve"> </v>
          </cell>
          <cell r="AT1570">
            <v>0</v>
          </cell>
        </row>
        <row r="1571">
          <cell r="A1571" t="str">
            <v>Tendo-Bugondo, Cyprien Lunzihirwa</v>
          </cell>
          <cell r="B1571" t="str">
            <v>Manager Program</v>
          </cell>
          <cell r="C1571" t="str">
            <v>DRC</v>
          </cell>
          <cell r="D1571" t="str">
            <v>6016</v>
          </cell>
          <cell r="E1571" t="str">
            <v>Y</v>
          </cell>
          <cell r="F1571" t="str">
            <v>Manager Program HCD</v>
          </cell>
          <cell r="G1571" t="str">
            <v>A</v>
          </cell>
          <cell r="H1571" t="str">
            <v>USD</v>
          </cell>
          <cell r="I1571">
            <v>71950.03</v>
          </cell>
          <cell r="J1571">
            <v>1</v>
          </cell>
          <cell r="L1571" t="str">
            <v>DRCLUBUMBASHI</v>
          </cell>
          <cell r="M1571" t="str">
            <v>AFRICA</v>
          </cell>
          <cell r="AP1571">
            <v>1</v>
          </cell>
          <cell r="AQ1571">
            <v>276.73088461538464</v>
          </cell>
          <cell r="AR1571" t="str">
            <v xml:space="preserve"> </v>
          </cell>
          <cell r="AS1571" t="str">
            <v xml:space="preserve"> </v>
          </cell>
          <cell r="AT1571">
            <v>0</v>
          </cell>
        </row>
        <row r="1572">
          <cell r="A1572" t="str">
            <v>Teng, Fei</v>
          </cell>
          <cell r="B1572" t="str">
            <v>Program Associate II</v>
          </cell>
          <cell r="C1572" t="str">
            <v>CHN</v>
          </cell>
          <cell r="D1572" t="str">
            <v>7407</v>
          </cell>
          <cell r="E1572" t="str">
            <v>Y</v>
          </cell>
          <cell r="F1572" t="str">
            <v>Program Associate, CVIA Integrated Portfolio and Financial Management</v>
          </cell>
          <cell r="G1572" t="str">
            <v>A</v>
          </cell>
          <cell r="H1572" t="str">
            <v>CNY</v>
          </cell>
          <cell r="I1572">
            <v>387336.24</v>
          </cell>
          <cell r="J1572">
            <v>1</v>
          </cell>
          <cell r="L1572" t="str">
            <v>BEIJING</v>
          </cell>
          <cell r="M1572" t="str">
            <v>AMEE</v>
          </cell>
          <cell r="AP1572">
            <v>6.923</v>
          </cell>
          <cell r="AQ1572">
            <v>215.189190991011</v>
          </cell>
          <cell r="AR1572" t="str">
            <v xml:space="preserve"> </v>
          </cell>
          <cell r="AS1572" t="str">
            <v xml:space="preserve"> </v>
          </cell>
          <cell r="AT1572">
            <v>0</v>
          </cell>
        </row>
        <row r="1573">
          <cell r="A1573" t="str">
            <v>Tep, Hinile</v>
          </cell>
          <cell r="B1573" t="str">
            <v>Senior Program Officer I</v>
          </cell>
          <cell r="C1573" t="str">
            <v>PSN</v>
          </cell>
          <cell r="D1573" t="str">
            <v>8223</v>
          </cell>
          <cell r="E1573" t="str">
            <v>Y</v>
          </cell>
          <cell r="F1573" t="str">
            <v>State Program Officer – HIV Prevention &amp; Case Finding</v>
          </cell>
          <cell r="G1573" t="str">
            <v>A</v>
          </cell>
          <cell r="H1573" t="str">
            <v>INR</v>
          </cell>
          <cell r="I1573">
            <v>1229789.52</v>
          </cell>
          <cell r="J1573">
            <v>1</v>
          </cell>
          <cell r="L1573" t="str">
            <v>REMOTE-IN-ND</v>
          </cell>
          <cell r="M1573" t="str">
            <v>AMEE</v>
          </cell>
          <cell r="AP1573">
            <v>81.06</v>
          </cell>
          <cell r="AQ1573">
            <v>58.351340887092185</v>
          </cell>
          <cell r="AR1573" t="str">
            <v xml:space="preserve"> </v>
          </cell>
          <cell r="AS1573" t="str">
            <v xml:space="preserve"> </v>
          </cell>
          <cell r="AT1573">
            <v>0</v>
          </cell>
        </row>
        <row r="1574">
          <cell r="A1574" t="str">
            <v>Tesfay, Berhane Hailesela</v>
          </cell>
          <cell r="B1574" t="str">
            <v>Senior Program Officer II</v>
          </cell>
          <cell r="C1574" t="str">
            <v>MNTD</v>
          </cell>
          <cell r="D1574" t="str">
            <v>3811</v>
          </cell>
          <cell r="E1574" t="str">
            <v>Y</v>
          </cell>
          <cell r="F1574" t="str">
            <v>SR Technical Advisor</v>
          </cell>
          <cell r="G1574" t="str">
            <v>A</v>
          </cell>
          <cell r="H1574" t="str">
            <v>USD</v>
          </cell>
          <cell r="I1574">
            <v>28375.86</v>
          </cell>
          <cell r="J1574">
            <v>1</v>
          </cell>
          <cell r="L1574" t="str">
            <v>ADDIS</v>
          </cell>
          <cell r="M1574" t="str">
            <v>AFRICA</v>
          </cell>
          <cell r="AP1574">
            <v>1</v>
          </cell>
          <cell r="AQ1574">
            <v>109.13792307692307</v>
          </cell>
          <cell r="AR1574" t="str">
            <v xml:space="preserve"> </v>
          </cell>
          <cell r="AS1574" t="str">
            <v xml:space="preserve"> </v>
          </cell>
          <cell r="AT1574">
            <v>0</v>
          </cell>
        </row>
        <row r="1575">
          <cell r="A1575" t="str">
            <v>Tesfaye, Mistre</v>
          </cell>
          <cell r="B1575" t="str">
            <v>Senior Accountant I</v>
          </cell>
          <cell r="C1575" t="str">
            <v>ET</v>
          </cell>
          <cell r="D1575" t="str">
            <v>6753</v>
          </cell>
          <cell r="E1575" t="str">
            <v>Y</v>
          </cell>
          <cell r="F1575" t="str">
            <v>Finance Officer</v>
          </cell>
          <cell r="G1575" t="str">
            <v>A</v>
          </cell>
          <cell r="H1575" t="str">
            <v>USD</v>
          </cell>
          <cell r="I1575">
            <v>8503.7900000000009</v>
          </cell>
          <cell r="J1575">
            <v>1</v>
          </cell>
          <cell r="L1575" t="str">
            <v>ADDIS</v>
          </cell>
          <cell r="M1575" t="str">
            <v>AFRICA</v>
          </cell>
          <cell r="AP1575">
            <v>1</v>
          </cell>
          <cell r="AQ1575">
            <v>32.706884615384617</v>
          </cell>
          <cell r="AR1575" t="str">
            <v xml:space="preserve"> </v>
          </cell>
          <cell r="AS1575" t="str">
            <v xml:space="preserve"> </v>
          </cell>
          <cell r="AT1575">
            <v>0</v>
          </cell>
        </row>
        <row r="1576">
          <cell r="A1576" t="str">
            <v>Tessema, Desta Abebe</v>
          </cell>
          <cell r="B1576" t="str">
            <v>Senior Program Officer I</v>
          </cell>
          <cell r="C1576" t="str">
            <v>ET</v>
          </cell>
          <cell r="D1576" t="str">
            <v>8251</v>
          </cell>
          <cell r="E1576" t="str">
            <v>Y</v>
          </cell>
          <cell r="F1576" t="str">
            <v>Zonal Mass Vaccination Officer</v>
          </cell>
          <cell r="G1576" t="str">
            <v>A</v>
          </cell>
          <cell r="H1576" t="str">
            <v>USD</v>
          </cell>
          <cell r="I1576">
            <v>11915.23</v>
          </cell>
          <cell r="J1576">
            <v>1</v>
          </cell>
          <cell r="L1576" t="str">
            <v>ADDIS</v>
          </cell>
          <cell r="M1576" t="str">
            <v>AFRICA</v>
          </cell>
          <cell r="AP1576">
            <v>1</v>
          </cell>
          <cell r="AQ1576">
            <v>45.827807692307694</v>
          </cell>
          <cell r="AR1576" t="str">
            <v xml:space="preserve"> </v>
          </cell>
          <cell r="AS1576" t="str">
            <v xml:space="preserve"> </v>
          </cell>
          <cell r="AT1576">
            <v>0</v>
          </cell>
        </row>
        <row r="1577">
          <cell r="A1577" t="str">
            <v>Tessema, Shimeles Tsegaye</v>
          </cell>
          <cell r="B1577" t="str">
            <v>Senior Program Officer II</v>
          </cell>
          <cell r="C1577" t="str">
            <v>MCHN</v>
          </cell>
          <cell r="D1577" t="str">
            <v>7455</v>
          </cell>
          <cell r="E1577" t="str">
            <v>Y</v>
          </cell>
          <cell r="F1577" t="str">
            <v>Program Officer, Integrated Maternal Child Health and Development</v>
          </cell>
          <cell r="G1577" t="str">
            <v>A</v>
          </cell>
          <cell r="H1577" t="str">
            <v>USD</v>
          </cell>
          <cell r="I1577">
            <v>25032</v>
          </cell>
          <cell r="J1577">
            <v>1</v>
          </cell>
          <cell r="L1577" t="str">
            <v>ADDIS</v>
          </cell>
          <cell r="M1577" t="str">
            <v>AFRICA</v>
          </cell>
          <cell r="AP1577">
            <v>1</v>
          </cell>
          <cell r="AQ1577">
            <v>96.276923076923083</v>
          </cell>
          <cell r="AR1577" t="str">
            <v xml:space="preserve"> </v>
          </cell>
          <cell r="AS1577" t="str">
            <v xml:space="preserve"> </v>
          </cell>
          <cell r="AT1577">
            <v>0</v>
          </cell>
        </row>
        <row r="1578">
          <cell r="A1578" t="str">
            <v>Tetteh, Rexford</v>
          </cell>
          <cell r="B1578" t="str">
            <v>Senior Strategy &amp; Operations Officer II</v>
          </cell>
          <cell r="C1578" t="str">
            <v>NCD</v>
          </cell>
          <cell r="D1578" t="str">
            <v>5615</v>
          </cell>
          <cell r="E1578" t="str">
            <v>Y</v>
          </cell>
          <cell r="F1578" t="str">
            <v>Site Finance and Administration Officer</v>
          </cell>
          <cell r="G1578" t="str">
            <v>A</v>
          </cell>
          <cell r="H1578" t="str">
            <v>USD</v>
          </cell>
          <cell r="I1578">
            <v>17234.53</v>
          </cell>
          <cell r="J1578">
            <v>1</v>
          </cell>
          <cell r="L1578" t="str">
            <v>ACCRA</v>
          </cell>
          <cell r="M1578" t="str">
            <v>AFRICA</v>
          </cell>
          <cell r="AP1578">
            <v>1</v>
          </cell>
          <cell r="AQ1578">
            <v>66.28665384615384</v>
          </cell>
          <cell r="AR1578" t="str">
            <v xml:space="preserve"> </v>
          </cell>
          <cell r="AS1578" t="str">
            <v xml:space="preserve"> </v>
          </cell>
          <cell r="AT1578">
            <v>0</v>
          </cell>
        </row>
        <row r="1579">
          <cell r="A1579" t="str">
            <v>Tewari, Tushar</v>
          </cell>
          <cell r="B1579" t="str">
            <v>Clinical Program Advisor I</v>
          </cell>
          <cell r="C1579" t="str">
            <v>CCLN</v>
          </cell>
          <cell r="D1579" t="str">
            <v>4601</v>
          </cell>
          <cell r="E1579" t="str">
            <v>Y</v>
          </cell>
          <cell r="F1579" t="str">
            <v>Senior Medical Officer, CVIA Clinical 1</v>
          </cell>
          <cell r="G1579" t="str">
            <v>A</v>
          </cell>
          <cell r="H1579" t="str">
            <v>INR</v>
          </cell>
          <cell r="I1579">
            <v>7567695</v>
          </cell>
          <cell r="J1579">
            <v>1</v>
          </cell>
          <cell r="L1579" t="str">
            <v>NEW DELHI</v>
          </cell>
          <cell r="M1579" t="str">
            <v>AMEE</v>
          </cell>
          <cell r="AP1579">
            <v>81.06</v>
          </cell>
          <cell r="AQ1579">
            <v>359.07376302454026</v>
          </cell>
          <cell r="AR1579" t="str">
            <v xml:space="preserve"> </v>
          </cell>
          <cell r="AS1579" t="str">
            <v xml:space="preserve"> </v>
          </cell>
          <cell r="AT1579">
            <v>0</v>
          </cell>
        </row>
        <row r="1580">
          <cell r="A1580" t="str">
            <v>Thai, Phan Minh</v>
          </cell>
          <cell r="B1580" t="str">
            <v>Senior Communications Officer I</v>
          </cell>
          <cell r="C1580" t="str">
            <v>VN</v>
          </cell>
          <cell r="D1580" t="str">
            <v>6839</v>
          </cell>
          <cell r="E1580" t="str">
            <v>Y</v>
          </cell>
          <cell r="F1580" t="str">
            <v>Communications and Capacity Strengthening Officer</v>
          </cell>
          <cell r="G1580" t="str">
            <v>A</v>
          </cell>
          <cell r="H1580" t="str">
            <v>VND</v>
          </cell>
          <cell r="I1580">
            <v>558014910</v>
          </cell>
          <cell r="J1580">
            <v>1</v>
          </cell>
          <cell r="L1580" t="str">
            <v>VNHMPO</v>
          </cell>
          <cell r="M1580" t="str">
            <v>AMEE</v>
          </cell>
          <cell r="AP1580">
            <v>23750</v>
          </cell>
          <cell r="AQ1580">
            <v>90.366787044534419</v>
          </cell>
          <cell r="AR1580" t="str">
            <v xml:space="preserve"> </v>
          </cell>
          <cell r="AS1580" t="str">
            <v xml:space="preserve"> </v>
          </cell>
          <cell r="AT1580">
            <v>0</v>
          </cell>
        </row>
        <row r="1581">
          <cell r="A1581" t="str">
            <v>Tham, Dung Chi</v>
          </cell>
          <cell r="B1581" t="str">
            <v>Senior Manager Program Project Management</v>
          </cell>
          <cell r="C1581" t="str">
            <v>VN</v>
          </cell>
          <cell r="D1581" t="str">
            <v>7417</v>
          </cell>
          <cell r="E1581" t="str">
            <v>Y</v>
          </cell>
          <cell r="F1581" t="str">
            <v>Vaccine &amp; Immunization Team lead</v>
          </cell>
          <cell r="G1581" t="str">
            <v>A</v>
          </cell>
          <cell r="H1581" t="str">
            <v>VND</v>
          </cell>
          <cell r="I1581">
            <v>1684901410</v>
          </cell>
          <cell r="J1581">
            <v>1</v>
          </cell>
          <cell r="L1581" t="str">
            <v>HANOI</v>
          </cell>
          <cell r="M1581" t="str">
            <v>AMEE</v>
          </cell>
          <cell r="AP1581">
            <v>23750</v>
          </cell>
          <cell r="AQ1581">
            <v>272.8585279352227</v>
          </cell>
          <cell r="AR1581" t="str">
            <v xml:space="preserve"> </v>
          </cell>
          <cell r="AS1581" t="str">
            <v xml:space="preserve"> </v>
          </cell>
          <cell r="AT1581">
            <v>0</v>
          </cell>
        </row>
        <row r="1582">
          <cell r="A1582" t="str">
            <v>Thanh, Dat Pham</v>
          </cell>
          <cell r="B1582" t="str">
            <v>Advanced Program Officer</v>
          </cell>
          <cell r="C1582" t="str">
            <v>VN</v>
          </cell>
          <cell r="D1582" t="str">
            <v>7708</v>
          </cell>
          <cell r="E1582" t="str">
            <v>Y</v>
          </cell>
          <cell r="F1582" t="str">
            <v>HIS Advisor</v>
          </cell>
          <cell r="G1582" t="str">
            <v>A</v>
          </cell>
          <cell r="H1582" t="str">
            <v>VND</v>
          </cell>
          <cell r="I1582">
            <v>1141070717</v>
          </cell>
          <cell r="J1582">
            <v>1</v>
          </cell>
          <cell r="L1582" t="str">
            <v>HANOI</v>
          </cell>
          <cell r="M1582" t="str">
            <v>AMEE</v>
          </cell>
          <cell r="AP1582">
            <v>23750</v>
          </cell>
          <cell r="AQ1582">
            <v>184.78878008097166</v>
          </cell>
          <cell r="AR1582" t="str">
            <v xml:space="preserve"> </v>
          </cell>
          <cell r="AS1582" t="str">
            <v xml:space="preserve"> </v>
          </cell>
          <cell r="AT1582">
            <v>0</v>
          </cell>
        </row>
        <row r="1583">
          <cell r="A1583" t="str">
            <v>Thann, Kyaw Zin</v>
          </cell>
          <cell r="B1583" t="str">
            <v>Manager Program</v>
          </cell>
          <cell r="C1583" t="str">
            <v>MM</v>
          </cell>
          <cell r="D1583" t="str">
            <v>7122</v>
          </cell>
          <cell r="E1583" t="str">
            <v>Y</v>
          </cell>
          <cell r="F1583" t="str">
            <v>Program Manager</v>
          </cell>
          <cell r="G1583" t="str">
            <v>A</v>
          </cell>
          <cell r="H1583" t="str">
            <v>USD</v>
          </cell>
          <cell r="I1583">
            <v>30816</v>
          </cell>
          <cell r="J1583">
            <v>1</v>
          </cell>
          <cell r="L1583" t="str">
            <v>Yangon</v>
          </cell>
          <cell r="M1583" t="str">
            <v>AMEE</v>
          </cell>
          <cell r="AP1583">
            <v>1</v>
          </cell>
          <cell r="AQ1583">
            <v>118.52307692307693</v>
          </cell>
          <cell r="AR1583" t="str">
            <v xml:space="preserve"> </v>
          </cell>
          <cell r="AS1583" t="str">
            <v xml:space="preserve"> </v>
          </cell>
          <cell r="AT1583">
            <v>0</v>
          </cell>
        </row>
        <row r="1584">
          <cell r="A1584" t="str">
            <v>Thaw, Wah Wah</v>
          </cell>
          <cell r="B1584" t="str">
            <v>Manager Program</v>
          </cell>
          <cell r="C1584" t="str">
            <v>MM</v>
          </cell>
          <cell r="D1584" t="str">
            <v>8143</v>
          </cell>
          <cell r="E1584" t="str">
            <v>Y</v>
          </cell>
          <cell r="F1584" t="str">
            <v>Program Manager, Infectious Diseases</v>
          </cell>
          <cell r="G1584" t="str">
            <v>A</v>
          </cell>
          <cell r="H1584" t="str">
            <v>USD</v>
          </cell>
          <cell r="I1584">
            <v>33384</v>
          </cell>
          <cell r="J1584">
            <v>1</v>
          </cell>
          <cell r="L1584" t="str">
            <v>Yangon</v>
          </cell>
          <cell r="M1584" t="str">
            <v>AMEE</v>
          </cell>
          <cell r="AP1584">
            <v>1</v>
          </cell>
          <cell r="AQ1584">
            <v>128.4</v>
          </cell>
          <cell r="AR1584" t="str">
            <v xml:space="preserve"> </v>
          </cell>
          <cell r="AS1584" t="str">
            <v xml:space="preserve"> </v>
          </cell>
          <cell r="AT1584">
            <v>0</v>
          </cell>
        </row>
        <row r="1585">
          <cell r="A1585" t="str">
            <v>Thein, Kyaw Myint Myat</v>
          </cell>
          <cell r="B1585" t="str">
            <v>Senior Program Officer I</v>
          </cell>
          <cell r="C1585" t="str">
            <v>MM</v>
          </cell>
          <cell r="D1585" t="str">
            <v>7926</v>
          </cell>
          <cell r="E1585" t="str">
            <v>Y</v>
          </cell>
          <cell r="F1585" t="str">
            <v>Project Officer- Health Care Waste Management</v>
          </cell>
          <cell r="G1585" t="str">
            <v>A</v>
          </cell>
          <cell r="H1585" t="str">
            <v>USD</v>
          </cell>
          <cell r="I1585">
            <v>25307.64</v>
          </cell>
          <cell r="J1585">
            <v>1</v>
          </cell>
          <cell r="L1585" t="str">
            <v>Yangon</v>
          </cell>
          <cell r="M1585" t="str">
            <v>AMEE</v>
          </cell>
          <cell r="AP1585">
            <v>1</v>
          </cell>
          <cell r="AQ1585">
            <v>97.337076923076921</v>
          </cell>
          <cell r="AR1585" t="str">
            <v xml:space="preserve"> </v>
          </cell>
          <cell r="AS1585" t="str">
            <v xml:space="preserve"> </v>
          </cell>
          <cell r="AT1585">
            <v>0</v>
          </cell>
        </row>
        <row r="1586">
          <cell r="A1586" t="str">
            <v>Thiam, Tidiane</v>
          </cell>
          <cell r="B1586" t="str">
            <v>Senior Program Officer II</v>
          </cell>
          <cell r="C1586" t="str">
            <v>MNTD</v>
          </cell>
          <cell r="D1586" t="str">
            <v>7217</v>
          </cell>
          <cell r="E1586" t="str">
            <v>Y</v>
          </cell>
          <cell r="F1586" t="str">
            <v>Area Coordinator Thies</v>
          </cell>
          <cell r="G1586" t="str">
            <v>A</v>
          </cell>
          <cell r="H1586" t="str">
            <v>XOF</v>
          </cell>
          <cell r="I1586">
            <v>33324036</v>
          </cell>
          <cell r="J1586">
            <v>1</v>
          </cell>
          <cell r="L1586" t="str">
            <v>SenegalDakar</v>
          </cell>
          <cell r="M1586" t="str">
            <v>AFRICA</v>
          </cell>
          <cell r="AP1586">
            <v>600</v>
          </cell>
          <cell r="AQ1586">
            <v>213.61561538461538</v>
          </cell>
          <cell r="AR1586" t="str">
            <v xml:space="preserve"> </v>
          </cell>
          <cell r="AS1586" t="str">
            <v xml:space="preserve"> </v>
          </cell>
          <cell r="AT1586">
            <v>0</v>
          </cell>
        </row>
        <row r="1587">
          <cell r="A1587" t="str">
            <v>Thiam-Konate, Fatou Sira</v>
          </cell>
          <cell r="B1587" t="str">
            <v>Senior Program Officer II</v>
          </cell>
          <cell r="C1587" t="str">
            <v>EPR</v>
          </cell>
          <cell r="D1587" t="str">
            <v>6553</v>
          </cell>
          <cell r="E1587" t="str">
            <v>Y</v>
          </cell>
          <cell r="F1587" t="str">
            <v>Technical Director, LGHS</v>
          </cell>
          <cell r="G1587" t="str">
            <v>A</v>
          </cell>
          <cell r="H1587" t="str">
            <v>USD</v>
          </cell>
          <cell r="I1587">
            <v>135000</v>
          </cell>
          <cell r="J1587">
            <v>1</v>
          </cell>
          <cell r="L1587" t="str">
            <v>WASHINGTON DC</v>
          </cell>
          <cell r="M1587" t="str">
            <v>US</v>
          </cell>
          <cell r="AP1587">
            <v>1</v>
          </cell>
          <cell r="AQ1587">
            <v>519.23076923076928</v>
          </cell>
          <cell r="AR1587" t="str">
            <v xml:space="preserve"> </v>
          </cell>
          <cell r="AS1587" t="str">
            <v xml:space="preserve"> </v>
          </cell>
          <cell r="AT1587">
            <v>0</v>
          </cell>
        </row>
        <row r="1588">
          <cell r="A1588" t="str">
            <v>Thior, Ibou</v>
          </cell>
          <cell r="B1588" t="str">
            <v>Advanced Program Officer</v>
          </cell>
          <cell r="C1588" t="str">
            <v>HIV</v>
          </cell>
          <cell r="D1588" t="str">
            <v>3415</v>
          </cell>
          <cell r="E1588" t="str">
            <v>Y</v>
          </cell>
          <cell r="F1588" t="str">
            <v>Senior Technical Advisor, HIV, TB, and Viral Hepatitis</v>
          </cell>
          <cell r="G1588" t="str">
            <v>A</v>
          </cell>
          <cell r="H1588" t="str">
            <v>USD</v>
          </cell>
          <cell r="I1588">
            <v>133727.15</v>
          </cell>
          <cell r="J1588">
            <v>0.6</v>
          </cell>
          <cell r="L1588" t="str">
            <v>WASHINGTON DC</v>
          </cell>
          <cell r="M1588" t="str">
            <v>US</v>
          </cell>
          <cell r="AP1588">
            <v>1</v>
          </cell>
          <cell r="AQ1588">
            <v>857.22532051282053</v>
          </cell>
          <cell r="AR1588" t="str">
            <v xml:space="preserve"> </v>
          </cell>
          <cell r="AS1588" t="str">
            <v>X</v>
          </cell>
          <cell r="AT1588">
            <v>0</v>
          </cell>
        </row>
        <row r="1589">
          <cell r="A1589" t="str">
            <v>Thomas, Rebecca Mae</v>
          </cell>
          <cell r="B1589" t="str">
            <v>Senior Manager Finance and Awards</v>
          </cell>
          <cell r="C1589" t="str">
            <v>MD</v>
          </cell>
          <cell r="D1589" t="str">
            <v>1416</v>
          </cell>
          <cell r="E1589" t="str">
            <v>Y</v>
          </cell>
          <cell r="F1589" t="str">
            <v>Project Administration Manager</v>
          </cell>
          <cell r="G1589" t="str">
            <v>A</v>
          </cell>
          <cell r="H1589" t="str">
            <v>USD</v>
          </cell>
          <cell r="I1589">
            <v>149801.60000000001</v>
          </cell>
          <cell r="J1589">
            <v>1</v>
          </cell>
          <cell r="L1589" t="str">
            <v>SEATTLE</v>
          </cell>
          <cell r="M1589" t="str">
            <v>US</v>
          </cell>
          <cell r="AP1589">
            <v>1</v>
          </cell>
          <cell r="AQ1589">
            <v>576.16</v>
          </cell>
          <cell r="AR1589" t="str">
            <v xml:space="preserve"> </v>
          </cell>
          <cell r="AS1589" t="str">
            <v xml:space="preserve"> </v>
          </cell>
          <cell r="AT1589">
            <v>0</v>
          </cell>
        </row>
        <row r="1590">
          <cell r="A1590" t="str">
            <v>Thompson, Hayley Adelaide</v>
          </cell>
          <cell r="B1590" t="str">
            <v>Senior Data Mgmt &amp; Stats Officer II</v>
          </cell>
          <cell r="C1590" t="str">
            <v>MNTD</v>
          </cell>
          <cell r="D1590" t="str">
            <v>7925</v>
          </cell>
          <cell r="E1590" t="str">
            <v>Y</v>
          </cell>
          <cell r="F1590" t="str">
            <v>Research and Data Analyst</v>
          </cell>
          <cell r="G1590" t="str">
            <v>A</v>
          </cell>
          <cell r="H1590" t="str">
            <v>USD</v>
          </cell>
          <cell r="I1590">
            <v>108228.12</v>
          </cell>
          <cell r="J1590">
            <v>1</v>
          </cell>
          <cell r="L1590" t="str">
            <v>SEATTLE</v>
          </cell>
          <cell r="M1590" t="str">
            <v>US</v>
          </cell>
          <cell r="AP1590">
            <v>1</v>
          </cell>
          <cell r="AQ1590">
            <v>416.262</v>
          </cell>
          <cell r="AR1590" t="str">
            <v xml:space="preserve"> </v>
          </cell>
          <cell r="AS1590" t="str">
            <v xml:space="preserve"> </v>
          </cell>
          <cell r="AT1590">
            <v>0</v>
          </cell>
        </row>
        <row r="1591">
          <cell r="A1591" t="str">
            <v>Thompson, Jennifer Lynn</v>
          </cell>
          <cell r="B1591" t="str">
            <v>Senior Data Mgmt &amp; Stats Officer II</v>
          </cell>
          <cell r="C1591" t="str">
            <v>CODE</v>
          </cell>
          <cell r="D1591" t="str">
            <v>5557</v>
          </cell>
          <cell r="E1591" t="str">
            <v>Y</v>
          </cell>
          <cell r="F1591" t="str">
            <v>Technical Advisor</v>
          </cell>
          <cell r="G1591" t="str">
            <v>A</v>
          </cell>
          <cell r="H1591" t="str">
            <v>USD</v>
          </cell>
          <cell r="I1591">
            <v>153920</v>
          </cell>
          <cell r="J1591">
            <v>1</v>
          </cell>
          <cell r="L1591" t="str">
            <v>SEATTLE</v>
          </cell>
          <cell r="M1591" t="str">
            <v>US</v>
          </cell>
          <cell r="AP1591">
            <v>1</v>
          </cell>
          <cell r="AQ1591">
            <v>592</v>
          </cell>
          <cell r="AR1591" t="str">
            <v xml:space="preserve"> </v>
          </cell>
          <cell r="AS1591" t="str">
            <v xml:space="preserve"> </v>
          </cell>
          <cell r="AT1591">
            <v>0</v>
          </cell>
        </row>
        <row r="1592">
          <cell r="A1592" t="str">
            <v>Thompson, Katie Taylor</v>
          </cell>
          <cell r="B1592" t="str">
            <v>Program Associate II</v>
          </cell>
          <cell r="C1592" t="str">
            <v>CODE</v>
          </cell>
          <cell r="D1592" t="str">
            <v>7881</v>
          </cell>
          <cell r="E1592" t="str">
            <v>Y</v>
          </cell>
          <cell r="F1592" t="str">
            <v>Program Officer – Partnerships and Impact</v>
          </cell>
          <cell r="G1592" t="str">
            <v>A</v>
          </cell>
          <cell r="H1592" t="str">
            <v>USD</v>
          </cell>
          <cell r="I1592">
            <v>102752</v>
          </cell>
          <cell r="J1592">
            <v>1</v>
          </cell>
          <cell r="L1592" t="str">
            <v>WASHINGTON DC</v>
          </cell>
          <cell r="M1592" t="str">
            <v>US</v>
          </cell>
          <cell r="AP1592">
            <v>1</v>
          </cell>
          <cell r="AQ1592">
            <v>395.2</v>
          </cell>
          <cell r="AR1592" t="str">
            <v xml:space="preserve"> </v>
          </cell>
          <cell r="AS1592" t="str">
            <v xml:space="preserve"> </v>
          </cell>
          <cell r="AT1592">
            <v>0</v>
          </cell>
        </row>
        <row r="1593">
          <cell r="A1593" t="str">
            <v>Thoya, Jackson</v>
          </cell>
          <cell r="B1593" t="str">
            <v>Director Program</v>
          </cell>
          <cell r="C1593" t="str">
            <v>PSK</v>
          </cell>
          <cell r="D1593" t="str">
            <v>7503</v>
          </cell>
          <cell r="E1593" t="str">
            <v>Y</v>
          </cell>
          <cell r="F1593" t="str">
            <v>Chief of Party, Nuru ya Mtoto Program</v>
          </cell>
          <cell r="G1593" t="str">
            <v>A</v>
          </cell>
          <cell r="H1593" t="str">
            <v>USD</v>
          </cell>
          <cell r="I1593">
            <v>88145.68</v>
          </cell>
          <cell r="J1593">
            <v>1</v>
          </cell>
          <cell r="L1593" t="str">
            <v>HOMABAY</v>
          </cell>
          <cell r="M1593" t="str">
            <v>AFRICA</v>
          </cell>
          <cell r="AP1593">
            <v>1</v>
          </cell>
          <cell r="AQ1593">
            <v>339.02184615384613</v>
          </cell>
          <cell r="AR1593" t="str">
            <v xml:space="preserve"> </v>
          </cell>
          <cell r="AS1593" t="str">
            <v xml:space="preserve"> </v>
          </cell>
          <cell r="AT1593">
            <v>0</v>
          </cell>
        </row>
        <row r="1594">
          <cell r="A1594" t="str">
            <v>Thraen, Amanda Leigh</v>
          </cell>
          <cell r="B1594" t="str">
            <v>Finance and Awards Associate II/ PADM II</v>
          </cell>
          <cell r="C1594" t="str">
            <v>MCHN</v>
          </cell>
          <cell r="D1594" t="str">
            <v>6466</v>
          </cell>
          <cell r="E1594" t="str">
            <v>Y</v>
          </cell>
          <cell r="F1594" t="str">
            <v>Project Administrator</v>
          </cell>
          <cell r="G1594" t="str">
            <v>A</v>
          </cell>
          <cell r="H1594" t="str">
            <v>USD</v>
          </cell>
          <cell r="I1594">
            <v>76793.600000000006</v>
          </cell>
          <cell r="J1594">
            <v>1</v>
          </cell>
          <cell r="L1594" t="str">
            <v>SEATTLE</v>
          </cell>
          <cell r="M1594" t="str">
            <v>US</v>
          </cell>
          <cell r="AP1594">
            <v>1</v>
          </cell>
          <cell r="AQ1594">
            <v>295.36</v>
          </cell>
          <cell r="AR1594" t="str">
            <v xml:space="preserve"> </v>
          </cell>
          <cell r="AS1594" t="str">
            <v xml:space="preserve"> </v>
          </cell>
          <cell r="AT1594">
            <v>0</v>
          </cell>
        </row>
        <row r="1595">
          <cell r="A1595" t="str">
            <v>Thu, Aung</v>
          </cell>
          <cell r="B1595" t="str">
            <v>Advanced Program Officer</v>
          </cell>
          <cell r="C1595" t="str">
            <v>MM</v>
          </cell>
          <cell r="D1595" t="str">
            <v>7689</v>
          </cell>
          <cell r="E1595" t="str">
            <v>Y</v>
          </cell>
          <cell r="F1595" t="str">
            <v>AIS Tuberculosis Technical Lead</v>
          </cell>
          <cell r="G1595" t="str">
            <v>A</v>
          </cell>
          <cell r="H1595" t="str">
            <v>USD</v>
          </cell>
          <cell r="I1595">
            <v>36555.480000000003</v>
          </cell>
          <cell r="J1595">
            <v>1</v>
          </cell>
          <cell r="L1595" t="str">
            <v>Yangon</v>
          </cell>
          <cell r="M1595" t="str">
            <v>AMEE</v>
          </cell>
          <cell r="AP1595">
            <v>1</v>
          </cell>
          <cell r="AQ1595">
            <v>140.59800000000001</v>
          </cell>
          <cell r="AR1595" t="str">
            <v xml:space="preserve"> </v>
          </cell>
          <cell r="AS1595" t="str">
            <v xml:space="preserve"> </v>
          </cell>
          <cell r="AT1595">
            <v>0</v>
          </cell>
        </row>
        <row r="1596">
          <cell r="A1596" t="str">
            <v>Tine, Modou</v>
          </cell>
          <cell r="B1596" t="str">
            <v>Administrative Assistant I</v>
          </cell>
          <cell r="C1596" t="str">
            <v>SEN</v>
          </cell>
          <cell r="D1596" t="str">
            <v>6048</v>
          </cell>
          <cell r="E1596" t="str">
            <v>Y</v>
          </cell>
          <cell r="F1596" t="str">
            <v>Courier</v>
          </cell>
          <cell r="G1596" t="str">
            <v>A</v>
          </cell>
          <cell r="H1596" t="str">
            <v>XOF</v>
          </cell>
          <cell r="I1596">
            <v>5066199</v>
          </cell>
          <cell r="J1596">
            <v>1</v>
          </cell>
          <cell r="L1596" t="str">
            <v>SenegalDakar</v>
          </cell>
          <cell r="M1596" t="str">
            <v>AFRICA</v>
          </cell>
          <cell r="AP1596">
            <v>600</v>
          </cell>
          <cell r="AQ1596">
            <v>32.475634615384621</v>
          </cell>
          <cell r="AR1596" t="str">
            <v xml:space="preserve"> </v>
          </cell>
          <cell r="AS1596" t="str">
            <v xml:space="preserve"> </v>
          </cell>
          <cell r="AT1596">
            <v>0</v>
          </cell>
        </row>
        <row r="1597">
          <cell r="A1597" t="str">
            <v>Tiwari, Divya</v>
          </cell>
          <cell r="B1597" t="str">
            <v>Senior Partnerships Officer I</v>
          </cell>
          <cell r="C1597" t="str">
            <v>PSN</v>
          </cell>
          <cell r="D1597" t="str">
            <v>10086</v>
          </cell>
          <cell r="E1597" t="str">
            <v>Y</v>
          </cell>
          <cell r="F1597" t="str">
            <v>Program Officer – Strategy &amp; Partnerships Development</v>
          </cell>
          <cell r="G1597" t="str">
            <v>A</v>
          </cell>
          <cell r="H1597" t="str">
            <v>INR</v>
          </cell>
          <cell r="I1597">
            <v>1317000</v>
          </cell>
          <cell r="J1597">
            <v>1</v>
          </cell>
          <cell r="L1597" t="str">
            <v>NEW DELHI</v>
          </cell>
          <cell r="M1597" t="str">
            <v>AMEE</v>
          </cell>
          <cell r="AP1597">
            <v>81.06</v>
          </cell>
          <cell r="AQ1597">
            <v>62.489324147355234</v>
          </cell>
          <cell r="AR1597" t="str">
            <v xml:space="preserve"> </v>
          </cell>
          <cell r="AS1597" t="str">
            <v xml:space="preserve"> </v>
          </cell>
          <cell r="AT1597">
            <v>0</v>
          </cell>
        </row>
        <row r="1598">
          <cell r="A1598" t="str">
            <v>Tiwari, Shirish</v>
          </cell>
          <cell r="B1598" t="str">
            <v>Senior Program Officer I</v>
          </cell>
          <cell r="C1598" t="str">
            <v>PSN</v>
          </cell>
          <cell r="D1598" t="str">
            <v>10167</v>
          </cell>
          <cell r="E1598" t="str">
            <v>Y</v>
          </cell>
          <cell r="F1598" t="str">
            <v>State Technical Officer - Urban Health</v>
          </cell>
          <cell r="G1598" t="str">
            <v>A</v>
          </cell>
          <cell r="H1598" t="str">
            <v>INR</v>
          </cell>
          <cell r="I1598">
            <v>1715000</v>
          </cell>
          <cell r="J1598">
            <v>1</v>
          </cell>
          <cell r="L1598" t="str">
            <v>REMOTE-IN-ND</v>
          </cell>
          <cell r="M1598" t="str">
            <v>AMEE</v>
          </cell>
          <cell r="AP1598">
            <v>81.06</v>
          </cell>
          <cell r="AQ1598">
            <v>81.373721270094322</v>
          </cell>
          <cell r="AR1598" t="str">
            <v xml:space="preserve"> </v>
          </cell>
          <cell r="AS1598" t="str">
            <v xml:space="preserve"> </v>
          </cell>
          <cell r="AT1598">
            <v>0</v>
          </cell>
        </row>
        <row r="1599">
          <cell r="A1599" t="str">
            <v>Todmal, Shashikant S</v>
          </cell>
          <cell r="B1599" t="str">
            <v>Senior Program Officer II</v>
          </cell>
          <cell r="C1599" t="str">
            <v>PSN</v>
          </cell>
          <cell r="D1599" t="str">
            <v>8121</v>
          </cell>
          <cell r="E1599" t="str">
            <v>Y</v>
          </cell>
          <cell r="F1599" t="str">
            <v>Technical Expert – Strategic Information Treatment</v>
          </cell>
          <cell r="G1599" t="str">
            <v>A</v>
          </cell>
          <cell r="H1599" t="str">
            <v>INR</v>
          </cell>
          <cell r="I1599">
            <v>1667028.97</v>
          </cell>
          <cell r="J1599">
            <v>1</v>
          </cell>
          <cell r="L1599" t="str">
            <v>REMOTE-IN-MUM</v>
          </cell>
          <cell r="M1599" t="str">
            <v>AMEE</v>
          </cell>
          <cell r="AP1599">
            <v>81.06</v>
          </cell>
          <cell r="AQ1599">
            <v>79.097580614549514</v>
          </cell>
          <cell r="AR1599" t="str">
            <v xml:space="preserve"> </v>
          </cell>
          <cell r="AS1599" t="str">
            <v xml:space="preserve"> </v>
          </cell>
          <cell r="AT1599">
            <v>0</v>
          </cell>
        </row>
        <row r="1600">
          <cell r="A1600" t="str">
            <v>Toher, Margaret Elizabeth</v>
          </cell>
          <cell r="B1600" t="str">
            <v>Global Head of Research &amp; Development</v>
          </cell>
          <cell r="C1600" t="str">
            <v>CREG</v>
          </cell>
          <cell r="D1600" t="str">
            <v>4583</v>
          </cell>
          <cell r="E1600" t="str">
            <v>Y</v>
          </cell>
          <cell r="F1600" t="str">
            <v>Global Head, Regulatory, CVIA</v>
          </cell>
          <cell r="G1600" t="str">
            <v>A</v>
          </cell>
          <cell r="H1600" t="str">
            <v>USD</v>
          </cell>
          <cell r="I1600">
            <v>345208.24</v>
          </cell>
          <cell r="J1600">
            <v>1</v>
          </cell>
          <cell r="L1600" t="str">
            <v>HOME-WA-SEA</v>
          </cell>
          <cell r="M1600" t="str">
            <v>US</v>
          </cell>
          <cell r="AP1600">
            <v>1</v>
          </cell>
          <cell r="AQ1600">
            <v>1327.7239999999999</v>
          </cell>
          <cell r="AR1600" t="str">
            <v xml:space="preserve"> </v>
          </cell>
          <cell r="AS1600" t="str">
            <v>X</v>
          </cell>
          <cell r="AT1600">
            <v>0</v>
          </cell>
        </row>
        <row r="1601">
          <cell r="A1601" t="str">
            <v>Toko sayamba, David</v>
          </cell>
          <cell r="B1601" t="str">
            <v>Senior Monitoring, Evaluation and Learning Officer I</v>
          </cell>
          <cell r="C1601" t="str">
            <v>MNTD</v>
          </cell>
          <cell r="D1601" t="str">
            <v>10230</v>
          </cell>
          <cell r="E1601" t="str">
            <v>Y</v>
          </cell>
          <cell r="F1601" t="str">
            <v>Surveillance, Monitoring &amp; Evaluation Officer</v>
          </cell>
          <cell r="G1601" t="str">
            <v>A</v>
          </cell>
          <cell r="H1601" t="str">
            <v>USD</v>
          </cell>
          <cell r="I1601">
            <v>31200</v>
          </cell>
          <cell r="J1601">
            <v>1</v>
          </cell>
          <cell r="L1601" t="str">
            <v>DRCLUBUMBASHI</v>
          </cell>
          <cell r="M1601" t="str">
            <v>AFRICA</v>
          </cell>
          <cell r="AP1601">
            <v>1</v>
          </cell>
          <cell r="AQ1601">
            <v>120</v>
          </cell>
          <cell r="AR1601" t="str">
            <v xml:space="preserve"> </v>
          </cell>
          <cell r="AS1601" t="str">
            <v xml:space="preserve"> </v>
          </cell>
          <cell r="AT1601">
            <v>0</v>
          </cell>
        </row>
        <row r="1602">
          <cell r="A1602" t="str">
            <v>Tororey, Collete Chemtai</v>
          </cell>
          <cell r="B1602" t="str">
            <v>Program Associate II</v>
          </cell>
          <cell r="C1602" t="str">
            <v>PSK</v>
          </cell>
          <cell r="D1602" t="str">
            <v>10037</v>
          </cell>
          <cell r="E1602" t="str">
            <v>Y</v>
          </cell>
          <cell r="F1602" t="str">
            <v>Program Officer, OVC</v>
          </cell>
          <cell r="G1602" t="str">
            <v>A</v>
          </cell>
          <cell r="H1602" t="str">
            <v>USD</v>
          </cell>
          <cell r="I1602">
            <v>17880</v>
          </cell>
          <cell r="J1602">
            <v>1</v>
          </cell>
          <cell r="L1602" t="str">
            <v>HOMABAY</v>
          </cell>
          <cell r="M1602" t="str">
            <v>AFRICA</v>
          </cell>
          <cell r="AP1602">
            <v>1</v>
          </cell>
          <cell r="AQ1602">
            <v>68.769230769230774</v>
          </cell>
          <cell r="AR1602" t="str">
            <v xml:space="preserve"> </v>
          </cell>
          <cell r="AS1602" t="str">
            <v xml:space="preserve"> </v>
          </cell>
          <cell r="AT1602">
            <v>0</v>
          </cell>
        </row>
        <row r="1603">
          <cell r="A1603" t="str">
            <v>Toure, Micheline</v>
          </cell>
          <cell r="B1603" t="str">
            <v>Senior Functional Coordinator</v>
          </cell>
          <cell r="C1603" t="str">
            <v>CIFM</v>
          </cell>
          <cell r="D1603" t="str">
            <v>7439</v>
          </cell>
          <cell r="E1603" t="str">
            <v>Y</v>
          </cell>
          <cell r="F1603" t="str">
            <v>Senior Program Assistant</v>
          </cell>
          <cell r="G1603" t="str">
            <v>A</v>
          </cell>
          <cell r="H1603" t="str">
            <v>USD</v>
          </cell>
          <cell r="I1603">
            <v>64740</v>
          </cell>
          <cell r="J1603">
            <v>1</v>
          </cell>
          <cell r="L1603" t="str">
            <v>WASHINGTON DC</v>
          </cell>
          <cell r="M1603" t="str">
            <v>US</v>
          </cell>
          <cell r="AP1603">
            <v>1</v>
          </cell>
          <cell r="AQ1603">
            <v>249</v>
          </cell>
          <cell r="AR1603" t="str">
            <v xml:space="preserve"> </v>
          </cell>
          <cell r="AS1603" t="str">
            <v xml:space="preserve"> </v>
          </cell>
          <cell r="AT1603">
            <v>0</v>
          </cell>
        </row>
        <row r="1604">
          <cell r="A1604" t="str">
            <v>Townsend, Ginger Lynn</v>
          </cell>
          <cell r="B1604" t="str">
            <v>Advanced Finance and Awards/ Advanced PADM</v>
          </cell>
          <cell r="C1604" t="str">
            <v>CIFM</v>
          </cell>
          <cell r="D1604" t="str">
            <v>1418</v>
          </cell>
          <cell r="E1604" t="str">
            <v>Y</v>
          </cell>
          <cell r="F1604" t="str">
            <v>Sr. Project Administrator</v>
          </cell>
          <cell r="G1604" t="str">
            <v>A</v>
          </cell>
          <cell r="H1604" t="str">
            <v>USD</v>
          </cell>
          <cell r="I1604">
            <v>165937.20000000001</v>
          </cell>
          <cell r="J1604">
            <v>1</v>
          </cell>
          <cell r="L1604" t="str">
            <v>SEATTLE</v>
          </cell>
          <cell r="M1604" t="str">
            <v>US</v>
          </cell>
          <cell r="AP1604">
            <v>1</v>
          </cell>
          <cell r="AQ1604">
            <v>638.22</v>
          </cell>
          <cell r="AR1604" t="str">
            <v xml:space="preserve"> </v>
          </cell>
          <cell r="AS1604" t="str">
            <v xml:space="preserve"> </v>
          </cell>
          <cell r="AT1604">
            <v>0</v>
          </cell>
        </row>
        <row r="1605">
          <cell r="A1605" t="str">
            <v>Tran, An Khanh</v>
          </cell>
          <cell r="B1605" t="str">
            <v>Senior Monitoring, Evaluation and Learning Officer II</v>
          </cell>
          <cell r="C1605" t="str">
            <v>VN</v>
          </cell>
          <cell r="D1605" t="str">
            <v>6841</v>
          </cell>
          <cell r="E1605" t="str">
            <v>Y</v>
          </cell>
          <cell r="F1605" t="str">
            <v>Monitoring and Evaluation Program Officer</v>
          </cell>
          <cell r="G1605" t="str">
            <v>A</v>
          </cell>
          <cell r="H1605" t="str">
            <v>VND</v>
          </cell>
          <cell r="I1605">
            <v>793861690</v>
          </cell>
          <cell r="J1605">
            <v>1</v>
          </cell>
          <cell r="L1605" t="str">
            <v>HANOI</v>
          </cell>
          <cell r="M1605" t="str">
            <v>AMEE</v>
          </cell>
          <cell r="AP1605">
            <v>23750</v>
          </cell>
          <cell r="AQ1605">
            <v>128.56059757085021</v>
          </cell>
          <cell r="AR1605" t="str">
            <v xml:space="preserve"> </v>
          </cell>
          <cell r="AS1605" t="str">
            <v xml:space="preserve"> </v>
          </cell>
          <cell r="AT1605">
            <v>0</v>
          </cell>
        </row>
        <row r="1606">
          <cell r="A1606" t="str">
            <v>Tran, Do Ngoc Anh</v>
          </cell>
          <cell r="B1606" t="str">
            <v>Administrative Assistant II</v>
          </cell>
          <cell r="C1606" t="str">
            <v>VN</v>
          </cell>
          <cell r="D1606" t="str">
            <v>10191</v>
          </cell>
          <cell r="E1606" t="str">
            <v>Y</v>
          </cell>
          <cell r="F1606" t="str">
            <v>Office Assistant</v>
          </cell>
          <cell r="G1606" t="str">
            <v>A</v>
          </cell>
          <cell r="H1606" t="str">
            <v>VND</v>
          </cell>
          <cell r="I1606">
            <v>300000000</v>
          </cell>
          <cell r="J1606">
            <v>1</v>
          </cell>
          <cell r="L1606" t="str">
            <v>HANOI</v>
          </cell>
          <cell r="M1606" t="str">
            <v>AMEE</v>
          </cell>
          <cell r="AP1606">
            <v>23750</v>
          </cell>
          <cell r="AQ1606">
            <v>48.582995951417004</v>
          </cell>
          <cell r="AR1606" t="str">
            <v xml:space="preserve"> </v>
          </cell>
          <cell r="AS1606" t="str">
            <v xml:space="preserve"> </v>
          </cell>
          <cell r="AT1606">
            <v>0</v>
          </cell>
        </row>
        <row r="1607">
          <cell r="A1607" t="str">
            <v>Tran, Ha Thi Thu</v>
          </cell>
          <cell r="B1607" t="str">
            <v>Advanced Program Officer</v>
          </cell>
          <cell r="C1607" t="str">
            <v>VN</v>
          </cell>
          <cell r="D1607" t="str">
            <v>6124</v>
          </cell>
          <cell r="E1607" t="str">
            <v>Y</v>
          </cell>
          <cell r="F1607" t="str">
            <v>Senior Program Officer</v>
          </cell>
          <cell r="G1607" t="str">
            <v>A</v>
          </cell>
          <cell r="H1607" t="str">
            <v>VND</v>
          </cell>
          <cell r="I1607">
            <v>1193928271</v>
          </cell>
          <cell r="J1607">
            <v>1</v>
          </cell>
          <cell r="L1607" t="str">
            <v>HANOI</v>
          </cell>
          <cell r="M1607" t="str">
            <v>AMEE</v>
          </cell>
          <cell r="AP1607">
            <v>23750</v>
          </cell>
          <cell r="AQ1607">
            <v>193.34870785425102</v>
          </cell>
          <cell r="AR1607" t="str">
            <v xml:space="preserve"> </v>
          </cell>
          <cell r="AS1607" t="str">
            <v xml:space="preserve"> </v>
          </cell>
          <cell r="AT1607">
            <v>0</v>
          </cell>
        </row>
        <row r="1608">
          <cell r="A1608" t="str">
            <v>Tran, Lien Thi Huong</v>
          </cell>
          <cell r="B1608" t="str">
            <v>Advanced Program Officer</v>
          </cell>
          <cell r="C1608" t="str">
            <v>VN</v>
          </cell>
          <cell r="D1608" t="str">
            <v>1988</v>
          </cell>
          <cell r="E1608" t="str">
            <v>Y</v>
          </cell>
          <cell r="F1608" t="str">
            <v>Senior Program Coordinator</v>
          </cell>
          <cell r="G1608" t="str">
            <v>A</v>
          </cell>
          <cell r="H1608" t="str">
            <v>VND</v>
          </cell>
          <cell r="I1608">
            <v>1290067430</v>
          </cell>
          <cell r="J1608">
            <v>1</v>
          </cell>
          <cell r="L1608" t="str">
            <v>HANOI</v>
          </cell>
          <cell r="M1608" t="str">
            <v>AMEE</v>
          </cell>
          <cell r="AP1608">
            <v>23750</v>
          </cell>
          <cell r="AQ1608">
            <v>208.91780242914979</v>
          </cell>
          <cell r="AR1608" t="str">
            <v xml:space="preserve"> </v>
          </cell>
          <cell r="AS1608" t="str">
            <v xml:space="preserve"> </v>
          </cell>
          <cell r="AT1608">
            <v>0</v>
          </cell>
        </row>
        <row r="1609">
          <cell r="A1609" t="str">
            <v>Tran, Long Khanh</v>
          </cell>
          <cell r="B1609" t="str">
            <v>Advanced Monitoring, Evaluation and Learning Officer</v>
          </cell>
          <cell r="C1609" t="str">
            <v>VN</v>
          </cell>
          <cell r="D1609" t="str">
            <v>7358</v>
          </cell>
          <cell r="E1609" t="str">
            <v>Y</v>
          </cell>
          <cell r="F1609" t="str">
            <v>M&amp;E Manager</v>
          </cell>
          <cell r="G1609" t="str">
            <v>A</v>
          </cell>
          <cell r="H1609" t="str">
            <v>VND</v>
          </cell>
          <cell r="I1609">
            <v>1371735797</v>
          </cell>
          <cell r="J1609">
            <v>1</v>
          </cell>
          <cell r="L1609" t="str">
            <v>HANOI</v>
          </cell>
          <cell r="M1609" t="str">
            <v>AMEE</v>
          </cell>
          <cell r="AP1609">
            <v>23750</v>
          </cell>
          <cell r="AQ1609">
            <v>222.14344890688258</v>
          </cell>
          <cell r="AR1609" t="str">
            <v xml:space="preserve"> </v>
          </cell>
          <cell r="AS1609" t="str">
            <v xml:space="preserve"> </v>
          </cell>
          <cell r="AT1609">
            <v>0</v>
          </cell>
        </row>
        <row r="1610">
          <cell r="A1610" t="str">
            <v>Tran, Phuong Van Anh</v>
          </cell>
          <cell r="B1610" t="str">
            <v>Senior Program Officer II</v>
          </cell>
          <cell r="C1610" t="str">
            <v>VN</v>
          </cell>
          <cell r="D1610" t="str">
            <v>7367</v>
          </cell>
          <cell r="E1610" t="str">
            <v>Y</v>
          </cell>
          <cell r="F1610" t="str">
            <v>Health Services Senior Program Officer II</v>
          </cell>
          <cell r="G1610" t="str">
            <v>A</v>
          </cell>
          <cell r="H1610" t="str">
            <v>VND</v>
          </cell>
          <cell r="I1610">
            <v>805828955</v>
          </cell>
          <cell r="J1610">
            <v>1</v>
          </cell>
          <cell r="L1610" t="str">
            <v>VNHMPO</v>
          </cell>
          <cell r="M1610" t="str">
            <v>AMEE</v>
          </cell>
          <cell r="AP1610">
            <v>23750</v>
          </cell>
          <cell r="AQ1610">
            <v>130.49861619433199</v>
          </cell>
          <cell r="AR1610" t="str">
            <v xml:space="preserve"> </v>
          </cell>
          <cell r="AS1610" t="str">
            <v xml:space="preserve"> </v>
          </cell>
          <cell r="AT1610">
            <v>0</v>
          </cell>
        </row>
        <row r="1611">
          <cell r="A1611" t="str">
            <v>Tran, Tham Thi</v>
          </cell>
          <cell r="B1611" t="str">
            <v>Senior Manager Program Project Management</v>
          </cell>
          <cell r="C1611" t="str">
            <v>VN</v>
          </cell>
          <cell r="D1611" t="str">
            <v>5043</v>
          </cell>
          <cell r="E1611" t="str">
            <v>Y</v>
          </cell>
          <cell r="F1611" t="str">
            <v>Deputy Chief of Party</v>
          </cell>
          <cell r="G1611" t="str">
            <v>A</v>
          </cell>
          <cell r="H1611" t="str">
            <v>VND</v>
          </cell>
          <cell r="I1611">
            <v>2149957894</v>
          </cell>
          <cell r="J1611">
            <v>1</v>
          </cell>
          <cell r="L1611" t="str">
            <v>HANOI</v>
          </cell>
          <cell r="M1611" t="str">
            <v>AMEE</v>
          </cell>
          <cell r="AP1611">
            <v>23750</v>
          </cell>
          <cell r="AQ1611">
            <v>348.17131886639675</v>
          </cell>
          <cell r="AR1611" t="str">
            <v xml:space="preserve"> </v>
          </cell>
          <cell r="AS1611" t="str">
            <v xml:space="preserve"> </v>
          </cell>
          <cell r="AT1611">
            <v>0</v>
          </cell>
        </row>
        <row r="1612">
          <cell r="A1612" t="str">
            <v>Tran, Thang Cong</v>
          </cell>
          <cell r="B1612" t="str">
            <v>Advanced Program Officer</v>
          </cell>
          <cell r="C1612" t="str">
            <v>VN</v>
          </cell>
          <cell r="D1612" t="str">
            <v>5348</v>
          </cell>
          <cell r="E1612" t="str">
            <v>Y</v>
          </cell>
          <cell r="F1612" t="str">
            <v>Senior Program Officer</v>
          </cell>
          <cell r="G1612" t="str">
            <v>A</v>
          </cell>
          <cell r="H1612" t="str">
            <v>VND</v>
          </cell>
          <cell r="I1612">
            <v>1440357811</v>
          </cell>
          <cell r="J1612">
            <v>1</v>
          </cell>
          <cell r="L1612" t="str">
            <v>HANOI</v>
          </cell>
          <cell r="M1612" t="str">
            <v>AMEE</v>
          </cell>
          <cell r="AP1612">
            <v>23750</v>
          </cell>
          <cell r="AQ1612">
            <v>233.25632566801619</v>
          </cell>
          <cell r="AR1612" t="str">
            <v xml:space="preserve"> </v>
          </cell>
          <cell r="AS1612" t="str">
            <v xml:space="preserve"> </v>
          </cell>
          <cell r="AT1612">
            <v>0</v>
          </cell>
        </row>
        <row r="1613">
          <cell r="A1613" t="str">
            <v>Tran, Thuy Thu</v>
          </cell>
          <cell r="B1613" t="str">
            <v>Senior Program Officer II</v>
          </cell>
          <cell r="C1613" t="str">
            <v>VN</v>
          </cell>
          <cell r="D1613" t="str">
            <v>5331</v>
          </cell>
          <cell r="E1613" t="str">
            <v>Y</v>
          </cell>
          <cell r="F1613" t="str">
            <v>Senior Capacity Building Coordinator</v>
          </cell>
          <cell r="G1613" t="str">
            <v>A</v>
          </cell>
          <cell r="H1613" t="str">
            <v>VND</v>
          </cell>
          <cell r="I1613">
            <v>902016000</v>
          </cell>
          <cell r="J1613">
            <v>1</v>
          </cell>
          <cell r="L1613" t="str">
            <v>HANOI</v>
          </cell>
          <cell r="M1613" t="str">
            <v>AMEE</v>
          </cell>
          <cell r="AP1613">
            <v>23750</v>
          </cell>
          <cell r="AQ1613">
            <v>146.07546558704453</v>
          </cell>
          <cell r="AR1613" t="str">
            <v xml:space="preserve"> </v>
          </cell>
          <cell r="AS1613" t="str">
            <v xml:space="preserve"> </v>
          </cell>
          <cell r="AT1613">
            <v>0</v>
          </cell>
        </row>
        <row r="1614">
          <cell r="A1614" t="str">
            <v>Trinh, Anh Thi Kim</v>
          </cell>
          <cell r="B1614" t="str">
            <v>Senior Program Officer II</v>
          </cell>
          <cell r="C1614" t="str">
            <v>VN</v>
          </cell>
          <cell r="D1614" t="str">
            <v>7618</v>
          </cell>
          <cell r="E1614" t="str">
            <v>Y</v>
          </cell>
          <cell r="F1614" t="str">
            <v>Public Health and Supply Chain Specialist</v>
          </cell>
          <cell r="G1614" t="str">
            <v>A</v>
          </cell>
          <cell r="H1614" t="str">
            <v>VND</v>
          </cell>
          <cell r="I1614">
            <v>890043034</v>
          </cell>
          <cell r="J1614">
            <v>1</v>
          </cell>
          <cell r="L1614" t="str">
            <v>HANOI</v>
          </cell>
          <cell r="M1614" t="str">
            <v>AMEE</v>
          </cell>
          <cell r="AP1614">
            <v>23750</v>
          </cell>
          <cell r="AQ1614">
            <v>144.13652372469636</v>
          </cell>
          <cell r="AR1614" t="str">
            <v xml:space="preserve"> </v>
          </cell>
          <cell r="AS1614" t="str">
            <v xml:space="preserve"> </v>
          </cell>
          <cell r="AT1614">
            <v>0</v>
          </cell>
        </row>
        <row r="1615">
          <cell r="A1615" t="str">
            <v>Trinh, Thuy</v>
          </cell>
          <cell r="B1615" t="str">
            <v>Manager Program</v>
          </cell>
          <cell r="C1615" t="str">
            <v>VN</v>
          </cell>
          <cell r="D1615" t="str">
            <v>10257</v>
          </cell>
          <cell r="E1615" t="str">
            <v>Y</v>
          </cell>
          <cell r="F1615" t="str">
            <v>Health Service Team Lead</v>
          </cell>
          <cell r="G1615" t="str">
            <v>A</v>
          </cell>
          <cell r="H1615" t="str">
            <v>VND</v>
          </cell>
          <cell r="I1615">
            <v>1335600000</v>
          </cell>
          <cell r="J1615">
            <v>1</v>
          </cell>
          <cell r="L1615" t="str">
            <v>HANOI</v>
          </cell>
          <cell r="M1615" t="str">
            <v>AMEE</v>
          </cell>
          <cell r="AP1615">
            <v>23750</v>
          </cell>
          <cell r="AQ1615">
            <v>216.29149797570852</v>
          </cell>
          <cell r="AR1615" t="str">
            <v xml:space="preserve"> </v>
          </cell>
          <cell r="AS1615" t="str">
            <v xml:space="preserve"> </v>
          </cell>
          <cell r="AT1615">
            <v>0</v>
          </cell>
        </row>
        <row r="1616">
          <cell r="A1616" t="str">
            <v>Tripathi, Shashwat</v>
          </cell>
          <cell r="B1616" t="str">
            <v>Senior Program Officer I</v>
          </cell>
          <cell r="C1616" t="str">
            <v>PSN</v>
          </cell>
          <cell r="D1616" t="str">
            <v>7352</v>
          </cell>
          <cell r="E1616" t="str">
            <v>Y</v>
          </cell>
          <cell r="F1616" t="str">
            <v>Regional NTD Nodal Officer</v>
          </cell>
          <cell r="G1616" t="str">
            <v>A</v>
          </cell>
          <cell r="H1616" t="str">
            <v>INR</v>
          </cell>
          <cell r="I1616">
            <v>1275047.31</v>
          </cell>
          <cell r="J1616">
            <v>1</v>
          </cell>
          <cell r="L1616" t="str">
            <v>LUCKNOW</v>
          </cell>
          <cell r="M1616" t="str">
            <v>AMEE</v>
          </cell>
          <cell r="AP1616">
            <v>81.06</v>
          </cell>
          <cell r="AQ1616">
            <v>60.498743096281956</v>
          </cell>
          <cell r="AR1616" t="str">
            <v xml:space="preserve"> </v>
          </cell>
          <cell r="AS1616" t="str">
            <v xml:space="preserve"> </v>
          </cell>
          <cell r="AT1616">
            <v>0</v>
          </cell>
        </row>
        <row r="1617">
          <cell r="A1617" t="str">
            <v>Trujillo, Carrie Nelson</v>
          </cell>
          <cell r="B1617" t="str">
            <v>Senior Manager Clinical Program</v>
          </cell>
          <cell r="C1617" t="str">
            <v>CIFM</v>
          </cell>
          <cell r="D1617" t="str">
            <v>5008</v>
          </cell>
          <cell r="E1617" t="str">
            <v>Y</v>
          </cell>
          <cell r="F1617" t="str">
            <v>Associate Director, Project &amp; Portfolio Management Lead, CVIA Polio</v>
          </cell>
          <cell r="G1617" t="str">
            <v>A</v>
          </cell>
          <cell r="H1617" t="str">
            <v>USD</v>
          </cell>
          <cell r="I1617">
            <v>182712.4</v>
          </cell>
          <cell r="J1617">
            <v>1</v>
          </cell>
          <cell r="L1617" t="str">
            <v>SEATTLE</v>
          </cell>
          <cell r="M1617" t="str">
            <v>US</v>
          </cell>
          <cell r="AP1617">
            <v>1</v>
          </cell>
          <cell r="AQ1617">
            <v>702.74</v>
          </cell>
          <cell r="AR1617" t="str">
            <v xml:space="preserve"> </v>
          </cell>
          <cell r="AS1617" t="str">
            <v xml:space="preserve"> </v>
          </cell>
          <cell r="AT1617">
            <v>0</v>
          </cell>
        </row>
        <row r="1618">
          <cell r="A1618" t="str">
            <v>Tsehay, Ashenafi Berihun</v>
          </cell>
          <cell r="B1618" t="str">
            <v>Advanced Program Officer</v>
          </cell>
          <cell r="C1618" t="str">
            <v>ET</v>
          </cell>
          <cell r="D1618" t="str">
            <v>6724</v>
          </cell>
          <cell r="E1618" t="str">
            <v>Y</v>
          </cell>
          <cell r="F1618" t="str">
            <v>Senior SBCC Advisor</v>
          </cell>
          <cell r="G1618" t="str">
            <v>A</v>
          </cell>
          <cell r="H1618" t="str">
            <v>USD</v>
          </cell>
          <cell r="I1618">
            <v>28375.86</v>
          </cell>
          <cell r="J1618">
            <v>1</v>
          </cell>
          <cell r="L1618" t="str">
            <v>ADDIS</v>
          </cell>
          <cell r="M1618" t="str">
            <v>AFRICA</v>
          </cell>
          <cell r="AP1618">
            <v>1</v>
          </cell>
          <cell r="AQ1618">
            <v>109.13792307692307</v>
          </cell>
          <cell r="AR1618" t="str">
            <v xml:space="preserve"> </v>
          </cell>
          <cell r="AS1618" t="str">
            <v xml:space="preserve"> </v>
          </cell>
          <cell r="AT1618">
            <v>0</v>
          </cell>
        </row>
        <row r="1619">
          <cell r="A1619" t="str">
            <v>Tshabalala, Joyce Theresa</v>
          </cell>
          <cell r="B1619" t="str">
            <v>Senior Finance and Awards Officer II/ Senior PADM II</v>
          </cell>
          <cell r="C1619" t="str">
            <v>ARMGT</v>
          </cell>
          <cell r="D1619" t="str">
            <v>4700</v>
          </cell>
          <cell r="E1619" t="str">
            <v>Y</v>
          </cell>
          <cell r="F1619" t="str">
            <v>Senior Finance Officer, South Africa Country Program</v>
          </cell>
          <cell r="G1619" t="str">
            <v>A</v>
          </cell>
          <cell r="H1619" t="str">
            <v>ZAR</v>
          </cell>
          <cell r="I1619">
            <v>1076861.97</v>
          </cell>
          <cell r="J1619">
            <v>1</v>
          </cell>
          <cell r="L1619" t="str">
            <v>JOHANNESBURG</v>
          </cell>
          <cell r="M1619" t="str">
            <v>AFRICA</v>
          </cell>
          <cell r="AP1619">
            <v>18.2</v>
          </cell>
          <cell r="AQ1619">
            <v>227.57015426880812</v>
          </cell>
          <cell r="AR1619" t="str">
            <v xml:space="preserve"> </v>
          </cell>
          <cell r="AS1619" t="str">
            <v xml:space="preserve"> </v>
          </cell>
          <cell r="AT1619">
            <v>0</v>
          </cell>
        </row>
        <row r="1620">
          <cell r="A1620" t="str">
            <v>Tshibangu, Georges Tshambayi</v>
          </cell>
          <cell r="B1620" t="str">
            <v>Senior Finance and Awards Officer II/ Senior PADM II</v>
          </cell>
          <cell r="C1620" t="str">
            <v>DRC</v>
          </cell>
          <cell r="D1620" t="str">
            <v>6871</v>
          </cell>
          <cell r="E1620" t="str">
            <v>Y</v>
          </cell>
          <cell r="F1620" t="str">
            <v>Finance and Administration Officer</v>
          </cell>
          <cell r="G1620" t="str">
            <v>A</v>
          </cell>
          <cell r="H1620" t="str">
            <v>USD</v>
          </cell>
          <cell r="I1620">
            <v>28205.040000000001</v>
          </cell>
          <cell r="J1620">
            <v>1</v>
          </cell>
          <cell r="L1620" t="str">
            <v>DRCKALEMIE</v>
          </cell>
          <cell r="M1620" t="str">
            <v>AFRICA</v>
          </cell>
          <cell r="AP1620">
            <v>1</v>
          </cell>
          <cell r="AQ1620">
            <v>108.48092307692308</v>
          </cell>
          <cell r="AR1620" t="str">
            <v xml:space="preserve"> </v>
          </cell>
          <cell r="AS1620" t="str">
            <v xml:space="preserve"> </v>
          </cell>
          <cell r="AT1620">
            <v>0</v>
          </cell>
        </row>
        <row r="1621">
          <cell r="A1621" t="str">
            <v>Tshibasu, Thierry</v>
          </cell>
          <cell r="B1621" t="str">
            <v>Senior Data Mgmt &amp; Stats Officer I</v>
          </cell>
          <cell r="C1621" t="str">
            <v>MNTD</v>
          </cell>
          <cell r="D1621" t="str">
            <v>7356</v>
          </cell>
          <cell r="E1621" t="str">
            <v>Y</v>
          </cell>
          <cell r="F1621" t="str">
            <v>Data manager, perennial malaria chemoprevention</v>
          </cell>
          <cell r="G1621" t="str">
            <v>A</v>
          </cell>
          <cell r="H1621" t="str">
            <v>USD</v>
          </cell>
          <cell r="I1621">
            <v>27600</v>
          </cell>
          <cell r="J1621">
            <v>1</v>
          </cell>
          <cell r="L1621" t="str">
            <v>DRCKISANTU</v>
          </cell>
          <cell r="M1621" t="str">
            <v>AFRICA</v>
          </cell>
          <cell r="AP1621">
            <v>1</v>
          </cell>
          <cell r="AQ1621">
            <v>106.15384615384616</v>
          </cell>
          <cell r="AR1621" t="str">
            <v xml:space="preserve"> </v>
          </cell>
          <cell r="AS1621" t="str">
            <v xml:space="preserve"> </v>
          </cell>
          <cell r="AT1621">
            <v>0</v>
          </cell>
        </row>
        <row r="1622">
          <cell r="A1622" t="str">
            <v>Tshikaya, Norah Ngalula</v>
          </cell>
          <cell r="B1622" t="str">
            <v>Senior Administrative Assistant</v>
          </cell>
          <cell r="C1622" t="str">
            <v>DRC</v>
          </cell>
          <cell r="D1622" t="str">
            <v>8125</v>
          </cell>
          <cell r="E1622" t="str">
            <v>Y</v>
          </cell>
          <cell r="F1622" t="str">
            <v>Executive Assistant</v>
          </cell>
          <cell r="G1622" t="str">
            <v>A</v>
          </cell>
          <cell r="H1622" t="str">
            <v>USD</v>
          </cell>
          <cell r="I1622">
            <v>15600</v>
          </cell>
          <cell r="J1622">
            <v>1</v>
          </cell>
          <cell r="L1622" t="str">
            <v>KINSHASA</v>
          </cell>
          <cell r="M1622" t="str">
            <v>AFRICA</v>
          </cell>
          <cell r="AP1622">
            <v>1</v>
          </cell>
          <cell r="AQ1622">
            <v>60</v>
          </cell>
          <cell r="AR1622" t="str">
            <v xml:space="preserve"> </v>
          </cell>
          <cell r="AS1622" t="str">
            <v xml:space="preserve"> </v>
          </cell>
          <cell r="AT1622">
            <v>0</v>
          </cell>
        </row>
        <row r="1623">
          <cell r="A1623" t="str">
            <v>Tshipamba, Audry Katayi</v>
          </cell>
          <cell r="B1623" t="str">
            <v>Accountant</v>
          </cell>
          <cell r="C1623" t="str">
            <v>DRC</v>
          </cell>
          <cell r="D1623" t="str">
            <v>7672</v>
          </cell>
          <cell r="E1623" t="str">
            <v>Y</v>
          </cell>
          <cell r="F1623" t="str">
            <v>Finance Associate</v>
          </cell>
          <cell r="G1623" t="str">
            <v>A</v>
          </cell>
          <cell r="H1623" t="str">
            <v>USD</v>
          </cell>
          <cell r="I1623">
            <v>19443.14</v>
          </cell>
          <cell r="J1623">
            <v>1</v>
          </cell>
          <cell r="L1623" t="str">
            <v>KINSHASA</v>
          </cell>
          <cell r="M1623" t="str">
            <v>AFRICA</v>
          </cell>
          <cell r="AP1623">
            <v>1</v>
          </cell>
          <cell r="AQ1623">
            <v>74.781307692307692</v>
          </cell>
          <cell r="AR1623" t="str">
            <v xml:space="preserve"> </v>
          </cell>
          <cell r="AS1623" t="str">
            <v xml:space="preserve"> </v>
          </cell>
          <cell r="AT1623">
            <v>0</v>
          </cell>
        </row>
        <row r="1624">
          <cell r="A1624" t="str">
            <v>Tufa, Zelalem Regassa</v>
          </cell>
          <cell r="B1624" t="str">
            <v>Senior Program Officer I</v>
          </cell>
          <cell r="C1624" t="str">
            <v>ET</v>
          </cell>
          <cell r="D1624" t="str">
            <v>8253</v>
          </cell>
          <cell r="E1624" t="str">
            <v>Y</v>
          </cell>
          <cell r="F1624" t="str">
            <v>Zonal Mass Vaccination Officer</v>
          </cell>
          <cell r="G1624" t="str">
            <v>A</v>
          </cell>
          <cell r="H1624" t="str">
            <v>USD</v>
          </cell>
          <cell r="I1624">
            <v>11915.23</v>
          </cell>
          <cell r="J1624">
            <v>1</v>
          </cell>
          <cell r="L1624" t="str">
            <v>ADDIS</v>
          </cell>
          <cell r="M1624" t="str">
            <v>AFRICA</v>
          </cell>
          <cell r="AP1624">
            <v>1</v>
          </cell>
          <cell r="AQ1624">
            <v>45.827807692307694</v>
          </cell>
          <cell r="AR1624" t="str">
            <v xml:space="preserve"> </v>
          </cell>
          <cell r="AS1624" t="str">
            <v xml:space="preserve"> </v>
          </cell>
          <cell r="AT1624">
            <v>0</v>
          </cell>
        </row>
        <row r="1625">
          <cell r="A1625" t="str">
            <v>Tumusiime, Justine Komunyena</v>
          </cell>
          <cell r="B1625" t="str">
            <v>Senior Program Officer I</v>
          </cell>
          <cell r="C1625" t="str">
            <v>UGA</v>
          </cell>
          <cell r="D1625" t="str">
            <v>5428</v>
          </cell>
          <cell r="E1625" t="str">
            <v>Y</v>
          </cell>
          <cell r="F1625" t="str">
            <v>Program Officer, STAR Project</v>
          </cell>
          <cell r="G1625" t="str">
            <v>A</v>
          </cell>
          <cell r="H1625" t="str">
            <v>UGX</v>
          </cell>
          <cell r="I1625">
            <v>158995884</v>
          </cell>
          <cell r="J1625">
            <v>1</v>
          </cell>
          <cell r="L1625" t="str">
            <v>UgandaKampala</v>
          </cell>
          <cell r="M1625" t="str">
            <v>AFRICA</v>
          </cell>
          <cell r="AP1625">
            <v>3750</v>
          </cell>
          <cell r="AQ1625">
            <v>163.07270153846153</v>
          </cell>
          <cell r="AR1625" t="str">
            <v xml:space="preserve"> </v>
          </cell>
          <cell r="AS1625" t="str">
            <v xml:space="preserve"> </v>
          </cell>
          <cell r="AT1625">
            <v>0</v>
          </cell>
        </row>
        <row r="1626">
          <cell r="A1626" t="str">
            <v>Tuttle, Ryan Crandall</v>
          </cell>
          <cell r="B1626" t="str">
            <v>Senior Clinical Project Manager II</v>
          </cell>
          <cell r="C1626" t="str">
            <v>CIFM</v>
          </cell>
          <cell r="D1626" t="str">
            <v>7679</v>
          </cell>
          <cell r="E1626" t="str">
            <v>Y</v>
          </cell>
          <cell r="F1626" t="str">
            <v>Sr. Project Manager, PPKM</v>
          </cell>
          <cell r="G1626" t="str">
            <v>A</v>
          </cell>
          <cell r="H1626" t="str">
            <v>USD</v>
          </cell>
          <cell r="I1626">
            <v>130873.60000000001</v>
          </cell>
          <cell r="J1626">
            <v>1</v>
          </cell>
          <cell r="L1626" t="str">
            <v>HOME-NY-SEA</v>
          </cell>
          <cell r="M1626" t="str">
            <v>US</v>
          </cell>
          <cell r="AP1626">
            <v>1</v>
          </cell>
          <cell r="AQ1626">
            <v>503.36</v>
          </cell>
          <cell r="AR1626" t="str">
            <v xml:space="preserve"> </v>
          </cell>
          <cell r="AS1626" t="str">
            <v xml:space="preserve"> </v>
          </cell>
          <cell r="AT1626">
            <v>0</v>
          </cell>
        </row>
        <row r="1627">
          <cell r="A1627" t="str">
            <v>Tynuv, Kenzie Catherine</v>
          </cell>
          <cell r="B1627" t="str">
            <v>Senior Program Officer II</v>
          </cell>
          <cell r="C1627" t="str">
            <v>CODE</v>
          </cell>
          <cell r="D1627" t="str">
            <v>5243</v>
          </cell>
          <cell r="E1627" t="str">
            <v>Y</v>
          </cell>
          <cell r="F1627" t="str">
            <v>Technical Program Manager</v>
          </cell>
          <cell r="G1627" t="str">
            <v>A</v>
          </cell>
          <cell r="H1627" t="str">
            <v>USD</v>
          </cell>
          <cell r="I1627">
            <v>137839.42000000001</v>
          </cell>
          <cell r="J1627">
            <v>1</v>
          </cell>
          <cell r="L1627" t="str">
            <v>HOME-MN-SEA</v>
          </cell>
          <cell r="M1627" t="str">
            <v>US</v>
          </cell>
          <cell r="AP1627">
            <v>1</v>
          </cell>
          <cell r="AQ1627">
            <v>530.15161538461541</v>
          </cell>
          <cell r="AR1627" t="str">
            <v xml:space="preserve"> </v>
          </cell>
          <cell r="AS1627" t="str">
            <v xml:space="preserve"> </v>
          </cell>
          <cell r="AT1627">
            <v>0</v>
          </cell>
        </row>
        <row r="1628">
          <cell r="A1628" t="str">
            <v>Udugama, Moyandi Tamara</v>
          </cell>
          <cell r="B1628" t="str">
            <v>Senior Communications Officer II</v>
          </cell>
          <cell r="C1628" t="str">
            <v>VN</v>
          </cell>
          <cell r="D1628" t="str">
            <v>10103</v>
          </cell>
          <cell r="E1628" t="str">
            <v>Y</v>
          </cell>
          <cell r="F1628" t="str">
            <v>Communications and Business Development Officer</v>
          </cell>
          <cell r="G1628" t="str">
            <v>A</v>
          </cell>
          <cell r="H1628" t="str">
            <v>VND</v>
          </cell>
          <cell r="I1628">
            <v>720000000</v>
          </cell>
          <cell r="J1628">
            <v>1</v>
          </cell>
          <cell r="L1628" t="str">
            <v>HANOI</v>
          </cell>
          <cell r="M1628" t="str">
            <v>AMEE</v>
          </cell>
          <cell r="AP1628">
            <v>23750</v>
          </cell>
          <cell r="AQ1628">
            <v>116.5991902834008</v>
          </cell>
          <cell r="AR1628" t="str">
            <v xml:space="preserve"> </v>
          </cell>
          <cell r="AS1628" t="str">
            <v xml:space="preserve"> </v>
          </cell>
          <cell r="AT1628">
            <v>0</v>
          </cell>
        </row>
        <row r="1629">
          <cell r="A1629" t="str">
            <v>Ulemba, Malauene Filipe</v>
          </cell>
          <cell r="B1629" t="str">
            <v>Coordinator I Functional Support /Technician I</v>
          </cell>
          <cell r="C1629" t="str">
            <v>ECD</v>
          </cell>
          <cell r="D1629" t="str">
            <v>5362</v>
          </cell>
          <cell r="E1629" t="str">
            <v>Y</v>
          </cell>
          <cell r="F1629" t="str">
            <v>Driver and Logistics Assistant</v>
          </cell>
          <cell r="G1629" t="str">
            <v>A</v>
          </cell>
          <cell r="H1629" t="str">
            <v>MZN</v>
          </cell>
          <cell r="I1629">
            <v>1398005.27</v>
          </cell>
          <cell r="J1629">
            <v>1</v>
          </cell>
          <cell r="L1629" t="str">
            <v>MOZMAPUTO</v>
          </cell>
          <cell r="M1629" t="str">
            <v>AFRICA</v>
          </cell>
          <cell r="AP1629">
            <v>63</v>
          </cell>
          <cell r="AQ1629">
            <v>85.348307081807079</v>
          </cell>
          <cell r="AR1629" t="str">
            <v xml:space="preserve"> </v>
          </cell>
          <cell r="AS1629" t="str">
            <v xml:space="preserve"> </v>
          </cell>
          <cell r="AT1629">
            <v>0</v>
          </cell>
        </row>
        <row r="1630">
          <cell r="A1630" t="str">
            <v>Unabia, Michelle</v>
          </cell>
          <cell r="B1630" t="str">
            <v>Director HR Business Partners</v>
          </cell>
          <cell r="C1630" t="str">
            <v>HR</v>
          </cell>
          <cell r="D1630" t="str">
            <v>7153</v>
          </cell>
          <cell r="E1630" t="str">
            <v>Y</v>
          </cell>
          <cell r="F1630" t="str">
            <v>HR Director, Americas</v>
          </cell>
          <cell r="G1630" t="str">
            <v>A</v>
          </cell>
          <cell r="H1630" t="str">
            <v>USD</v>
          </cell>
          <cell r="I1630">
            <v>179346.96</v>
          </cell>
          <cell r="J1630">
            <v>1</v>
          </cell>
          <cell r="L1630" t="str">
            <v>SEATTLE</v>
          </cell>
          <cell r="M1630" t="str">
            <v>US</v>
          </cell>
          <cell r="AP1630">
            <v>1</v>
          </cell>
          <cell r="AQ1630">
            <v>689.79599999999994</v>
          </cell>
          <cell r="AR1630" t="str">
            <v xml:space="preserve"> </v>
          </cell>
          <cell r="AS1630" t="str">
            <v xml:space="preserve"> </v>
          </cell>
          <cell r="AT1630">
            <v>0</v>
          </cell>
        </row>
        <row r="1631">
          <cell r="A1631" t="str">
            <v>Upadhyay, Kavya</v>
          </cell>
          <cell r="B1631" t="str">
            <v>Program Associate II</v>
          </cell>
          <cell r="C1631" t="str">
            <v>NP</v>
          </cell>
          <cell r="D1631" t="str">
            <v>7777</v>
          </cell>
          <cell r="E1631" t="str">
            <v>Y</v>
          </cell>
          <cell r="F1631" t="str">
            <v>Senior Program Associate</v>
          </cell>
          <cell r="G1631" t="str">
            <v>A</v>
          </cell>
          <cell r="H1631" t="str">
            <v>NPR</v>
          </cell>
          <cell r="I1631">
            <v>1380000</v>
          </cell>
          <cell r="J1631">
            <v>1</v>
          </cell>
          <cell r="L1631" t="str">
            <v>KATHMANDU</v>
          </cell>
          <cell r="M1631" t="str">
            <v>AMEE</v>
          </cell>
          <cell r="AP1631">
            <v>132</v>
          </cell>
          <cell r="AQ1631">
            <v>40.209790209790206</v>
          </cell>
          <cell r="AR1631" t="str">
            <v xml:space="preserve"> </v>
          </cell>
          <cell r="AS1631" t="str">
            <v xml:space="preserve"> </v>
          </cell>
          <cell r="AT1631">
            <v>0</v>
          </cell>
        </row>
        <row r="1632">
          <cell r="A1632" t="str">
            <v>Upadhyay, Pradeep Kumar</v>
          </cell>
          <cell r="B1632" t="str">
            <v>Senior FP&amp;A Analyst II</v>
          </cell>
          <cell r="C1632" t="str">
            <v>FPA</v>
          </cell>
          <cell r="D1632" t="str">
            <v>3458</v>
          </cell>
          <cell r="E1632" t="str">
            <v>Y</v>
          </cell>
          <cell r="F1632" t="str">
            <v>Senior Cost and Pricing Officer</v>
          </cell>
          <cell r="G1632" t="str">
            <v>A</v>
          </cell>
          <cell r="H1632" t="str">
            <v>INR</v>
          </cell>
          <cell r="I1632">
            <v>2989363.43</v>
          </cell>
          <cell r="J1632">
            <v>1</v>
          </cell>
          <cell r="L1632" t="str">
            <v>NEW DELHI</v>
          </cell>
          <cell r="M1632" t="str">
            <v>AMEE</v>
          </cell>
          <cell r="AP1632">
            <v>81.06</v>
          </cell>
          <cell r="AQ1632">
            <v>141.84001546812428</v>
          </cell>
          <cell r="AR1632" t="str">
            <v xml:space="preserve"> </v>
          </cell>
          <cell r="AS1632" t="str">
            <v xml:space="preserve"> </v>
          </cell>
          <cell r="AT1632">
            <v>0</v>
          </cell>
        </row>
        <row r="1633">
          <cell r="A1633" t="str">
            <v>Vako, Iliya</v>
          </cell>
          <cell r="B1633" t="str">
            <v>Program Associate II</v>
          </cell>
          <cell r="C1633" t="str">
            <v>PSU</v>
          </cell>
          <cell r="D1633" t="str">
            <v>10119</v>
          </cell>
          <cell r="E1633" t="str">
            <v>Y</v>
          </cell>
          <cell r="F1633" t="str">
            <v>Mental Health and Social Development Specialist</v>
          </cell>
          <cell r="G1633" t="str">
            <v>A</v>
          </cell>
          <cell r="H1633" t="str">
            <v>USD</v>
          </cell>
          <cell r="I1633">
            <v>42000</v>
          </cell>
          <cell r="J1633">
            <v>1</v>
          </cell>
          <cell r="L1633" t="str">
            <v>KYIV</v>
          </cell>
          <cell r="M1633" t="str">
            <v>AMEE</v>
          </cell>
          <cell r="AP1633">
            <v>1</v>
          </cell>
          <cell r="AQ1633">
            <v>161.53846153846155</v>
          </cell>
          <cell r="AR1633" t="str">
            <v xml:space="preserve"> </v>
          </cell>
          <cell r="AS1633" t="str">
            <v xml:space="preserve"> </v>
          </cell>
          <cell r="AT1633">
            <v>0</v>
          </cell>
        </row>
        <row r="1634">
          <cell r="A1634" t="str">
            <v>Vandermeer, Kathleen Fae</v>
          </cell>
          <cell r="B1634" t="str">
            <v>Senior Functional Coordinator</v>
          </cell>
          <cell r="C1634" t="str">
            <v>CODE</v>
          </cell>
          <cell r="D1634" t="str">
            <v>7030</v>
          </cell>
          <cell r="E1634" t="str">
            <v>Y</v>
          </cell>
          <cell r="F1634" t="str">
            <v>Sr. Program Assistant</v>
          </cell>
          <cell r="G1634" t="str">
            <v>A</v>
          </cell>
          <cell r="H1634" t="str">
            <v>USD</v>
          </cell>
          <cell r="I1634">
            <v>66898</v>
          </cell>
          <cell r="J1634">
            <v>1</v>
          </cell>
          <cell r="L1634" t="str">
            <v>SEATTLE</v>
          </cell>
          <cell r="M1634" t="str">
            <v>US</v>
          </cell>
          <cell r="AP1634">
            <v>1</v>
          </cell>
          <cell r="AQ1634">
            <v>257.3</v>
          </cell>
          <cell r="AR1634" t="str">
            <v xml:space="preserve"> </v>
          </cell>
          <cell r="AS1634" t="str">
            <v xml:space="preserve"> </v>
          </cell>
          <cell r="AT1634">
            <v>0</v>
          </cell>
        </row>
        <row r="1635">
          <cell r="A1635" t="str">
            <v>Vaughn, Jacqueline Grace</v>
          </cell>
          <cell r="B1635" t="str">
            <v>Senior Manager Digital Systems</v>
          </cell>
          <cell r="C1635" t="str">
            <v>CODE</v>
          </cell>
          <cell r="D1635" t="str">
            <v>7355</v>
          </cell>
          <cell r="E1635" t="str">
            <v>Y</v>
          </cell>
          <cell r="F1635" t="str">
            <v>Deputy Director Program Implementation</v>
          </cell>
          <cell r="G1635" t="str">
            <v>A</v>
          </cell>
          <cell r="H1635" t="str">
            <v>USD</v>
          </cell>
          <cell r="I1635">
            <v>166942.78</v>
          </cell>
          <cell r="J1635">
            <v>1</v>
          </cell>
          <cell r="L1635" t="str">
            <v>HOME-NC-SEA</v>
          </cell>
          <cell r="M1635" t="str">
            <v>US</v>
          </cell>
          <cell r="AP1635">
            <v>1</v>
          </cell>
          <cell r="AQ1635">
            <v>642.08761538461533</v>
          </cell>
          <cell r="AR1635" t="str">
            <v xml:space="preserve"> </v>
          </cell>
          <cell r="AS1635" t="str">
            <v xml:space="preserve"> </v>
          </cell>
          <cell r="AT1635">
            <v>0</v>
          </cell>
        </row>
        <row r="1636">
          <cell r="A1636" t="str">
            <v>Velez, Olivia</v>
          </cell>
          <cell r="B1636" t="str">
            <v>Director Digital Systems</v>
          </cell>
          <cell r="C1636" t="str">
            <v>CODE</v>
          </cell>
          <cell r="D1636" t="str">
            <v>10189</v>
          </cell>
          <cell r="E1636" t="str">
            <v>Y</v>
          </cell>
          <cell r="F1636" t="str">
            <v>Director of Technical Services</v>
          </cell>
          <cell r="G1636" t="str">
            <v>A</v>
          </cell>
          <cell r="H1636" t="str">
            <v>USD</v>
          </cell>
          <cell r="I1636">
            <v>235000</v>
          </cell>
          <cell r="J1636">
            <v>1</v>
          </cell>
          <cell r="L1636" t="str">
            <v>HOME-NY-SEA</v>
          </cell>
          <cell r="M1636" t="str">
            <v>US</v>
          </cell>
          <cell r="AP1636">
            <v>1</v>
          </cell>
          <cell r="AQ1636">
            <v>903.84615384615381</v>
          </cell>
          <cell r="AR1636" t="str">
            <v xml:space="preserve"> </v>
          </cell>
          <cell r="AS1636" t="str">
            <v>X</v>
          </cell>
          <cell r="AT1636">
            <v>0</v>
          </cell>
        </row>
        <row r="1637">
          <cell r="A1637" t="str">
            <v>Venczel, Linda Veronica</v>
          </cell>
          <cell r="B1637" t="str">
            <v>Global Head of Program</v>
          </cell>
          <cell r="C1637" t="str">
            <v>EPR</v>
          </cell>
          <cell r="D1637" t="str">
            <v>5242</v>
          </cell>
          <cell r="E1637" t="str">
            <v>Y</v>
          </cell>
          <cell r="F1637" t="str">
            <v>Program Leader EPR</v>
          </cell>
          <cell r="G1637" t="str">
            <v>A</v>
          </cell>
          <cell r="H1637" t="str">
            <v>USD</v>
          </cell>
          <cell r="I1637">
            <v>287883.44</v>
          </cell>
          <cell r="J1637">
            <v>1</v>
          </cell>
          <cell r="L1637" t="str">
            <v>SEATTLE</v>
          </cell>
          <cell r="M1637" t="str">
            <v>US</v>
          </cell>
          <cell r="AP1637">
            <v>1</v>
          </cell>
          <cell r="AQ1637">
            <v>1107.2439999999999</v>
          </cell>
          <cell r="AR1637" t="str">
            <v xml:space="preserve"> </v>
          </cell>
          <cell r="AS1637" t="str">
            <v>X</v>
          </cell>
          <cell r="AT1637">
            <v>0</v>
          </cell>
        </row>
        <row r="1638">
          <cell r="A1638" t="str">
            <v>Venkateswaran, K G</v>
          </cell>
          <cell r="B1638" t="str">
            <v>Senior Manager Project Management</v>
          </cell>
          <cell r="C1638" t="str">
            <v>PSN</v>
          </cell>
          <cell r="D1638" t="str">
            <v>7933</v>
          </cell>
          <cell r="E1638" t="str">
            <v>Y</v>
          </cell>
          <cell r="F1638" t="str">
            <v>Lead - Business Performance</v>
          </cell>
          <cell r="G1638" t="str">
            <v>A</v>
          </cell>
          <cell r="H1638" t="str">
            <v>INR</v>
          </cell>
          <cell r="I1638">
            <v>5027010.87</v>
          </cell>
          <cell r="J1638">
            <v>1</v>
          </cell>
          <cell r="L1638" t="str">
            <v>NEW DELHI</v>
          </cell>
          <cell r="M1638" t="str">
            <v>AMEE</v>
          </cell>
          <cell r="AP1638">
            <v>81.06</v>
          </cell>
          <cell r="AQ1638">
            <v>238.52278796333201</v>
          </cell>
          <cell r="AR1638" t="str">
            <v xml:space="preserve"> </v>
          </cell>
          <cell r="AS1638" t="str">
            <v xml:space="preserve"> </v>
          </cell>
          <cell r="AT1638">
            <v>0</v>
          </cell>
        </row>
        <row r="1639">
          <cell r="A1639" t="str">
            <v>Verga, David</v>
          </cell>
          <cell r="B1639" t="str">
            <v>Manager Creative</v>
          </cell>
          <cell r="C1639" t="str">
            <v>EXAGEN</v>
          </cell>
          <cell r="D1639" t="str">
            <v>6875</v>
          </cell>
          <cell r="E1639" t="str">
            <v>Y</v>
          </cell>
          <cell r="F1639" t="str">
            <v>Head of Brand and Creative</v>
          </cell>
          <cell r="G1639" t="str">
            <v>A</v>
          </cell>
          <cell r="H1639" t="str">
            <v>USD</v>
          </cell>
          <cell r="I1639">
            <v>132407.70000000001</v>
          </cell>
          <cell r="J1639">
            <v>1</v>
          </cell>
          <cell r="L1639" t="str">
            <v>HOME-NC-SEA</v>
          </cell>
          <cell r="M1639" t="str">
            <v>US</v>
          </cell>
          <cell r="AP1639">
            <v>1</v>
          </cell>
          <cell r="AQ1639">
            <v>509.26038461538468</v>
          </cell>
          <cell r="AR1639" t="str">
            <v xml:space="preserve"> </v>
          </cell>
          <cell r="AS1639" t="str">
            <v xml:space="preserve"> </v>
          </cell>
          <cell r="AT1639">
            <v>0</v>
          </cell>
        </row>
        <row r="1640">
          <cell r="A1640" t="str">
            <v>Verma, Princi</v>
          </cell>
          <cell r="B1640" t="str">
            <v>Program Associate II</v>
          </cell>
          <cell r="C1640" t="str">
            <v>PSN</v>
          </cell>
          <cell r="D1640" t="str">
            <v>8186</v>
          </cell>
          <cell r="E1640" t="str">
            <v>Y</v>
          </cell>
          <cell r="F1640" t="str">
            <v>Program Associate - Strategy &amp; Partnerships Development</v>
          </cell>
          <cell r="G1640" t="str">
            <v>A</v>
          </cell>
          <cell r="H1640" t="str">
            <v>INR</v>
          </cell>
          <cell r="I1640">
            <v>905772.12</v>
          </cell>
          <cell r="J1640">
            <v>1</v>
          </cell>
          <cell r="L1640" t="str">
            <v>NEW DELHI</v>
          </cell>
          <cell r="M1640" t="str">
            <v>AMEE</v>
          </cell>
          <cell r="AP1640">
            <v>81.06</v>
          </cell>
          <cell r="AQ1640">
            <v>42.977287479360022</v>
          </cell>
          <cell r="AR1640" t="str">
            <v xml:space="preserve"> </v>
          </cell>
          <cell r="AS1640" t="str">
            <v xml:space="preserve"> </v>
          </cell>
          <cell r="AT1640">
            <v>0</v>
          </cell>
        </row>
        <row r="1641">
          <cell r="A1641" t="str">
            <v>Verma, Rohan</v>
          </cell>
          <cell r="B1641" t="str">
            <v>Senior Project Manager II</v>
          </cell>
          <cell r="C1641" t="str">
            <v>PSN</v>
          </cell>
          <cell r="D1641" t="str">
            <v>6992</v>
          </cell>
          <cell r="E1641" t="str">
            <v>Y</v>
          </cell>
          <cell r="F1641" t="str">
            <v>MANAGER - STRATEGIC INITIATIVES</v>
          </cell>
          <cell r="G1641" t="str">
            <v>A</v>
          </cell>
          <cell r="H1641" t="str">
            <v>INR</v>
          </cell>
          <cell r="I1641">
            <v>2061842.92</v>
          </cell>
          <cell r="J1641">
            <v>1</v>
          </cell>
          <cell r="L1641" t="str">
            <v>NEW DELHI</v>
          </cell>
          <cell r="M1641" t="str">
            <v>AMEE</v>
          </cell>
          <cell r="AP1641">
            <v>81.06</v>
          </cell>
          <cell r="AQ1641">
            <v>97.830805291427041</v>
          </cell>
          <cell r="AR1641" t="str">
            <v xml:space="preserve"> </v>
          </cell>
          <cell r="AS1641" t="str">
            <v xml:space="preserve"> </v>
          </cell>
          <cell r="AT1641">
            <v>0</v>
          </cell>
        </row>
        <row r="1642">
          <cell r="A1642" t="str">
            <v>Vienneau, Wendy Anne</v>
          </cell>
          <cell r="B1642" t="str">
            <v>Senior Finance and Awards Officer II/ Senior PADM II</v>
          </cell>
          <cell r="C1642" t="str">
            <v>MNTD</v>
          </cell>
          <cell r="D1642" t="str">
            <v>2274</v>
          </cell>
          <cell r="E1642" t="str">
            <v>Y</v>
          </cell>
          <cell r="F1642" t="str">
            <v>Project Administrator</v>
          </cell>
          <cell r="G1642" t="str">
            <v>A</v>
          </cell>
          <cell r="H1642" t="str">
            <v>USD</v>
          </cell>
          <cell r="I1642">
            <v>112786.96</v>
          </cell>
          <cell r="J1642">
            <v>1</v>
          </cell>
          <cell r="L1642" t="str">
            <v>SEATTLE</v>
          </cell>
          <cell r="M1642" t="str">
            <v>US</v>
          </cell>
          <cell r="AP1642">
            <v>1</v>
          </cell>
          <cell r="AQ1642">
            <v>433.79600000000005</v>
          </cell>
          <cell r="AR1642" t="str">
            <v xml:space="preserve"> </v>
          </cell>
          <cell r="AS1642" t="str">
            <v xml:space="preserve"> </v>
          </cell>
          <cell r="AT1642">
            <v>0</v>
          </cell>
        </row>
        <row r="1643">
          <cell r="A1643" t="str">
            <v>Vivian, Kibire Jerop</v>
          </cell>
          <cell r="B1643" t="str">
            <v>Senior Monitoring, Evaluation and Learning Officer I</v>
          </cell>
          <cell r="C1643" t="str">
            <v>PSK</v>
          </cell>
          <cell r="D1643" t="str">
            <v>8073</v>
          </cell>
          <cell r="E1643" t="str">
            <v>Y</v>
          </cell>
          <cell r="F1643" t="str">
            <v>Monitoring and Evaluation Officer, OVC/AGYW - USAID Nuru Ya Mtoto</v>
          </cell>
          <cell r="G1643" t="str">
            <v>A</v>
          </cell>
          <cell r="H1643" t="str">
            <v>USD</v>
          </cell>
          <cell r="I1643">
            <v>23333.4</v>
          </cell>
          <cell r="J1643">
            <v>1</v>
          </cell>
          <cell r="L1643" t="str">
            <v>MIGORI2</v>
          </cell>
          <cell r="M1643" t="str">
            <v>AFRICA</v>
          </cell>
          <cell r="AP1643">
            <v>1</v>
          </cell>
          <cell r="AQ1643">
            <v>89.743846153846164</v>
          </cell>
          <cell r="AR1643" t="str">
            <v xml:space="preserve"> </v>
          </cell>
          <cell r="AS1643" t="str">
            <v xml:space="preserve"> </v>
          </cell>
          <cell r="AT1643">
            <v>0</v>
          </cell>
        </row>
        <row r="1644">
          <cell r="A1644" t="str">
            <v>Vo, Thuy Thi Ngoc</v>
          </cell>
          <cell r="B1644" t="str">
            <v>Senior Functional Coordinator</v>
          </cell>
          <cell r="C1644" t="str">
            <v>VN</v>
          </cell>
          <cell r="D1644" t="str">
            <v>6746</v>
          </cell>
          <cell r="E1644" t="str">
            <v>Y</v>
          </cell>
          <cell r="F1644" t="str">
            <v>Senior Project Assistant</v>
          </cell>
          <cell r="G1644" t="str">
            <v>A</v>
          </cell>
          <cell r="H1644" t="str">
            <v>VND</v>
          </cell>
          <cell r="I1644">
            <v>463004618</v>
          </cell>
          <cell r="J1644">
            <v>1</v>
          </cell>
          <cell r="L1644" t="str">
            <v>HANOI</v>
          </cell>
          <cell r="M1644" t="str">
            <v>AMEE</v>
          </cell>
          <cell r="AP1644">
            <v>23750</v>
          </cell>
          <cell r="AQ1644">
            <v>74.980504939271242</v>
          </cell>
          <cell r="AR1644" t="str">
            <v xml:space="preserve"> </v>
          </cell>
          <cell r="AS1644" t="str">
            <v xml:space="preserve"> </v>
          </cell>
          <cell r="AT1644">
            <v>0</v>
          </cell>
        </row>
        <row r="1645">
          <cell r="A1645" t="str">
            <v>Vohra, Divya</v>
          </cell>
          <cell r="B1645" t="str">
            <v>TL II Administrative Support</v>
          </cell>
          <cell r="C1645" t="str">
            <v>PSN</v>
          </cell>
          <cell r="D1645" t="str">
            <v>10094</v>
          </cell>
          <cell r="E1645" t="str">
            <v>Y</v>
          </cell>
          <cell r="F1645" t="str">
            <v>Administration Manager</v>
          </cell>
          <cell r="G1645" t="str">
            <v>A</v>
          </cell>
          <cell r="H1645" t="str">
            <v>INR</v>
          </cell>
          <cell r="I1645">
            <v>1316500</v>
          </cell>
          <cell r="J1645">
            <v>1</v>
          </cell>
          <cell r="L1645" t="str">
            <v>NEW DELHI</v>
          </cell>
          <cell r="M1645" t="str">
            <v>AMEE</v>
          </cell>
          <cell r="AP1645">
            <v>81.06</v>
          </cell>
          <cell r="AQ1645">
            <v>62.465600030366872</v>
          </cell>
          <cell r="AR1645" t="str">
            <v xml:space="preserve"> </v>
          </cell>
          <cell r="AS1645" t="str">
            <v xml:space="preserve"> </v>
          </cell>
          <cell r="AT1645">
            <v>0</v>
          </cell>
        </row>
        <row r="1646">
          <cell r="A1646" t="str">
            <v>Vu Ngoc, Bao</v>
          </cell>
          <cell r="B1646" t="str">
            <v>Senior Manager Program Project Management</v>
          </cell>
          <cell r="C1646" t="str">
            <v>VN</v>
          </cell>
          <cell r="D1646" t="str">
            <v>3965</v>
          </cell>
          <cell r="E1646" t="str">
            <v>Y</v>
          </cell>
          <cell r="F1646" t="str">
            <v>Senior Technical Advisor</v>
          </cell>
          <cell r="G1646" t="str">
            <v>A</v>
          </cell>
          <cell r="H1646" t="str">
            <v>VND</v>
          </cell>
          <cell r="I1646">
            <v>2103951374</v>
          </cell>
          <cell r="J1646">
            <v>1</v>
          </cell>
          <cell r="L1646" t="str">
            <v>HANOI</v>
          </cell>
          <cell r="M1646" t="str">
            <v>AMEE</v>
          </cell>
          <cell r="AP1646">
            <v>23750</v>
          </cell>
          <cell r="AQ1646">
            <v>340.72087028340081</v>
          </cell>
          <cell r="AR1646" t="str">
            <v xml:space="preserve"> </v>
          </cell>
          <cell r="AS1646" t="str">
            <v xml:space="preserve"> </v>
          </cell>
          <cell r="AT1646">
            <v>0</v>
          </cell>
        </row>
        <row r="1647">
          <cell r="A1647" t="str">
            <v>Vu, Hoang-Kim Nguyen</v>
          </cell>
          <cell r="B1647" t="str">
            <v>Advanced Finance and Awards/ Advanced PADM</v>
          </cell>
          <cell r="C1647" t="str">
            <v>MNTD</v>
          </cell>
          <cell r="D1647" t="str">
            <v>7323</v>
          </cell>
          <cell r="E1647" t="str">
            <v>Y</v>
          </cell>
          <cell r="F1647" t="str">
            <v>Finance and Operations Director</v>
          </cell>
          <cell r="G1647" t="str">
            <v>A</v>
          </cell>
          <cell r="H1647" t="str">
            <v>USD</v>
          </cell>
          <cell r="I1647">
            <v>156269.35999999999</v>
          </cell>
          <cell r="J1647">
            <v>1</v>
          </cell>
          <cell r="L1647" t="str">
            <v>WASHINGTON DC</v>
          </cell>
          <cell r="M1647" t="str">
            <v>US</v>
          </cell>
          <cell r="AP1647">
            <v>1</v>
          </cell>
          <cell r="AQ1647">
            <v>601.03599999999994</v>
          </cell>
          <cell r="AR1647" t="str">
            <v xml:space="preserve"> </v>
          </cell>
          <cell r="AS1647" t="str">
            <v xml:space="preserve"> </v>
          </cell>
          <cell r="AT1647">
            <v>0</v>
          </cell>
        </row>
        <row r="1648">
          <cell r="A1648" t="str">
            <v>Vu, Phuong Hoang</v>
          </cell>
          <cell r="B1648" t="str">
            <v>Senior Creative Officer I</v>
          </cell>
          <cell r="C1648" t="str">
            <v>VN</v>
          </cell>
          <cell r="D1648" t="str">
            <v>7258</v>
          </cell>
          <cell r="E1648" t="str">
            <v>Y</v>
          </cell>
          <cell r="F1648" t="str">
            <v>Communications &amp; Creative Design Officer</v>
          </cell>
          <cell r="G1648" t="str">
            <v>A</v>
          </cell>
          <cell r="H1648" t="str">
            <v>VND</v>
          </cell>
          <cell r="I1648">
            <v>543715388</v>
          </cell>
          <cell r="J1648">
            <v>1</v>
          </cell>
          <cell r="L1648" t="str">
            <v>HANOI</v>
          </cell>
          <cell r="M1648" t="str">
            <v>AMEE</v>
          </cell>
          <cell r="AP1648">
            <v>23750</v>
          </cell>
          <cell r="AQ1648">
            <v>88.05107497975709</v>
          </cell>
          <cell r="AR1648" t="str">
            <v xml:space="preserve"> </v>
          </cell>
          <cell r="AS1648" t="str">
            <v xml:space="preserve"> </v>
          </cell>
          <cell r="AT1648">
            <v>0</v>
          </cell>
        </row>
        <row r="1649">
          <cell r="A1649" t="str">
            <v>Vu, Yen Hai</v>
          </cell>
          <cell r="B1649" t="str">
            <v>Advanced Program Officer</v>
          </cell>
          <cell r="C1649" t="str">
            <v>VN</v>
          </cell>
          <cell r="D1649" t="str">
            <v>5058</v>
          </cell>
          <cell r="E1649" t="str">
            <v>Y</v>
          </cell>
          <cell r="F1649" t="str">
            <v>Senior Commercialization and Policy Advisor</v>
          </cell>
          <cell r="G1649" t="str">
            <v>A</v>
          </cell>
          <cell r="H1649" t="str">
            <v>VND</v>
          </cell>
          <cell r="I1649">
            <v>1418843563</v>
          </cell>
          <cell r="J1649">
            <v>1</v>
          </cell>
          <cell r="L1649" t="str">
            <v>HANOI</v>
          </cell>
          <cell r="M1649" t="str">
            <v>AMEE</v>
          </cell>
          <cell r="AP1649">
            <v>23750</v>
          </cell>
          <cell r="AQ1649">
            <v>229.77223692307692</v>
          </cell>
          <cell r="AR1649" t="str">
            <v xml:space="preserve"> </v>
          </cell>
          <cell r="AS1649" t="str">
            <v xml:space="preserve"> </v>
          </cell>
          <cell r="AT1649">
            <v>0</v>
          </cell>
        </row>
        <row r="1650">
          <cell r="A1650" t="str">
            <v>Wachira, Jacinta Waruguru</v>
          </cell>
          <cell r="B1650" t="str">
            <v>Program Associate II</v>
          </cell>
          <cell r="C1650" t="str">
            <v>MD</v>
          </cell>
          <cell r="D1650" t="str">
            <v>8195</v>
          </cell>
          <cell r="E1650" t="str">
            <v>Y</v>
          </cell>
          <cell r="F1650" t="str">
            <v>Sr. Associate, Market Dynamics – East Africa</v>
          </cell>
          <cell r="G1650" t="str">
            <v>A</v>
          </cell>
          <cell r="H1650" t="str">
            <v>USD</v>
          </cell>
          <cell r="I1650">
            <v>27350</v>
          </cell>
          <cell r="J1650">
            <v>1</v>
          </cell>
          <cell r="L1650" t="str">
            <v>NAIROBI</v>
          </cell>
          <cell r="M1650" t="str">
            <v>AFRICA</v>
          </cell>
          <cell r="AP1650">
            <v>1</v>
          </cell>
          <cell r="AQ1650">
            <v>105.19230769230769</v>
          </cell>
          <cell r="AR1650" t="str">
            <v xml:space="preserve"> </v>
          </cell>
          <cell r="AS1650" t="str">
            <v xml:space="preserve"> </v>
          </cell>
          <cell r="AT1650">
            <v>0</v>
          </cell>
        </row>
        <row r="1651">
          <cell r="A1651" t="str">
            <v>Wafula, Emeldah Awino</v>
          </cell>
          <cell r="B1651" t="str">
            <v>Senior Program Officer I</v>
          </cell>
          <cell r="C1651" t="str">
            <v>PSK</v>
          </cell>
          <cell r="D1651" t="str">
            <v>8245</v>
          </cell>
          <cell r="E1651" t="str">
            <v>Y</v>
          </cell>
          <cell r="F1651" t="str">
            <v>Program Officer, HIV Integration, USAID Nuru Ya Mtoto</v>
          </cell>
          <cell r="G1651" t="str">
            <v>A</v>
          </cell>
          <cell r="H1651" t="str">
            <v>USD</v>
          </cell>
          <cell r="I1651">
            <v>17880</v>
          </cell>
          <cell r="J1651">
            <v>1</v>
          </cell>
          <cell r="L1651" t="str">
            <v>KAKAMEGA</v>
          </cell>
          <cell r="M1651" t="str">
            <v>AFRICA</v>
          </cell>
          <cell r="AP1651">
            <v>1</v>
          </cell>
          <cell r="AQ1651">
            <v>68.769230769230774</v>
          </cell>
          <cell r="AR1651" t="str">
            <v xml:space="preserve"> </v>
          </cell>
          <cell r="AS1651" t="str">
            <v xml:space="preserve"> </v>
          </cell>
          <cell r="AT1651">
            <v>0</v>
          </cell>
        </row>
        <row r="1652">
          <cell r="A1652" t="str">
            <v>Wafula, Jackline Nanyama Mtenyo</v>
          </cell>
          <cell r="B1652" t="str">
            <v>Senior Program Project Manager I</v>
          </cell>
          <cell r="C1652" t="str">
            <v>CIFM</v>
          </cell>
          <cell r="D1652" t="str">
            <v>7235</v>
          </cell>
          <cell r="E1652" t="str">
            <v>Y</v>
          </cell>
          <cell r="F1652" t="str">
            <v>Sr. Project Manager</v>
          </cell>
          <cell r="G1652" t="str">
            <v>A</v>
          </cell>
          <cell r="H1652" t="str">
            <v>USD</v>
          </cell>
          <cell r="I1652">
            <v>52586.91</v>
          </cell>
          <cell r="J1652">
            <v>1</v>
          </cell>
          <cell r="L1652" t="str">
            <v>REMOTE-KE</v>
          </cell>
          <cell r="M1652" t="str">
            <v>AFRICA</v>
          </cell>
          <cell r="AP1652">
            <v>1</v>
          </cell>
          <cell r="AQ1652">
            <v>202.25734615384616</v>
          </cell>
          <cell r="AR1652" t="str">
            <v xml:space="preserve"> </v>
          </cell>
          <cell r="AS1652" t="str">
            <v xml:space="preserve"> </v>
          </cell>
          <cell r="AT1652">
            <v>0</v>
          </cell>
        </row>
        <row r="1653">
          <cell r="A1653" t="str">
            <v>Wagman, Joseph M</v>
          </cell>
          <cell r="B1653" t="str">
            <v>Director Program</v>
          </cell>
          <cell r="C1653" t="str">
            <v>MNTD</v>
          </cell>
          <cell r="D1653" t="str">
            <v>5806</v>
          </cell>
          <cell r="E1653" t="str">
            <v>Y</v>
          </cell>
          <cell r="F1653" t="str">
            <v>Project Director, New Nets</v>
          </cell>
          <cell r="G1653" t="str">
            <v>A</v>
          </cell>
          <cell r="H1653" t="str">
            <v>USD</v>
          </cell>
          <cell r="I1653">
            <v>189009.6</v>
          </cell>
          <cell r="J1653">
            <v>1</v>
          </cell>
          <cell r="L1653" t="str">
            <v>WASHINGTON DC</v>
          </cell>
          <cell r="M1653" t="str">
            <v>US</v>
          </cell>
          <cell r="AP1653">
            <v>1</v>
          </cell>
          <cell r="AQ1653">
            <v>726.96</v>
          </cell>
          <cell r="AR1653" t="str">
            <v xml:space="preserve"> </v>
          </cell>
          <cell r="AS1653" t="str">
            <v xml:space="preserve"> </v>
          </cell>
          <cell r="AT1653">
            <v>0</v>
          </cell>
        </row>
        <row r="1654">
          <cell r="A1654" t="str">
            <v>Wairimu, Sue</v>
          </cell>
          <cell r="B1654" t="str">
            <v>Senior Program Officer II</v>
          </cell>
          <cell r="C1654" t="str">
            <v>MDHT</v>
          </cell>
          <cell r="D1654" t="str">
            <v>7006</v>
          </cell>
          <cell r="E1654" t="str">
            <v>Y</v>
          </cell>
          <cell r="F1654" t="str">
            <v>Associate Product Manager, Living Labs</v>
          </cell>
          <cell r="G1654" t="str">
            <v>A</v>
          </cell>
          <cell r="H1654" t="str">
            <v>USD</v>
          </cell>
          <cell r="I1654">
            <v>35760</v>
          </cell>
          <cell r="J1654">
            <v>1</v>
          </cell>
          <cell r="L1654" t="str">
            <v>NAIROBI</v>
          </cell>
          <cell r="M1654" t="str">
            <v>AFRICA</v>
          </cell>
          <cell r="AP1654">
            <v>1</v>
          </cell>
          <cell r="AQ1654">
            <v>137.53846153846155</v>
          </cell>
          <cell r="AR1654" t="str">
            <v xml:space="preserve"> </v>
          </cell>
          <cell r="AS1654" t="str">
            <v xml:space="preserve"> </v>
          </cell>
          <cell r="AT1654">
            <v>0</v>
          </cell>
        </row>
        <row r="1655">
          <cell r="A1655" t="str">
            <v>Walke, Sayali Shankarrao</v>
          </cell>
          <cell r="B1655" t="str">
            <v>Senior Digital Systems Officer II</v>
          </cell>
          <cell r="C1655" t="str">
            <v>DX</v>
          </cell>
          <cell r="D1655" t="str">
            <v>7389</v>
          </cell>
          <cell r="E1655" t="str">
            <v>Y</v>
          </cell>
          <cell r="F1655" t="str">
            <v>Data Engineer</v>
          </cell>
          <cell r="G1655" t="str">
            <v>A</v>
          </cell>
          <cell r="H1655" t="str">
            <v>USD</v>
          </cell>
          <cell r="I1655">
            <v>111342.5</v>
          </cell>
          <cell r="J1655">
            <v>1</v>
          </cell>
          <cell r="L1655" t="str">
            <v>HOME-WA-SEA</v>
          </cell>
          <cell r="M1655" t="str">
            <v>US</v>
          </cell>
          <cell r="AP1655">
            <v>1</v>
          </cell>
          <cell r="AQ1655">
            <v>428.24038461538464</v>
          </cell>
          <cell r="AR1655" t="str">
            <v xml:space="preserve"> </v>
          </cell>
          <cell r="AS1655" t="str">
            <v xml:space="preserve"> </v>
          </cell>
          <cell r="AT1655">
            <v>0</v>
          </cell>
        </row>
        <row r="1656">
          <cell r="A1656" t="str">
            <v>Walker, David Ellis</v>
          </cell>
          <cell r="B1656" t="str">
            <v>Advanced Data Mgmt &amp; Stats Officer</v>
          </cell>
          <cell r="C1656" t="str">
            <v>CODE</v>
          </cell>
          <cell r="D1656" t="str">
            <v>7175</v>
          </cell>
          <cell r="E1656" t="str">
            <v>Y</v>
          </cell>
          <cell r="F1656" t="str">
            <v>Senior Data Analytics Engineer, Center of Digital and Data Excellence</v>
          </cell>
          <cell r="G1656" t="str">
            <v>A</v>
          </cell>
          <cell r="H1656" t="str">
            <v>CHF</v>
          </cell>
          <cell r="I1656">
            <v>187704.11</v>
          </cell>
          <cell r="J1656">
            <v>1</v>
          </cell>
          <cell r="L1656" t="str">
            <v>SWITZFATH</v>
          </cell>
          <cell r="M1656" t="str">
            <v>AMEE</v>
          </cell>
          <cell r="AP1656">
            <v>0.92169999999999996</v>
          </cell>
          <cell r="AQ1656">
            <v>783.26883434456397</v>
          </cell>
          <cell r="AR1656" t="str">
            <v xml:space="preserve"> </v>
          </cell>
          <cell r="AS1656" t="str">
            <v xml:space="preserve"> </v>
          </cell>
          <cell r="AT1656">
            <v>0</v>
          </cell>
        </row>
        <row r="1657">
          <cell r="A1657" t="str">
            <v>Walker, Richard Ives</v>
          </cell>
          <cell r="B1657" t="str">
            <v>Research &amp; Development Advisor I</v>
          </cell>
          <cell r="C1657" t="str">
            <v>4113</v>
          </cell>
          <cell r="D1657" t="str">
            <v>3048</v>
          </cell>
          <cell r="E1657" t="str">
            <v>Y</v>
          </cell>
          <cell r="F1657" t="str">
            <v>Director, Special Projects</v>
          </cell>
          <cell r="G1657" t="str">
            <v>A</v>
          </cell>
          <cell r="H1657" t="str">
            <v>USD</v>
          </cell>
          <cell r="I1657">
            <v>25639.119999999999</v>
          </cell>
          <cell r="J1657">
            <v>0.1</v>
          </cell>
          <cell r="L1657" t="str">
            <v>HOME-MD-SEA</v>
          </cell>
          <cell r="M1657" t="str">
            <v>US</v>
          </cell>
          <cell r="AP1657">
            <v>1</v>
          </cell>
          <cell r="AQ1657">
            <v>986.12</v>
          </cell>
          <cell r="AR1657" t="str">
            <v xml:space="preserve"> </v>
          </cell>
          <cell r="AS1657" t="str">
            <v>X</v>
          </cell>
          <cell r="AT1657">
            <v>0</v>
          </cell>
        </row>
        <row r="1658">
          <cell r="A1658" t="str">
            <v>Wall, Lauren Anne</v>
          </cell>
          <cell r="B1658" t="str">
            <v>Senior Manager Program</v>
          </cell>
          <cell r="C1658" t="str">
            <v>CODE</v>
          </cell>
          <cell r="D1658" t="str">
            <v>6135</v>
          </cell>
          <cell r="E1658" t="str">
            <v>Y</v>
          </cell>
          <cell r="F1658" t="str">
            <v>Deputy Director Capacity Strengthening and Program Implementation</v>
          </cell>
          <cell r="G1658" t="str">
            <v>A</v>
          </cell>
          <cell r="H1658" t="str">
            <v>USD</v>
          </cell>
          <cell r="I1658">
            <v>158502.24</v>
          </cell>
          <cell r="J1658">
            <v>1</v>
          </cell>
          <cell r="L1658" t="str">
            <v>WASHINGTON DC</v>
          </cell>
          <cell r="M1658" t="str">
            <v>US</v>
          </cell>
          <cell r="AP1658">
            <v>1</v>
          </cell>
          <cell r="AQ1658">
            <v>609.62399999999991</v>
          </cell>
          <cell r="AR1658" t="str">
            <v xml:space="preserve"> </v>
          </cell>
          <cell r="AS1658" t="str">
            <v xml:space="preserve"> </v>
          </cell>
          <cell r="AT1658">
            <v>0</v>
          </cell>
        </row>
        <row r="1659">
          <cell r="A1659" t="str">
            <v>Walugembe, Fiona Kakasa</v>
          </cell>
          <cell r="B1659" t="str">
            <v>Senior Manager Program</v>
          </cell>
          <cell r="C1659" t="str">
            <v>RH</v>
          </cell>
          <cell r="D1659" t="str">
            <v>1982</v>
          </cell>
          <cell r="E1659" t="str">
            <v>Y</v>
          </cell>
          <cell r="F1659" t="str">
            <v>Project Director</v>
          </cell>
          <cell r="G1659" t="str">
            <v>A</v>
          </cell>
          <cell r="H1659" t="str">
            <v>UGX</v>
          </cell>
          <cell r="I1659">
            <v>320864397</v>
          </cell>
          <cell r="J1659">
            <v>1</v>
          </cell>
          <cell r="L1659" t="str">
            <v>UgandaKampala</v>
          </cell>
          <cell r="M1659" t="str">
            <v>AFRICA</v>
          </cell>
          <cell r="AP1659">
            <v>3750</v>
          </cell>
          <cell r="AQ1659">
            <v>329.09168923076925</v>
          </cell>
          <cell r="AR1659" t="str">
            <v xml:space="preserve"> </v>
          </cell>
          <cell r="AS1659" t="str">
            <v xml:space="preserve"> </v>
          </cell>
          <cell r="AT1659">
            <v>0</v>
          </cell>
        </row>
        <row r="1660">
          <cell r="A1660" t="str">
            <v>Wamaitha, Faith Wanjiku</v>
          </cell>
          <cell r="B1660" t="str">
            <v>Coordinator II Functional Support /Technician II</v>
          </cell>
          <cell r="C1660" t="str">
            <v>APP</v>
          </cell>
          <cell r="D1660" t="str">
            <v>5004</v>
          </cell>
          <cell r="E1660" t="str">
            <v>Y</v>
          </cell>
          <cell r="F1660" t="str">
            <v>Program Assistant</v>
          </cell>
          <cell r="G1660" t="str">
            <v>A</v>
          </cell>
          <cell r="H1660" t="str">
            <v>USD</v>
          </cell>
          <cell r="I1660">
            <v>14636.3</v>
          </cell>
          <cell r="J1660">
            <v>1</v>
          </cell>
          <cell r="L1660" t="str">
            <v>NAIROBI</v>
          </cell>
          <cell r="M1660" t="str">
            <v>AFRICA</v>
          </cell>
          <cell r="AP1660">
            <v>1</v>
          </cell>
          <cell r="AQ1660">
            <v>56.293461538461536</v>
          </cell>
          <cell r="AR1660" t="str">
            <v xml:space="preserve"> </v>
          </cell>
          <cell r="AS1660" t="str">
            <v xml:space="preserve"> </v>
          </cell>
          <cell r="AT1660">
            <v>0</v>
          </cell>
        </row>
        <row r="1661">
          <cell r="A1661" t="str">
            <v>Wamalwa, Wycliffe Masibo</v>
          </cell>
          <cell r="B1661" t="str">
            <v>Senior Program Officer I</v>
          </cell>
          <cell r="C1661" t="str">
            <v>PSK</v>
          </cell>
          <cell r="D1661" t="str">
            <v>K111</v>
          </cell>
          <cell r="E1661" t="str">
            <v>Y</v>
          </cell>
          <cell r="F1661" t="str">
            <v>Technical Advisor, Key Populations, VMMC and Fisherfolk</v>
          </cell>
          <cell r="G1661" t="str">
            <v>A</v>
          </cell>
          <cell r="H1661" t="str">
            <v>USD</v>
          </cell>
          <cell r="I1661">
            <v>41481.599999999999</v>
          </cell>
          <cell r="J1661">
            <v>1</v>
          </cell>
          <cell r="L1661" t="str">
            <v>KISUMU</v>
          </cell>
          <cell r="M1661" t="str">
            <v>AFRICA</v>
          </cell>
          <cell r="AP1661">
            <v>1</v>
          </cell>
          <cell r="AQ1661">
            <v>159.54461538461538</v>
          </cell>
          <cell r="AR1661" t="str">
            <v xml:space="preserve"> </v>
          </cell>
          <cell r="AS1661" t="str">
            <v xml:space="preserve"> </v>
          </cell>
          <cell r="AT1661">
            <v>0</v>
          </cell>
        </row>
        <row r="1662">
          <cell r="A1662" t="str">
            <v>Wambanda, Susan Ochito</v>
          </cell>
          <cell r="B1662" t="str">
            <v>Senior Program Officer I</v>
          </cell>
          <cell r="C1662" t="str">
            <v>PSK</v>
          </cell>
          <cell r="D1662" t="str">
            <v>4489</v>
          </cell>
          <cell r="E1662" t="str">
            <v>Y</v>
          </cell>
          <cell r="F1662" t="str">
            <v>Program Officer, AGYW</v>
          </cell>
          <cell r="G1662" t="str">
            <v>A</v>
          </cell>
          <cell r="H1662" t="str">
            <v>USD</v>
          </cell>
          <cell r="I1662">
            <v>23777.52</v>
          </cell>
          <cell r="J1662">
            <v>1</v>
          </cell>
          <cell r="L1662" t="str">
            <v>HOMABAY</v>
          </cell>
          <cell r="M1662" t="str">
            <v>AFRICA</v>
          </cell>
          <cell r="AP1662">
            <v>1</v>
          </cell>
          <cell r="AQ1662">
            <v>91.451999999999998</v>
          </cell>
          <cell r="AR1662" t="str">
            <v xml:space="preserve"> </v>
          </cell>
          <cell r="AS1662" t="str">
            <v xml:space="preserve"> </v>
          </cell>
          <cell r="AT1662">
            <v>0</v>
          </cell>
        </row>
        <row r="1663">
          <cell r="A1663" t="str">
            <v>Wambui, Linet</v>
          </cell>
          <cell r="B1663" t="str">
            <v>Program Associate II</v>
          </cell>
          <cell r="C1663" t="str">
            <v>PSK</v>
          </cell>
          <cell r="D1663" t="str">
            <v>7588</v>
          </cell>
          <cell r="E1663" t="str">
            <v>Y</v>
          </cell>
          <cell r="F1663" t="str">
            <v>Program Officer</v>
          </cell>
          <cell r="G1663" t="str">
            <v>A</v>
          </cell>
          <cell r="H1663" t="str">
            <v>USD</v>
          </cell>
          <cell r="I1663">
            <v>18099.919999999998</v>
          </cell>
          <cell r="J1663">
            <v>1</v>
          </cell>
          <cell r="L1663" t="str">
            <v>KAKAMEGA</v>
          </cell>
          <cell r="M1663" t="str">
            <v>AFRICA</v>
          </cell>
          <cell r="AP1663">
            <v>1</v>
          </cell>
          <cell r="AQ1663">
            <v>69.615076923076913</v>
          </cell>
          <cell r="AR1663" t="str">
            <v xml:space="preserve"> </v>
          </cell>
          <cell r="AS1663" t="str">
            <v xml:space="preserve"> </v>
          </cell>
          <cell r="AT1663">
            <v>0</v>
          </cell>
        </row>
        <row r="1664">
          <cell r="A1664" t="str">
            <v>Wamunza, Lauretta</v>
          </cell>
          <cell r="B1664" t="str">
            <v>Senior Administrative Assistant</v>
          </cell>
          <cell r="C1664" t="str">
            <v>UGA</v>
          </cell>
          <cell r="D1664" t="str">
            <v>7371</v>
          </cell>
          <cell r="E1664" t="str">
            <v>Y</v>
          </cell>
          <cell r="F1664" t="str">
            <v>Senior Administrative Officer</v>
          </cell>
          <cell r="G1664" t="str">
            <v>A</v>
          </cell>
          <cell r="H1664" t="str">
            <v>UGX</v>
          </cell>
          <cell r="I1664">
            <v>64539000</v>
          </cell>
          <cell r="J1664">
            <v>1</v>
          </cell>
          <cell r="L1664" t="str">
            <v>UgandaKampala</v>
          </cell>
          <cell r="M1664" t="str">
            <v>AFRICA</v>
          </cell>
          <cell r="AP1664">
            <v>3750</v>
          </cell>
          <cell r="AQ1664">
            <v>66.193846153846152</v>
          </cell>
          <cell r="AR1664" t="str">
            <v xml:space="preserve"> </v>
          </cell>
          <cell r="AS1664" t="str">
            <v xml:space="preserve"> </v>
          </cell>
          <cell r="AT1664">
            <v>0</v>
          </cell>
        </row>
        <row r="1665">
          <cell r="A1665" t="str">
            <v>Wang, Christine</v>
          </cell>
          <cell r="B1665" t="str">
            <v>Coordinator II Functional Support /Technician II</v>
          </cell>
          <cell r="C1665" t="str">
            <v>HIV</v>
          </cell>
          <cell r="D1665" t="str">
            <v>10214</v>
          </cell>
          <cell r="E1665" t="str">
            <v>Y</v>
          </cell>
          <cell r="F1665" t="str">
            <v>Program Assistant</v>
          </cell>
          <cell r="G1665" t="str">
            <v>A</v>
          </cell>
          <cell r="H1665" t="str">
            <v>USD</v>
          </cell>
          <cell r="I1665">
            <v>52000</v>
          </cell>
          <cell r="J1665">
            <v>1</v>
          </cell>
          <cell r="L1665" t="str">
            <v>WASHINGTON DC</v>
          </cell>
          <cell r="M1665" t="str">
            <v>US</v>
          </cell>
          <cell r="AP1665">
            <v>1</v>
          </cell>
          <cell r="AQ1665">
            <v>200</v>
          </cell>
          <cell r="AR1665" t="str">
            <v xml:space="preserve"> </v>
          </cell>
          <cell r="AS1665" t="str">
            <v xml:space="preserve"> </v>
          </cell>
          <cell r="AT1665">
            <v>0</v>
          </cell>
        </row>
        <row r="1666">
          <cell r="A1666" t="str">
            <v>Wang, Zhebin</v>
          </cell>
          <cell r="B1666" t="str">
            <v>Program Associate I</v>
          </cell>
          <cell r="C1666" t="str">
            <v>CHN</v>
          </cell>
          <cell r="D1666" t="str">
            <v>7302</v>
          </cell>
          <cell r="E1666" t="str">
            <v>Y</v>
          </cell>
          <cell r="F1666" t="str">
            <v>Program Associate</v>
          </cell>
          <cell r="G1666" t="str">
            <v>A</v>
          </cell>
          <cell r="H1666" t="str">
            <v>CNY</v>
          </cell>
          <cell r="I1666">
            <v>276163.02</v>
          </cell>
          <cell r="J1666">
            <v>1</v>
          </cell>
          <cell r="L1666" t="str">
            <v>BEIJING</v>
          </cell>
          <cell r="M1666" t="str">
            <v>AMEE</v>
          </cell>
          <cell r="AP1666">
            <v>6.923</v>
          </cell>
          <cell r="AQ1666">
            <v>153.42560472894144</v>
          </cell>
          <cell r="AR1666" t="str">
            <v xml:space="preserve"> </v>
          </cell>
          <cell r="AS1666" t="str">
            <v xml:space="preserve"> </v>
          </cell>
          <cell r="AT1666">
            <v>0</v>
          </cell>
        </row>
        <row r="1667">
          <cell r="A1667" t="str">
            <v>Wanga, Charles Laurent</v>
          </cell>
          <cell r="B1667" t="str">
            <v>Senior Manager Communications</v>
          </cell>
          <cell r="C1667" t="str">
            <v>EXAGEN</v>
          </cell>
          <cell r="D1667" t="str">
            <v>7699</v>
          </cell>
          <cell r="E1667" t="str">
            <v>Y</v>
          </cell>
          <cell r="F1667" t="str">
            <v>Head of Communications, Africa Reg</v>
          </cell>
          <cell r="G1667" t="str">
            <v>A</v>
          </cell>
          <cell r="H1667" t="str">
            <v>TZS</v>
          </cell>
          <cell r="I1667">
            <v>207508819.31999999</v>
          </cell>
          <cell r="J1667">
            <v>1</v>
          </cell>
          <cell r="L1667" t="str">
            <v>DAR ES SALAAM</v>
          </cell>
          <cell r="M1667" t="str">
            <v>AFRICA</v>
          </cell>
          <cell r="AP1667">
            <v>2500</v>
          </cell>
          <cell r="AQ1667">
            <v>319.24433741538462</v>
          </cell>
          <cell r="AR1667" t="str">
            <v xml:space="preserve"> </v>
          </cell>
          <cell r="AS1667" t="str">
            <v xml:space="preserve"> </v>
          </cell>
          <cell r="AT1667">
            <v>0</v>
          </cell>
        </row>
        <row r="1668">
          <cell r="A1668" t="str">
            <v>Wani, Santosh Jalinder</v>
          </cell>
          <cell r="B1668" t="str">
            <v>Senior Program Officer I</v>
          </cell>
          <cell r="C1668" t="str">
            <v>PSN</v>
          </cell>
          <cell r="D1668" t="str">
            <v>8108</v>
          </cell>
          <cell r="E1668" t="str">
            <v>Y</v>
          </cell>
          <cell r="F1668" t="str">
            <v>State Program Officer -Treatment</v>
          </cell>
          <cell r="G1668" t="str">
            <v>A</v>
          </cell>
          <cell r="H1668" t="str">
            <v>INR</v>
          </cell>
          <cell r="I1668">
            <v>1229850.51</v>
          </cell>
          <cell r="J1668">
            <v>1</v>
          </cell>
          <cell r="L1668" t="str">
            <v>MUMBAI</v>
          </cell>
          <cell r="M1668" t="str">
            <v>AMEE</v>
          </cell>
          <cell r="AP1668">
            <v>81.06</v>
          </cell>
          <cell r="AQ1668">
            <v>58.354234754882427</v>
          </cell>
          <cell r="AR1668" t="str">
            <v xml:space="preserve"> </v>
          </cell>
          <cell r="AS1668" t="str">
            <v xml:space="preserve"> </v>
          </cell>
          <cell r="AT1668">
            <v>0</v>
          </cell>
        </row>
        <row r="1669">
          <cell r="A1669" t="str">
            <v>Wanjala, Ruth Nafula</v>
          </cell>
          <cell r="B1669" t="str">
            <v>Advanced Program Officer</v>
          </cell>
          <cell r="C1669" t="str">
            <v>CPAI</v>
          </cell>
          <cell r="D1669" t="str">
            <v>5649</v>
          </cell>
          <cell r="E1669" t="str">
            <v>Y</v>
          </cell>
          <cell r="F1669" t="str">
            <v>Vaccines and Immunization Lead- Kenya</v>
          </cell>
          <cell r="G1669" t="str">
            <v>A</v>
          </cell>
          <cell r="H1669" t="str">
            <v>USD</v>
          </cell>
          <cell r="I1669">
            <v>62600.160000000003</v>
          </cell>
          <cell r="J1669">
            <v>1</v>
          </cell>
          <cell r="L1669" t="str">
            <v>NAIROBI</v>
          </cell>
          <cell r="M1669" t="str">
            <v>AFRICA</v>
          </cell>
          <cell r="AP1669">
            <v>1</v>
          </cell>
          <cell r="AQ1669">
            <v>240.76984615384617</v>
          </cell>
          <cell r="AR1669" t="str">
            <v xml:space="preserve"> </v>
          </cell>
          <cell r="AS1669" t="str">
            <v xml:space="preserve"> </v>
          </cell>
          <cell r="AT1669">
            <v>0</v>
          </cell>
        </row>
        <row r="1670">
          <cell r="A1670" t="str">
            <v>Wanjiru, Stella Wanjiku</v>
          </cell>
          <cell r="B1670" t="str">
            <v>Program Associate II</v>
          </cell>
          <cell r="C1670" t="str">
            <v>MDHT</v>
          </cell>
          <cell r="D1670" t="str">
            <v>7613</v>
          </cell>
          <cell r="E1670" t="str">
            <v>Y</v>
          </cell>
          <cell r="F1670" t="str">
            <v>Design and Innovation Specialist, Living Labs</v>
          </cell>
          <cell r="G1670" t="str">
            <v>A</v>
          </cell>
          <cell r="H1670" t="str">
            <v>USD</v>
          </cell>
          <cell r="I1670">
            <v>18952.8</v>
          </cell>
          <cell r="J1670">
            <v>1</v>
          </cell>
          <cell r="L1670" t="str">
            <v>NAIROBI</v>
          </cell>
          <cell r="M1670" t="str">
            <v>AFRICA</v>
          </cell>
          <cell r="AP1670">
            <v>1</v>
          </cell>
          <cell r="AQ1670">
            <v>72.895384615384614</v>
          </cell>
          <cell r="AR1670" t="str">
            <v xml:space="preserve"> </v>
          </cell>
          <cell r="AS1670" t="str">
            <v xml:space="preserve"> </v>
          </cell>
          <cell r="AT1670">
            <v>0</v>
          </cell>
        </row>
        <row r="1671">
          <cell r="A1671" t="str">
            <v>Waresak, Christine Michelle</v>
          </cell>
          <cell r="B1671" t="str">
            <v>Senior Creative Officer I</v>
          </cell>
          <cell r="C1671" t="str">
            <v>EXAGEN</v>
          </cell>
          <cell r="D1671" t="str">
            <v>6331</v>
          </cell>
          <cell r="E1671" t="str">
            <v>Y</v>
          </cell>
          <cell r="F1671" t="str">
            <v>Lead Editor and Proofreader</v>
          </cell>
          <cell r="G1671" t="str">
            <v>A</v>
          </cell>
          <cell r="H1671" t="str">
            <v>USD</v>
          </cell>
          <cell r="I1671">
            <v>84313.22</v>
          </cell>
          <cell r="J1671">
            <v>1</v>
          </cell>
          <cell r="L1671" t="str">
            <v>HOME-WA-SEA</v>
          </cell>
          <cell r="M1671" t="str">
            <v>US</v>
          </cell>
          <cell r="AP1671">
            <v>1</v>
          </cell>
          <cell r="AQ1671">
            <v>324.28161538461541</v>
          </cell>
          <cell r="AR1671" t="str">
            <v xml:space="preserve"> </v>
          </cell>
          <cell r="AS1671" t="str">
            <v xml:space="preserve"> </v>
          </cell>
          <cell r="AT1671">
            <v>0</v>
          </cell>
        </row>
        <row r="1672">
          <cell r="A1672" t="str">
            <v>Wasianga, Edwin</v>
          </cell>
          <cell r="B1672" t="str">
            <v>Senior Monitoring, Evaluation and Learning Officer I</v>
          </cell>
          <cell r="C1672" t="str">
            <v>PSK</v>
          </cell>
          <cell r="D1672" t="str">
            <v>10109</v>
          </cell>
          <cell r="E1672" t="str">
            <v>Y</v>
          </cell>
          <cell r="F1672" t="str">
            <v>Monitoring Evaluation and Learning Advisor - OVC and DREAMS</v>
          </cell>
          <cell r="G1672" t="str">
            <v>A</v>
          </cell>
          <cell r="H1672" t="str">
            <v>USD</v>
          </cell>
          <cell r="I1672">
            <v>36000</v>
          </cell>
          <cell r="J1672">
            <v>1</v>
          </cell>
          <cell r="L1672" t="str">
            <v>HOMABAY</v>
          </cell>
          <cell r="M1672" t="str">
            <v>AFRICA</v>
          </cell>
          <cell r="AP1672">
            <v>1</v>
          </cell>
          <cell r="AQ1672">
            <v>138.46153846153845</v>
          </cell>
          <cell r="AR1672" t="str">
            <v xml:space="preserve"> </v>
          </cell>
          <cell r="AS1672" t="str">
            <v xml:space="preserve"> </v>
          </cell>
          <cell r="AT1672">
            <v>0</v>
          </cell>
        </row>
        <row r="1673">
          <cell r="A1673" t="str">
            <v>Waudo, Douglas</v>
          </cell>
          <cell r="B1673" t="str">
            <v>Senior Advocacy and Public Policy Officer II</v>
          </cell>
          <cell r="C1673" t="str">
            <v>EXAGEN</v>
          </cell>
          <cell r="D1673" t="str">
            <v>6690</v>
          </cell>
          <cell r="E1673" t="str">
            <v>Y</v>
          </cell>
          <cell r="F1673" t="str">
            <v>Content Manager, Africa Region</v>
          </cell>
          <cell r="G1673" t="str">
            <v>A</v>
          </cell>
          <cell r="H1673" t="str">
            <v>USD</v>
          </cell>
          <cell r="I1673">
            <v>59357.52</v>
          </cell>
          <cell r="J1673">
            <v>1</v>
          </cell>
          <cell r="L1673" t="str">
            <v>NAIROBI</v>
          </cell>
          <cell r="M1673" t="str">
            <v>AFRICA</v>
          </cell>
          <cell r="AP1673">
            <v>1</v>
          </cell>
          <cell r="AQ1673">
            <v>228.29815384615384</v>
          </cell>
          <cell r="AR1673" t="str">
            <v xml:space="preserve"> </v>
          </cell>
          <cell r="AS1673" t="str">
            <v xml:space="preserve"> </v>
          </cell>
          <cell r="AT1673">
            <v>0</v>
          </cell>
        </row>
        <row r="1674">
          <cell r="A1674" t="str">
            <v>Waweru, Lilian Wangui</v>
          </cell>
          <cell r="B1674" t="str">
            <v>Senior Manager Accounting</v>
          </cell>
          <cell r="C1674" t="str">
            <v>GLACCT</v>
          </cell>
          <cell r="D1674" t="str">
            <v>4607</v>
          </cell>
          <cell r="E1674" t="str">
            <v>Y</v>
          </cell>
          <cell r="F1674" t="str">
            <v>Senior Accounting Manager, IAS</v>
          </cell>
          <cell r="G1674" t="str">
            <v>A</v>
          </cell>
          <cell r="H1674" t="str">
            <v>USD</v>
          </cell>
          <cell r="I1674">
            <v>62056.39</v>
          </cell>
          <cell r="J1674">
            <v>1</v>
          </cell>
          <cell r="L1674" t="str">
            <v>NAIROBI</v>
          </cell>
          <cell r="M1674" t="str">
            <v>AFRICA</v>
          </cell>
          <cell r="AP1674">
            <v>1</v>
          </cell>
          <cell r="AQ1674">
            <v>238.67842307692308</v>
          </cell>
          <cell r="AR1674" t="str">
            <v xml:space="preserve"> </v>
          </cell>
          <cell r="AS1674" t="str">
            <v xml:space="preserve"> </v>
          </cell>
          <cell r="AT1674">
            <v>0</v>
          </cell>
        </row>
        <row r="1675">
          <cell r="A1675" t="str">
            <v>Wayss, Martin S</v>
          </cell>
          <cell r="B1675" t="str">
            <v>Senior Procurement Supply Chain Officer II</v>
          </cell>
          <cell r="C1675" t="str">
            <v>GLACCT</v>
          </cell>
          <cell r="D1675" t="str">
            <v>1270</v>
          </cell>
          <cell r="E1675" t="str">
            <v>Y</v>
          </cell>
          <cell r="F1675" t="str">
            <v>Procurement Officer</v>
          </cell>
          <cell r="G1675" t="str">
            <v>A</v>
          </cell>
          <cell r="H1675" t="str">
            <v>USD</v>
          </cell>
          <cell r="I1675">
            <v>91593.84</v>
          </cell>
          <cell r="J1675">
            <v>1</v>
          </cell>
          <cell r="L1675" t="str">
            <v>SEATTLE</v>
          </cell>
          <cell r="M1675" t="str">
            <v>US</v>
          </cell>
          <cell r="AP1675">
            <v>1</v>
          </cell>
          <cell r="AQ1675">
            <v>352.28399999999999</v>
          </cell>
          <cell r="AR1675" t="str">
            <v xml:space="preserve"> </v>
          </cell>
          <cell r="AS1675" t="str">
            <v xml:space="preserve"> </v>
          </cell>
          <cell r="AT1675">
            <v>0</v>
          </cell>
        </row>
        <row r="1676">
          <cell r="A1676" t="str">
            <v>Webb, Sarah Elizabeth</v>
          </cell>
          <cell r="B1676" t="str">
            <v>Senior Program Officer II</v>
          </cell>
          <cell r="C1676" t="str">
            <v>RH</v>
          </cell>
          <cell r="D1676" t="str">
            <v>8284</v>
          </cell>
          <cell r="E1676" t="str">
            <v>Y</v>
          </cell>
          <cell r="F1676" t="str">
            <v>Senior Technical Officer</v>
          </cell>
          <cell r="G1676" t="str">
            <v>A</v>
          </cell>
          <cell r="H1676" t="str">
            <v>USD</v>
          </cell>
          <cell r="I1676">
            <v>169520</v>
          </cell>
          <cell r="J1676">
            <v>1</v>
          </cell>
          <cell r="L1676" t="str">
            <v>WASHINGTON DC</v>
          </cell>
          <cell r="M1676" t="str">
            <v>US</v>
          </cell>
          <cell r="AP1676">
            <v>1</v>
          </cell>
          <cell r="AQ1676">
            <v>652</v>
          </cell>
          <cell r="AR1676" t="str">
            <v xml:space="preserve"> </v>
          </cell>
          <cell r="AS1676" t="str">
            <v xml:space="preserve"> </v>
          </cell>
          <cell r="AT1676">
            <v>0</v>
          </cell>
        </row>
        <row r="1677">
          <cell r="A1677" t="str">
            <v>Werner, Laurie</v>
          </cell>
          <cell r="B1677" t="str">
            <v>Global Head of Program</v>
          </cell>
          <cell r="C1677" t="str">
            <v>CODE</v>
          </cell>
          <cell r="D1677" t="str">
            <v>4092</v>
          </cell>
          <cell r="E1677" t="str">
            <v>Y</v>
          </cell>
          <cell r="F1677" t="str">
            <v>Director, CoDE</v>
          </cell>
          <cell r="G1677" t="str">
            <v>A</v>
          </cell>
          <cell r="H1677" t="str">
            <v>USD</v>
          </cell>
          <cell r="I1677">
            <v>294797.36</v>
          </cell>
          <cell r="J1677">
            <v>1</v>
          </cell>
          <cell r="L1677" t="str">
            <v>SEATTLE</v>
          </cell>
          <cell r="M1677" t="str">
            <v>US</v>
          </cell>
          <cell r="AP1677">
            <v>1</v>
          </cell>
          <cell r="AQ1677">
            <v>1133.836</v>
          </cell>
          <cell r="AR1677" t="str">
            <v xml:space="preserve"> </v>
          </cell>
          <cell r="AS1677" t="str">
            <v>X</v>
          </cell>
          <cell r="AT1677">
            <v>0</v>
          </cell>
        </row>
        <row r="1678">
          <cell r="A1678" t="str">
            <v>White, Jessica Anne</v>
          </cell>
          <cell r="B1678" t="str">
            <v>Senior Research &amp; Development Officer II</v>
          </cell>
          <cell r="C1678" t="str">
            <v>MDHT</v>
          </cell>
          <cell r="D1678" t="str">
            <v>4381</v>
          </cell>
          <cell r="E1678" t="str">
            <v>Y</v>
          </cell>
          <cell r="F1678" t="str">
            <v>Senior Program Officer</v>
          </cell>
          <cell r="G1678" t="str">
            <v>A</v>
          </cell>
          <cell r="H1678" t="str">
            <v>USD</v>
          </cell>
          <cell r="I1678">
            <v>158865.20000000001</v>
          </cell>
          <cell r="J1678">
            <v>1</v>
          </cell>
          <cell r="L1678" t="str">
            <v>SEATTLE</v>
          </cell>
          <cell r="M1678" t="str">
            <v>US</v>
          </cell>
          <cell r="AP1678">
            <v>1</v>
          </cell>
          <cell r="AQ1678">
            <v>611.0200000000001</v>
          </cell>
          <cell r="AR1678" t="str">
            <v xml:space="preserve"> </v>
          </cell>
          <cell r="AS1678" t="str">
            <v xml:space="preserve"> </v>
          </cell>
          <cell r="AT1678">
            <v>0</v>
          </cell>
        </row>
        <row r="1679">
          <cell r="A1679" t="str">
            <v>White, Julia Noble</v>
          </cell>
          <cell r="B1679" t="str">
            <v>Senior Manager Program</v>
          </cell>
          <cell r="C1679" t="str">
            <v>RH</v>
          </cell>
          <cell r="D1679" t="str">
            <v>5934</v>
          </cell>
          <cell r="E1679" t="str">
            <v>Y</v>
          </cell>
          <cell r="F1679" t="str">
            <v>Director, GFPVAN</v>
          </cell>
          <cell r="G1679" t="str">
            <v>A</v>
          </cell>
          <cell r="H1679" t="str">
            <v>USD</v>
          </cell>
          <cell r="I1679">
            <v>202527.52</v>
          </cell>
          <cell r="J1679">
            <v>1</v>
          </cell>
          <cell r="L1679" t="str">
            <v>WASHINGTON DC</v>
          </cell>
          <cell r="M1679" t="str">
            <v>US</v>
          </cell>
          <cell r="AP1679">
            <v>1</v>
          </cell>
          <cell r="AQ1679">
            <v>778.952</v>
          </cell>
          <cell r="AR1679" t="str">
            <v xml:space="preserve"> </v>
          </cell>
          <cell r="AS1679" t="str">
            <v xml:space="preserve"> </v>
          </cell>
          <cell r="AT1679">
            <v>0</v>
          </cell>
        </row>
        <row r="1680">
          <cell r="A1680" t="str">
            <v>Whitehurst, Nicole</v>
          </cell>
          <cell r="B1680" t="str">
            <v>Senior Program Officer II</v>
          </cell>
          <cell r="C1680" t="str">
            <v>MNTD</v>
          </cell>
          <cell r="D1680" t="str">
            <v>10269</v>
          </cell>
          <cell r="E1680" t="str">
            <v>Y</v>
          </cell>
          <cell r="F1680" t="str">
            <v>Senior Program Officer II</v>
          </cell>
          <cell r="G1680" t="str">
            <v>A</v>
          </cell>
          <cell r="H1680" t="str">
            <v>USD</v>
          </cell>
          <cell r="I1680">
            <v>138000</v>
          </cell>
          <cell r="J1680">
            <v>1</v>
          </cell>
          <cell r="L1680" t="str">
            <v>WASHINGTON DC</v>
          </cell>
          <cell r="M1680" t="str">
            <v>US</v>
          </cell>
          <cell r="AP1680">
            <v>1</v>
          </cell>
          <cell r="AQ1680">
            <v>530.76923076923072</v>
          </cell>
          <cell r="AR1680" t="str">
            <v xml:space="preserve"> </v>
          </cell>
          <cell r="AS1680" t="str">
            <v xml:space="preserve"> </v>
          </cell>
          <cell r="AT1680">
            <v>0</v>
          </cell>
        </row>
        <row r="1681">
          <cell r="A1681" t="str">
            <v>Whiteley, Kathryn Ann</v>
          </cell>
          <cell r="B1681" t="str">
            <v>Senior Manager IT Project Mgmt</v>
          </cell>
          <cell r="C1681" t="str">
            <v>4811</v>
          </cell>
          <cell r="D1681" t="str">
            <v>4950</v>
          </cell>
          <cell r="E1681" t="str">
            <v>Y</v>
          </cell>
          <cell r="F1681" t="str">
            <v>Manager, Business Analysis</v>
          </cell>
          <cell r="G1681" t="str">
            <v>A</v>
          </cell>
          <cell r="H1681" t="str">
            <v>USD</v>
          </cell>
          <cell r="I1681">
            <v>165153.04</v>
          </cell>
          <cell r="J1681">
            <v>1</v>
          </cell>
          <cell r="L1681" t="str">
            <v>SEATTLE</v>
          </cell>
          <cell r="M1681" t="str">
            <v>US</v>
          </cell>
          <cell r="AP1681">
            <v>1</v>
          </cell>
          <cell r="AQ1681">
            <v>635.20400000000006</v>
          </cell>
          <cell r="AR1681" t="str">
            <v xml:space="preserve"> </v>
          </cell>
          <cell r="AS1681" t="str">
            <v xml:space="preserve"> </v>
          </cell>
          <cell r="AT1681">
            <v>0</v>
          </cell>
        </row>
        <row r="1682">
          <cell r="A1682" t="str">
            <v>Willis, Riley</v>
          </cell>
          <cell r="B1682" t="str">
            <v>Senior Functional Coordinator</v>
          </cell>
          <cell r="C1682" t="str">
            <v>CIFM</v>
          </cell>
          <cell r="D1682" t="str">
            <v>7047</v>
          </cell>
          <cell r="E1682" t="str">
            <v>Y</v>
          </cell>
          <cell r="F1682" t="str">
            <v>Senior Program Assistant, CVIA</v>
          </cell>
          <cell r="G1682" t="str">
            <v>A</v>
          </cell>
          <cell r="H1682" t="str">
            <v>USD</v>
          </cell>
          <cell r="I1682">
            <v>69000</v>
          </cell>
          <cell r="J1682">
            <v>1</v>
          </cell>
          <cell r="L1682" t="str">
            <v>SEATTLE</v>
          </cell>
          <cell r="M1682" t="str">
            <v>US</v>
          </cell>
          <cell r="AP1682">
            <v>1</v>
          </cell>
          <cell r="AQ1682">
            <v>265.38461538461536</v>
          </cell>
          <cell r="AR1682" t="str">
            <v xml:space="preserve"> </v>
          </cell>
          <cell r="AS1682" t="str">
            <v xml:space="preserve"> </v>
          </cell>
          <cell r="AT1682">
            <v>0</v>
          </cell>
        </row>
        <row r="1683">
          <cell r="A1683" t="str">
            <v>Willson, Teresa C.</v>
          </cell>
          <cell r="B1683" t="str">
            <v>Manager Functional Support</v>
          </cell>
          <cell r="C1683" t="str">
            <v>GFTS</v>
          </cell>
          <cell r="D1683" t="str">
            <v>3204</v>
          </cell>
          <cell r="E1683" t="str">
            <v>Y</v>
          </cell>
          <cell r="F1683" t="str">
            <v>Manager, Global Travel and Traveler Security</v>
          </cell>
          <cell r="G1683" t="str">
            <v>A</v>
          </cell>
          <cell r="H1683" t="str">
            <v>USD</v>
          </cell>
          <cell r="I1683">
            <v>136363.76</v>
          </cell>
          <cell r="J1683">
            <v>1</v>
          </cell>
          <cell r="L1683" t="str">
            <v>HOME-WA-SEA</v>
          </cell>
          <cell r="M1683" t="str">
            <v>US</v>
          </cell>
          <cell r="AP1683">
            <v>1</v>
          </cell>
          <cell r="AQ1683">
            <v>524.476</v>
          </cell>
          <cell r="AR1683" t="str">
            <v xml:space="preserve"> </v>
          </cell>
          <cell r="AS1683" t="str">
            <v xml:space="preserve"> </v>
          </cell>
          <cell r="AT1683">
            <v>0</v>
          </cell>
        </row>
        <row r="1684">
          <cell r="A1684" t="str">
            <v>Wilskie, Elizabeth A</v>
          </cell>
          <cell r="B1684" t="str">
            <v>Manager Program</v>
          </cell>
          <cell r="C1684" t="str">
            <v>MDHT</v>
          </cell>
          <cell r="D1684" t="str">
            <v>1459</v>
          </cell>
          <cell r="E1684" t="str">
            <v>Y</v>
          </cell>
          <cell r="F1684" t="str">
            <v>Senior Program Officer</v>
          </cell>
          <cell r="G1684" t="str">
            <v>A</v>
          </cell>
          <cell r="H1684" t="str">
            <v>USD</v>
          </cell>
          <cell r="I1684">
            <v>145712.32000000001</v>
          </cell>
          <cell r="J1684">
            <v>1</v>
          </cell>
          <cell r="L1684" t="str">
            <v>SEATTLE</v>
          </cell>
          <cell r="M1684" t="str">
            <v>US</v>
          </cell>
          <cell r="AP1684">
            <v>1</v>
          </cell>
          <cell r="AQ1684">
            <v>560.43200000000002</v>
          </cell>
          <cell r="AR1684" t="str">
            <v xml:space="preserve"> </v>
          </cell>
          <cell r="AS1684" t="str">
            <v xml:space="preserve"> </v>
          </cell>
          <cell r="AT1684">
            <v>0</v>
          </cell>
        </row>
        <row r="1685">
          <cell r="A1685" t="str">
            <v>Wilson, Avery Durden</v>
          </cell>
          <cell r="B1685" t="str">
            <v>Functional Specialist I</v>
          </cell>
          <cell r="C1685" t="str">
            <v>CODE</v>
          </cell>
          <cell r="D1685" t="str">
            <v>7534</v>
          </cell>
          <cell r="E1685" t="str">
            <v>Y</v>
          </cell>
          <cell r="F1685" t="str">
            <v>Project Associate</v>
          </cell>
          <cell r="G1685" t="str">
            <v>A</v>
          </cell>
          <cell r="H1685" t="str">
            <v>USD</v>
          </cell>
          <cell r="I1685">
            <v>77634.75</v>
          </cell>
          <cell r="J1685">
            <v>1</v>
          </cell>
          <cell r="L1685" t="str">
            <v>HOME-NC-SEA</v>
          </cell>
          <cell r="M1685" t="str">
            <v>US</v>
          </cell>
          <cell r="AP1685">
            <v>1</v>
          </cell>
          <cell r="AQ1685">
            <v>298.59519230769229</v>
          </cell>
          <cell r="AR1685" t="str">
            <v xml:space="preserve"> </v>
          </cell>
          <cell r="AS1685" t="str">
            <v xml:space="preserve"> </v>
          </cell>
          <cell r="AT1685">
            <v>0</v>
          </cell>
        </row>
        <row r="1686">
          <cell r="A1686" t="str">
            <v>Wilson, Dwayne Garnett</v>
          </cell>
          <cell r="B1686" t="str">
            <v>Global Head of Research &amp; Development</v>
          </cell>
          <cell r="C1686" t="str">
            <v>EMQ</v>
          </cell>
          <cell r="D1686" t="str">
            <v>7261</v>
          </cell>
          <cell r="E1686" t="str">
            <v>Y</v>
          </cell>
          <cell r="F1686" t="str">
            <v>Global Head, Quality Unit</v>
          </cell>
          <cell r="G1686" t="str">
            <v>A</v>
          </cell>
          <cell r="H1686" t="str">
            <v>USD</v>
          </cell>
          <cell r="I1686">
            <v>316160</v>
          </cell>
          <cell r="J1686">
            <v>1</v>
          </cell>
          <cell r="L1686" t="str">
            <v>WASHINGTON DC</v>
          </cell>
          <cell r="M1686" t="str">
            <v>US</v>
          </cell>
          <cell r="AP1686">
            <v>1</v>
          </cell>
          <cell r="AQ1686">
            <v>1216</v>
          </cell>
          <cell r="AR1686" t="str">
            <v xml:space="preserve"> </v>
          </cell>
          <cell r="AS1686" t="str">
            <v>X</v>
          </cell>
          <cell r="AT1686">
            <v>0</v>
          </cell>
        </row>
        <row r="1687">
          <cell r="A1687" t="str">
            <v>Wilson, Martha Pennay</v>
          </cell>
          <cell r="B1687" t="str">
            <v>Senior Manager Finance and Awards</v>
          </cell>
          <cell r="C1687" t="str">
            <v>APP</v>
          </cell>
          <cell r="D1687" t="str">
            <v>6578</v>
          </cell>
          <cell r="E1687" t="str">
            <v>Y</v>
          </cell>
          <cell r="F1687" t="str">
            <v>Finance and Administration Manager</v>
          </cell>
          <cell r="G1687" t="str">
            <v>A</v>
          </cell>
          <cell r="H1687" t="str">
            <v>USD</v>
          </cell>
          <cell r="I1687">
            <v>150460.96</v>
          </cell>
          <cell r="J1687">
            <v>1</v>
          </cell>
          <cell r="L1687" t="str">
            <v>WASHINGTON DC</v>
          </cell>
          <cell r="M1687" t="str">
            <v>US</v>
          </cell>
          <cell r="AP1687">
            <v>1</v>
          </cell>
          <cell r="AQ1687">
            <v>578.69599999999991</v>
          </cell>
          <cell r="AR1687" t="str">
            <v xml:space="preserve"> </v>
          </cell>
          <cell r="AS1687" t="str">
            <v xml:space="preserve"> </v>
          </cell>
          <cell r="AT1687">
            <v>0</v>
          </cell>
        </row>
        <row r="1688">
          <cell r="A1688" t="str">
            <v>Win, Su Nandar</v>
          </cell>
          <cell r="B1688" t="str">
            <v>Manager Finance and Awards</v>
          </cell>
          <cell r="C1688" t="str">
            <v>MM</v>
          </cell>
          <cell r="D1688" t="str">
            <v>6380</v>
          </cell>
          <cell r="E1688" t="str">
            <v>Y</v>
          </cell>
          <cell r="F1688" t="str">
            <v>Grants Manager</v>
          </cell>
          <cell r="G1688" t="str">
            <v>A</v>
          </cell>
          <cell r="H1688" t="str">
            <v>USD</v>
          </cell>
          <cell r="I1688">
            <v>34952.620000000003</v>
          </cell>
          <cell r="J1688">
            <v>1</v>
          </cell>
          <cell r="L1688" t="str">
            <v>Yangon</v>
          </cell>
          <cell r="M1688" t="str">
            <v>AMEE</v>
          </cell>
          <cell r="AP1688">
            <v>1</v>
          </cell>
          <cell r="AQ1688">
            <v>134.43315384615386</v>
          </cell>
          <cell r="AR1688" t="str">
            <v xml:space="preserve"> </v>
          </cell>
          <cell r="AS1688" t="str">
            <v xml:space="preserve"> </v>
          </cell>
          <cell r="AT1688">
            <v>0</v>
          </cell>
        </row>
        <row r="1689">
          <cell r="A1689" t="str">
            <v>Witte, Tara Mariko</v>
          </cell>
          <cell r="B1689" t="str">
            <v>Recruiter I</v>
          </cell>
          <cell r="C1689" t="str">
            <v>HR</v>
          </cell>
          <cell r="D1689" t="str">
            <v>5712</v>
          </cell>
          <cell r="E1689" t="str">
            <v>Y</v>
          </cell>
          <cell r="F1689" t="str">
            <v>Sr. Global Recruiter</v>
          </cell>
          <cell r="G1689" t="str">
            <v>A</v>
          </cell>
          <cell r="H1689" t="str">
            <v>USD</v>
          </cell>
          <cell r="I1689">
            <v>110804.72</v>
          </cell>
          <cell r="J1689">
            <v>1</v>
          </cell>
          <cell r="L1689" t="str">
            <v>SEATTLE</v>
          </cell>
          <cell r="M1689" t="str">
            <v>US</v>
          </cell>
          <cell r="AP1689">
            <v>1</v>
          </cell>
          <cell r="AQ1689">
            <v>426.17200000000003</v>
          </cell>
          <cell r="AR1689" t="str">
            <v xml:space="preserve"> </v>
          </cell>
          <cell r="AS1689" t="str">
            <v xml:space="preserve"> </v>
          </cell>
          <cell r="AT1689">
            <v>0</v>
          </cell>
        </row>
        <row r="1690">
          <cell r="A1690" t="str">
            <v>Wodajo, Tsedeke Bizuneh</v>
          </cell>
          <cell r="B1690" t="str">
            <v>Senior Program Officer II</v>
          </cell>
          <cell r="C1690" t="str">
            <v>ET</v>
          </cell>
          <cell r="D1690" t="str">
            <v>8210</v>
          </cell>
          <cell r="E1690" t="str">
            <v>Y</v>
          </cell>
          <cell r="F1690" t="str">
            <v>Regional Technical Advisor</v>
          </cell>
          <cell r="G1690" t="str">
            <v>A</v>
          </cell>
          <cell r="H1690" t="str">
            <v>USD</v>
          </cell>
          <cell r="I1690">
            <v>21277.200000000001</v>
          </cell>
          <cell r="J1690">
            <v>1</v>
          </cell>
          <cell r="L1690" t="str">
            <v>ADDIS</v>
          </cell>
          <cell r="M1690" t="str">
            <v>AFRICA</v>
          </cell>
          <cell r="AP1690">
            <v>1</v>
          </cell>
          <cell r="AQ1690">
            <v>81.835384615384612</v>
          </cell>
          <cell r="AR1690" t="str">
            <v xml:space="preserve"> </v>
          </cell>
          <cell r="AS1690" t="str">
            <v xml:space="preserve"> </v>
          </cell>
          <cell r="AT1690">
            <v>0</v>
          </cell>
        </row>
        <row r="1691">
          <cell r="A1691" t="str">
            <v>Woldehana, Ayele Zewde</v>
          </cell>
          <cell r="B1691" t="str">
            <v>Director Program</v>
          </cell>
          <cell r="C1691" t="str">
            <v>ET</v>
          </cell>
          <cell r="D1691" t="str">
            <v>7776</v>
          </cell>
          <cell r="E1691" t="str">
            <v>Y</v>
          </cell>
          <cell r="F1691" t="str">
            <v>Chief of Party</v>
          </cell>
          <cell r="G1691" t="str">
            <v>A</v>
          </cell>
          <cell r="H1691" t="str">
            <v>USD</v>
          </cell>
          <cell r="I1691">
            <v>69058.070000000007</v>
          </cell>
          <cell r="J1691">
            <v>1</v>
          </cell>
          <cell r="L1691" t="str">
            <v>ADDIS</v>
          </cell>
          <cell r="M1691" t="str">
            <v>AFRICA</v>
          </cell>
          <cell r="AP1691">
            <v>1</v>
          </cell>
          <cell r="AQ1691">
            <v>265.60796153846155</v>
          </cell>
          <cell r="AR1691" t="str">
            <v xml:space="preserve"> </v>
          </cell>
          <cell r="AS1691" t="str">
            <v xml:space="preserve"> </v>
          </cell>
          <cell r="AT1691">
            <v>0</v>
          </cell>
        </row>
        <row r="1692">
          <cell r="A1692" t="str">
            <v>Wolderufael, Bereket Ketema</v>
          </cell>
          <cell r="B1692" t="str">
            <v>Accounting Specialist I</v>
          </cell>
          <cell r="C1692" t="str">
            <v>ET</v>
          </cell>
          <cell r="D1692" t="str">
            <v>8096</v>
          </cell>
          <cell r="E1692" t="str">
            <v>Y</v>
          </cell>
          <cell r="F1692" t="str">
            <v>Roving Accountant, Ethiopia Country Program</v>
          </cell>
          <cell r="G1692" t="str">
            <v>A</v>
          </cell>
          <cell r="H1692" t="str">
            <v>USD</v>
          </cell>
          <cell r="I1692">
            <v>15019.2</v>
          </cell>
          <cell r="J1692">
            <v>1</v>
          </cell>
          <cell r="L1692" t="str">
            <v>ADDIS</v>
          </cell>
          <cell r="M1692" t="str">
            <v>AFRICA</v>
          </cell>
          <cell r="AP1692">
            <v>1</v>
          </cell>
          <cell r="AQ1692">
            <v>57.766153846153848</v>
          </cell>
          <cell r="AR1692" t="str">
            <v xml:space="preserve"> </v>
          </cell>
          <cell r="AS1692" t="str">
            <v xml:space="preserve"> </v>
          </cell>
          <cell r="AT1692">
            <v>0</v>
          </cell>
        </row>
        <row r="1693">
          <cell r="A1693" t="str">
            <v>Woldeselassie, Abaynesh Yirga</v>
          </cell>
          <cell r="B1693" t="str">
            <v>Senior Manager Finance and Awards</v>
          </cell>
          <cell r="C1693" t="str">
            <v>ET</v>
          </cell>
          <cell r="D1693" t="str">
            <v>7938</v>
          </cell>
          <cell r="E1693" t="str">
            <v>Y</v>
          </cell>
          <cell r="F1693" t="str">
            <v>Director of Finance and Administration,S4ME</v>
          </cell>
          <cell r="G1693" t="str">
            <v>A</v>
          </cell>
          <cell r="H1693" t="str">
            <v>USD</v>
          </cell>
          <cell r="I1693">
            <v>51702.55</v>
          </cell>
          <cell r="J1693">
            <v>1</v>
          </cell>
          <cell r="L1693" t="str">
            <v>ADDIS</v>
          </cell>
          <cell r="M1693" t="str">
            <v>AFRICA</v>
          </cell>
          <cell r="AP1693">
            <v>1</v>
          </cell>
          <cell r="AQ1693">
            <v>198.85596153846154</v>
          </cell>
          <cell r="AR1693" t="str">
            <v xml:space="preserve"> </v>
          </cell>
          <cell r="AS1693" t="str">
            <v xml:space="preserve"> </v>
          </cell>
          <cell r="AT1693">
            <v>0</v>
          </cell>
        </row>
        <row r="1694">
          <cell r="A1694" t="str">
            <v>Woldie, Yelemshewa Bekele</v>
          </cell>
          <cell r="B1694" t="str">
            <v>Senior Data Mgmt &amp; Stats Officer II</v>
          </cell>
          <cell r="C1694" t="str">
            <v>ET</v>
          </cell>
          <cell r="D1694" t="str">
            <v>8171</v>
          </cell>
          <cell r="E1694" t="str">
            <v>Y</v>
          </cell>
          <cell r="F1694" t="str">
            <v>Technical Surveillance Officer, Ethiopia Country Program</v>
          </cell>
          <cell r="G1694" t="str">
            <v>A</v>
          </cell>
          <cell r="H1694" t="str">
            <v>USD</v>
          </cell>
          <cell r="I1694">
            <v>11915.23</v>
          </cell>
          <cell r="J1694">
            <v>1</v>
          </cell>
          <cell r="L1694" t="str">
            <v>ADDIS</v>
          </cell>
          <cell r="M1694" t="str">
            <v>AFRICA</v>
          </cell>
          <cell r="AP1694">
            <v>1</v>
          </cell>
          <cell r="AQ1694">
            <v>45.827807692307694</v>
          </cell>
          <cell r="AR1694" t="str">
            <v xml:space="preserve"> </v>
          </cell>
          <cell r="AS1694" t="str">
            <v xml:space="preserve"> </v>
          </cell>
          <cell r="AT1694">
            <v>0</v>
          </cell>
        </row>
        <row r="1695">
          <cell r="A1695" t="str">
            <v>Wolf, Daniel</v>
          </cell>
          <cell r="B1695" t="str">
            <v>Manager Partnerships</v>
          </cell>
          <cell r="C1695" t="str">
            <v>EXAGEN</v>
          </cell>
          <cell r="D1695" t="str">
            <v>7165</v>
          </cell>
          <cell r="E1695" t="str">
            <v>Y</v>
          </cell>
          <cell r="F1695" t="str">
            <v>Business Development Manager</v>
          </cell>
          <cell r="G1695" t="str">
            <v>A</v>
          </cell>
          <cell r="H1695" t="str">
            <v>USD</v>
          </cell>
          <cell r="I1695">
            <v>123028.1</v>
          </cell>
          <cell r="J1695">
            <v>1</v>
          </cell>
          <cell r="L1695" t="str">
            <v>HOME-MD-SEA</v>
          </cell>
          <cell r="M1695" t="str">
            <v>US</v>
          </cell>
          <cell r="AP1695">
            <v>1</v>
          </cell>
          <cell r="AQ1695">
            <v>473.185</v>
          </cell>
          <cell r="AR1695" t="str">
            <v xml:space="preserve"> </v>
          </cell>
          <cell r="AS1695" t="str">
            <v xml:space="preserve"> </v>
          </cell>
          <cell r="AT1695">
            <v>0</v>
          </cell>
        </row>
        <row r="1696">
          <cell r="A1696" t="str">
            <v>Wolfe, Alexander Jonathan</v>
          </cell>
          <cell r="B1696" t="str">
            <v>Senior Program Officer I</v>
          </cell>
          <cell r="C1696" t="str">
            <v>MDHT</v>
          </cell>
          <cell r="D1696" t="str">
            <v>10015</v>
          </cell>
          <cell r="E1696" t="str">
            <v>Y</v>
          </cell>
          <cell r="F1696" t="str">
            <v>Technical Officer</v>
          </cell>
          <cell r="G1696" t="str">
            <v>A</v>
          </cell>
          <cell r="H1696" t="str">
            <v>USD</v>
          </cell>
          <cell r="I1696">
            <v>130000</v>
          </cell>
          <cell r="J1696">
            <v>1</v>
          </cell>
          <cell r="L1696" t="str">
            <v>HOME-CO-SEA</v>
          </cell>
          <cell r="M1696" t="str">
            <v>US</v>
          </cell>
          <cell r="AP1696">
            <v>1</v>
          </cell>
          <cell r="AQ1696">
            <v>500</v>
          </cell>
          <cell r="AR1696" t="str">
            <v xml:space="preserve"> </v>
          </cell>
          <cell r="AS1696" t="str">
            <v xml:space="preserve"> </v>
          </cell>
          <cell r="AT1696">
            <v>0</v>
          </cell>
        </row>
        <row r="1697">
          <cell r="A1697" t="str">
            <v>Wolfe, Michelle Lynn</v>
          </cell>
          <cell r="B1697" t="str">
            <v>Senior HR Business Partners</v>
          </cell>
          <cell r="C1697" t="str">
            <v>HR</v>
          </cell>
          <cell r="D1697" t="str">
            <v>7654</v>
          </cell>
          <cell r="E1697" t="str">
            <v>Y</v>
          </cell>
          <cell r="F1697" t="str">
            <v>Senior HR Business Partner</v>
          </cell>
          <cell r="G1697" t="str">
            <v>A</v>
          </cell>
          <cell r="H1697" t="str">
            <v>USD</v>
          </cell>
          <cell r="I1697">
            <v>139526.39999999999</v>
          </cell>
          <cell r="J1697">
            <v>1</v>
          </cell>
          <cell r="L1697" t="str">
            <v>SEATTLE</v>
          </cell>
          <cell r="M1697" t="str">
            <v>US</v>
          </cell>
          <cell r="AP1697">
            <v>1</v>
          </cell>
          <cell r="AQ1697">
            <v>536.64</v>
          </cell>
          <cell r="AR1697" t="str">
            <v xml:space="preserve"> </v>
          </cell>
          <cell r="AS1697" t="str">
            <v xml:space="preserve"> </v>
          </cell>
          <cell r="AT1697">
            <v>0</v>
          </cell>
        </row>
        <row r="1698">
          <cell r="A1698" t="str">
            <v>Wollen, Alec Kane</v>
          </cell>
          <cell r="B1698" t="str">
            <v>Senior Research &amp; Development Officer I</v>
          </cell>
          <cell r="C1698" t="str">
            <v>MDHT</v>
          </cell>
          <cell r="D1698" t="str">
            <v>5328</v>
          </cell>
          <cell r="E1698" t="str">
            <v>Y</v>
          </cell>
          <cell r="F1698" t="str">
            <v>Product Development Engineer</v>
          </cell>
          <cell r="G1698" t="str">
            <v>A</v>
          </cell>
          <cell r="H1698" t="str">
            <v>USD</v>
          </cell>
          <cell r="I1698">
            <v>85009.600000000006</v>
          </cell>
          <cell r="J1698">
            <v>1</v>
          </cell>
          <cell r="L1698" t="str">
            <v>SEATTLE</v>
          </cell>
          <cell r="M1698" t="str">
            <v>US</v>
          </cell>
          <cell r="AP1698">
            <v>1</v>
          </cell>
          <cell r="AQ1698">
            <v>326.96000000000004</v>
          </cell>
          <cell r="AR1698" t="str">
            <v xml:space="preserve"> </v>
          </cell>
          <cell r="AS1698" t="str">
            <v xml:space="preserve"> </v>
          </cell>
          <cell r="AT1698">
            <v>0</v>
          </cell>
        </row>
        <row r="1699">
          <cell r="A1699" t="str">
            <v>Wood, Siri K.</v>
          </cell>
          <cell r="B1699" t="str">
            <v>Senior Program Officer II</v>
          </cell>
          <cell r="C1699" t="str">
            <v>NCD</v>
          </cell>
          <cell r="D1699" t="str">
            <v>1569</v>
          </cell>
          <cell r="E1699" t="str">
            <v>Y</v>
          </cell>
          <cell r="F1699" t="str">
            <v>Sr Program Officer</v>
          </cell>
          <cell r="G1699" t="str">
            <v>A</v>
          </cell>
          <cell r="H1699" t="str">
            <v>USD</v>
          </cell>
          <cell r="I1699">
            <v>176633.60000000001</v>
          </cell>
          <cell r="J1699">
            <v>1</v>
          </cell>
          <cell r="L1699" t="str">
            <v>SEATTLE</v>
          </cell>
          <cell r="M1699" t="str">
            <v>US</v>
          </cell>
          <cell r="AP1699">
            <v>1</v>
          </cell>
          <cell r="AQ1699">
            <v>679.36</v>
          </cell>
          <cell r="AR1699" t="str">
            <v xml:space="preserve"> </v>
          </cell>
          <cell r="AS1699" t="str">
            <v xml:space="preserve"> </v>
          </cell>
          <cell r="AT1699">
            <v>0</v>
          </cell>
        </row>
        <row r="1700">
          <cell r="A1700" t="str">
            <v>Wubie, Habtamu Teklie</v>
          </cell>
          <cell r="B1700" t="str">
            <v>Senior Data Science Officer I</v>
          </cell>
          <cell r="C1700" t="str">
            <v>CODE</v>
          </cell>
          <cell r="D1700" t="str">
            <v>7856</v>
          </cell>
          <cell r="E1700" t="str">
            <v>Y</v>
          </cell>
          <cell r="F1700" t="str">
            <v>Research Coordinator, Digital and Data Use</v>
          </cell>
          <cell r="G1700" t="str">
            <v>A</v>
          </cell>
          <cell r="H1700" t="str">
            <v>USD</v>
          </cell>
          <cell r="I1700">
            <v>28375.86</v>
          </cell>
          <cell r="J1700">
            <v>1</v>
          </cell>
          <cell r="L1700" t="str">
            <v>ADDIS</v>
          </cell>
          <cell r="M1700" t="str">
            <v>AFRICA</v>
          </cell>
          <cell r="AP1700">
            <v>1</v>
          </cell>
          <cell r="AQ1700">
            <v>109.13792307692307</v>
          </cell>
          <cell r="AR1700" t="str">
            <v xml:space="preserve"> </v>
          </cell>
          <cell r="AS1700" t="str">
            <v xml:space="preserve"> </v>
          </cell>
          <cell r="AT1700">
            <v>0</v>
          </cell>
        </row>
        <row r="1701">
          <cell r="A1701" t="str">
            <v>Yadav, Akanksha</v>
          </cell>
          <cell r="B1701" t="str">
            <v>Program Associate II</v>
          </cell>
          <cell r="C1701" t="str">
            <v>PSN</v>
          </cell>
          <cell r="D1701" t="str">
            <v>7523</v>
          </cell>
          <cell r="E1701" t="str">
            <v>Y</v>
          </cell>
          <cell r="F1701" t="str">
            <v>Program Associate -Strategy</v>
          </cell>
          <cell r="G1701" t="str">
            <v>A</v>
          </cell>
          <cell r="H1701" t="str">
            <v>INR</v>
          </cell>
          <cell r="I1701">
            <v>1032681.61</v>
          </cell>
          <cell r="J1701">
            <v>1</v>
          </cell>
          <cell r="L1701" t="str">
            <v>REMOTE-IN-ND</v>
          </cell>
          <cell r="M1701" t="str">
            <v>AMEE</v>
          </cell>
          <cell r="AP1701">
            <v>81.06</v>
          </cell>
          <cell r="AQ1701">
            <v>48.998918654747669</v>
          </cell>
          <cell r="AR1701" t="str">
            <v xml:space="preserve"> </v>
          </cell>
          <cell r="AS1701" t="str">
            <v xml:space="preserve"> </v>
          </cell>
          <cell r="AT1701">
            <v>0</v>
          </cell>
        </row>
        <row r="1702">
          <cell r="A1702" t="str">
            <v>Yanthan, Yanchenthung</v>
          </cell>
          <cell r="B1702" t="str">
            <v>Senior Program Officer II</v>
          </cell>
          <cell r="C1702" t="str">
            <v>PSN</v>
          </cell>
          <cell r="D1702" t="str">
            <v>7983</v>
          </cell>
          <cell r="E1702" t="str">
            <v>Y</v>
          </cell>
          <cell r="F1702" t="str">
            <v>Technical Expert - HIV Prevention &amp; Case Finding</v>
          </cell>
          <cell r="G1702" t="str">
            <v>A</v>
          </cell>
          <cell r="H1702" t="str">
            <v>INR</v>
          </cell>
          <cell r="I1702">
            <v>1667028.97</v>
          </cell>
          <cell r="J1702">
            <v>1</v>
          </cell>
          <cell r="L1702" t="str">
            <v>REMOTE-IN-ND</v>
          </cell>
          <cell r="M1702" t="str">
            <v>AMEE</v>
          </cell>
          <cell r="AP1702">
            <v>81.06</v>
          </cell>
          <cell r="AQ1702">
            <v>79.097580614549514</v>
          </cell>
          <cell r="AR1702" t="str">
            <v xml:space="preserve"> </v>
          </cell>
          <cell r="AS1702" t="str">
            <v xml:space="preserve"> </v>
          </cell>
          <cell r="AT1702">
            <v>0</v>
          </cell>
        </row>
        <row r="1703">
          <cell r="A1703" t="str">
            <v>Yanytska, Iryna</v>
          </cell>
          <cell r="B1703" t="str">
            <v>Senior Program Officer I</v>
          </cell>
          <cell r="C1703" t="str">
            <v>PSU</v>
          </cell>
          <cell r="D1703" t="str">
            <v>10288</v>
          </cell>
          <cell r="E1703" t="str">
            <v>Y</v>
          </cell>
          <cell r="F1703" t="str">
            <v>Senior Program Officer I</v>
          </cell>
          <cell r="G1703" t="str">
            <v>A</v>
          </cell>
          <cell r="H1703" t="str">
            <v>USD</v>
          </cell>
          <cell r="I1703">
            <v>55000</v>
          </cell>
          <cell r="J1703">
            <v>1</v>
          </cell>
          <cell r="L1703" t="str">
            <v>KYIV</v>
          </cell>
          <cell r="M1703" t="str">
            <v>AMEE</v>
          </cell>
          <cell r="AP1703">
            <v>1</v>
          </cell>
          <cell r="AQ1703">
            <v>211.53846153846155</v>
          </cell>
          <cell r="AR1703" t="str">
            <v xml:space="preserve"> </v>
          </cell>
          <cell r="AS1703" t="str">
            <v xml:space="preserve"> </v>
          </cell>
          <cell r="AT1703">
            <v>0</v>
          </cell>
        </row>
        <row r="1704">
          <cell r="A1704" t="str">
            <v>Yared, Kalat S</v>
          </cell>
          <cell r="B1704" t="str">
            <v>Senior Partnerships Officer I</v>
          </cell>
          <cell r="C1704" t="str">
            <v>EXAGEN</v>
          </cell>
          <cell r="D1704" t="str">
            <v>7830</v>
          </cell>
          <cell r="E1704" t="str">
            <v>Y</v>
          </cell>
          <cell r="F1704" t="str">
            <v>Business Development Officer</v>
          </cell>
          <cell r="G1704" t="str">
            <v>A</v>
          </cell>
          <cell r="H1704" t="str">
            <v>USD</v>
          </cell>
          <cell r="I1704">
            <v>97344</v>
          </cell>
          <cell r="J1704">
            <v>1</v>
          </cell>
          <cell r="L1704" t="str">
            <v>HOME-MD-SEA</v>
          </cell>
          <cell r="M1704" t="str">
            <v>US</v>
          </cell>
          <cell r="AP1704">
            <v>1</v>
          </cell>
          <cell r="AQ1704">
            <v>374.4</v>
          </cell>
          <cell r="AR1704" t="str">
            <v xml:space="preserve"> </v>
          </cell>
          <cell r="AS1704" t="str">
            <v xml:space="preserve"> </v>
          </cell>
          <cell r="AT1704">
            <v>0</v>
          </cell>
        </row>
        <row r="1705">
          <cell r="A1705" t="str">
            <v>Yeboah, Mary Nyarko</v>
          </cell>
          <cell r="B1705" t="str">
            <v>Coordinator II Functional Support /Technician II</v>
          </cell>
          <cell r="C1705" t="str">
            <v>NCD</v>
          </cell>
          <cell r="D1705" t="str">
            <v>10258</v>
          </cell>
          <cell r="E1705" t="str">
            <v>Y</v>
          </cell>
          <cell r="F1705" t="str">
            <v>Coordinator II Functional Support /Technician II</v>
          </cell>
          <cell r="G1705" t="str">
            <v>A</v>
          </cell>
          <cell r="H1705" t="str">
            <v>USD</v>
          </cell>
          <cell r="I1705">
            <v>5081</v>
          </cell>
          <cell r="J1705">
            <v>1</v>
          </cell>
          <cell r="L1705" t="str">
            <v>ACCRA</v>
          </cell>
          <cell r="M1705" t="str">
            <v>AFRICA</v>
          </cell>
          <cell r="AP1705">
            <v>1</v>
          </cell>
          <cell r="AQ1705">
            <v>19.542307692307691</v>
          </cell>
          <cell r="AR1705" t="str">
            <v xml:space="preserve"> </v>
          </cell>
          <cell r="AS1705" t="str">
            <v xml:space="preserve"> </v>
          </cell>
          <cell r="AT1705">
            <v>0</v>
          </cell>
        </row>
        <row r="1706">
          <cell r="A1706" t="str">
            <v>Yee, Thin Myat</v>
          </cell>
          <cell r="B1706" t="str">
            <v>Senior Program Project Manager II</v>
          </cell>
          <cell r="C1706" t="str">
            <v>MM</v>
          </cell>
          <cell r="D1706" t="str">
            <v>7921</v>
          </cell>
          <cell r="E1706" t="str">
            <v>Y</v>
          </cell>
          <cell r="F1706" t="str">
            <v>Project Manager – Sexual and Reproductive Health</v>
          </cell>
          <cell r="G1706" t="str">
            <v>A</v>
          </cell>
          <cell r="H1706" t="str">
            <v>USD</v>
          </cell>
          <cell r="I1706">
            <v>28541.18</v>
          </cell>
          <cell r="J1706">
            <v>1</v>
          </cell>
          <cell r="L1706" t="str">
            <v>Yangon</v>
          </cell>
          <cell r="M1706" t="str">
            <v>AMEE</v>
          </cell>
          <cell r="AP1706">
            <v>1</v>
          </cell>
          <cell r="AQ1706">
            <v>109.77376923076923</v>
          </cell>
          <cell r="AR1706" t="str">
            <v xml:space="preserve"> </v>
          </cell>
          <cell r="AS1706" t="str">
            <v xml:space="preserve"> </v>
          </cell>
          <cell r="AT1706">
            <v>0</v>
          </cell>
        </row>
        <row r="1707">
          <cell r="A1707" t="str">
            <v>Yewale, Kiran Ankush</v>
          </cell>
          <cell r="B1707" t="str">
            <v>Program Associate II</v>
          </cell>
          <cell r="C1707" t="str">
            <v>PSN</v>
          </cell>
          <cell r="D1707" t="str">
            <v>8185</v>
          </cell>
          <cell r="E1707" t="str">
            <v>Y</v>
          </cell>
          <cell r="F1707" t="str">
            <v>Data Analyst – HIV/ Hepatitis</v>
          </cell>
          <cell r="G1707" t="str">
            <v>A</v>
          </cell>
          <cell r="H1707" t="str">
            <v>INR</v>
          </cell>
          <cell r="I1707">
            <v>1605000</v>
          </cell>
          <cell r="J1707">
            <v>1</v>
          </cell>
          <cell r="L1707" t="str">
            <v>MUMBAI</v>
          </cell>
          <cell r="M1707" t="str">
            <v>AMEE</v>
          </cell>
          <cell r="AP1707">
            <v>81.06</v>
          </cell>
          <cell r="AQ1707">
            <v>76.154415532653871</v>
          </cell>
          <cell r="AR1707" t="str">
            <v xml:space="preserve"> </v>
          </cell>
          <cell r="AS1707" t="str">
            <v xml:space="preserve"> </v>
          </cell>
          <cell r="AT1707">
            <v>0</v>
          </cell>
        </row>
        <row r="1708">
          <cell r="A1708" t="str">
            <v>Yigzaw, Anley Amare</v>
          </cell>
          <cell r="B1708" t="str">
            <v>Senior Program Officer I</v>
          </cell>
          <cell r="C1708" t="str">
            <v>ET</v>
          </cell>
          <cell r="D1708" t="str">
            <v>10022</v>
          </cell>
          <cell r="E1708" t="str">
            <v>Y</v>
          </cell>
          <cell r="F1708" t="str">
            <v>Zonal Social And Behavior Change Communication (SBCC) Officer</v>
          </cell>
          <cell r="G1708" t="str">
            <v>A</v>
          </cell>
          <cell r="H1708" t="str">
            <v>USD</v>
          </cell>
          <cell r="I1708">
            <v>11915.23</v>
          </cell>
          <cell r="J1708">
            <v>1</v>
          </cell>
          <cell r="L1708" t="str">
            <v>REMOTE-ET</v>
          </cell>
          <cell r="M1708" t="str">
            <v>AFRICA</v>
          </cell>
          <cell r="AP1708">
            <v>1</v>
          </cell>
          <cell r="AQ1708">
            <v>45.827807692307694</v>
          </cell>
          <cell r="AR1708" t="str">
            <v xml:space="preserve"> </v>
          </cell>
          <cell r="AS1708" t="str">
            <v xml:space="preserve"> </v>
          </cell>
          <cell r="AT1708">
            <v>0</v>
          </cell>
        </row>
        <row r="1709">
          <cell r="A1709" t="str">
            <v>Yimam, Eshetu Tefera</v>
          </cell>
          <cell r="B1709" t="str">
            <v>Coordinator I Functional Support /Technician I</v>
          </cell>
          <cell r="C1709" t="str">
            <v>ET</v>
          </cell>
          <cell r="D1709" t="str">
            <v>4008</v>
          </cell>
          <cell r="E1709" t="str">
            <v>Y</v>
          </cell>
          <cell r="F1709" t="str">
            <v>Driver/ Logistician</v>
          </cell>
          <cell r="G1709" t="str">
            <v>A</v>
          </cell>
          <cell r="H1709" t="str">
            <v>USD</v>
          </cell>
          <cell r="I1709">
            <v>4419.17</v>
          </cell>
          <cell r="J1709">
            <v>1</v>
          </cell>
          <cell r="L1709" t="str">
            <v>ADDIS</v>
          </cell>
          <cell r="M1709">
            <v>0</v>
          </cell>
          <cell r="AP1709">
            <v>1</v>
          </cell>
          <cell r="AQ1709">
            <v>16.996807692307694</v>
          </cell>
          <cell r="AR1709" t="str">
            <v xml:space="preserve"> </v>
          </cell>
          <cell r="AS1709" t="str">
            <v xml:space="preserve"> </v>
          </cell>
          <cell r="AT1709">
            <v>0</v>
          </cell>
        </row>
        <row r="1710">
          <cell r="A1710" t="str">
            <v>Yin, Emily L.</v>
          </cell>
          <cell r="B1710" t="str">
            <v>Senior Regulatory Affairs Officer I</v>
          </cell>
          <cell r="C1710" t="str">
            <v>CREG</v>
          </cell>
          <cell r="D1710" t="str">
            <v>10154</v>
          </cell>
          <cell r="E1710" t="str">
            <v>Y</v>
          </cell>
          <cell r="F1710" t="str">
            <v>Regulatory Affairs Manager</v>
          </cell>
          <cell r="G1710" t="str">
            <v>A</v>
          </cell>
          <cell r="H1710" t="str">
            <v>USD</v>
          </cell>
          <cell r="I1710">
            <v>110000</v>
          </cell>
          <cell r="J1710">
            <v>1</v>
          </cell>
          <cell r="L1710" t="str">
            <v>HOME-NJ-SEA</v>
          </cell>
          <cell r="AP1710">
            <v>1</v>
          </cell>
          <cell r="AQ1710">
            <v>423.07692307692309</v>
          </cell>
          <cell r="AR1710" t="str">
            <v xml:space="preserve"> </v>
          </cell>
          <cell r="AS1710" t="str">
            <v xml:space="preserve"> </v>
          </cell>
          <cell r="AT1710">
            <v>0</v>
          </cell>
        </row>
        <row r="1711">
          <cell r="A1711" t="str">
            <v>Young, Sean Allan</v>
          </cell>
          <cell r="B1711" t="str">
            <v>Administrative Assistant II</v>
          </cell>
          <cell r="C1711" t="str">
            <v>GFTS</v>
          </cell>
          <cell r="D1711" t="str">
            <v>6087</v>
          </cell>
          <cell r="E1711" t="str">
            <v>Y</v>
          </cell>
          <cell r="F1711" t="str">
            <v>Receptionist</v>
          </cell>
          <cell r="G1711" t="str">
            <v>A</v>
          </cell>
          <cell r="H1711" t="str">
            <v>USD</v>
          </cell>
          <cell r="I1711">
            <v>48828</v>
          </cell>
          <cell r="J1711">
            <v>1</v>
          </cell>
          <cell r="L1711" t="str">
            <v>SEATTLE</v>
          </cell>
          <cell r="AP1711">
            <v>1</v>
          </cell>
          <cell r="AQ1711">
            <v>187.8</v>
          </cell>
          <cell r="AR1711" t="str">
            <v xml:space="preserve"> </v>
          </cell>
          <cell r="AS1711" t="str">
            <v xml:space="preserve"> </v>
          </cell>
          <cell r="AT1711">
            <v>0</v>
          </cell>
        </row>
        <row r="1712">
          <cell r="A1712" t="str">
            <v>Yuan, Yuan</v>
          </cell>
          <cell r="B1712" t="str">
            <v>Director Program</v>
          </cell>
          <cell r="C1712" t="str">
            <v>CIFM</v>
          </cell>
          <cell r="D1712" t="str">
            <v>2216</v>
          </cell>
          <cell r="E1712" t="str">
            <v>Y</v>
          </cell>
          <cell r="F1712" t="str">
            <v>China country representative, Business and Alliance Management Leader</v>
          </cell>
          <cell r="G1712" t="str">
            <v>A</v>
          </cell>
          <cell r="H1712" t="str">
            <v>CNY</v>
          </cell>
          <cell r="I1712">
            <v>740319.84</v>
          </cell>
          <cell r="J1712">
            <v>1</v>
          </cell>
          <cell r="L1712" t="str">
            <v>BEIJING</v>
          </cell>
          <cell r="AP1712">
            <v>6.923</v>
          </cell>
          <cell r="AQ1712">
            <v>411.29336992633245</v>
          </cell>
          <cell r="AR1712" t="str">
            <v xml:space="preserve"> </v>
          </cell>
          <cell r="AS1712" t="str">
            <v xml:space="preserve"> </v>
          </cell>
          <cell r="AT1712">
            <v>0</v>
          </cell>
        </row>
        <row r="1713">
          <cell r="A1713" t="str">
            <v>Yudina, Oksana</v>
          </cell>
          <cell r="B1713" t="str">
            <v>Senior Administrative Assistant</v>
          </cell>
          <cell r="C1713" t="str">
            <v>PSU</v>
          </cell>
          <cell r="D1713" t="str">
            <v>3105</v>
          </cell>
          <cell r="E1713" t="str">
            <v>Y</v>
          </cell>
          <cell r="F1713" t="str">
            <v>Program Assistant</v>
          </cell>
          <cell r="G1713" t="str">
            <v>A</v>
          </cell>
          <cell r="H1713" t="str">
            <v>USD</v>
          </cell>
          <cell r="I1713">
            <v>37068.720000000001</v>
          </cell>
          <cell r="J1713">
            <v>1</v>
          </cell>
          <cell r="L1713" t="str">
            <v>KYIV</v>
          </cell>
          <cell r="AP1713">
            <v>1</v>
          </cell>
          <cell r="AQ1713">
            <v>142.572</v>
          </cell>
          <cell r="AR1713" t="str">
            <v xml:space="preserve"> </v>
          </cell>
          <cell r="AS1713" t="str">
            <v xml:space="preserve"> </v>
          </cell>
          <cell r="AT1713">
            <v>0</v>
          </cell>
        </row>
        <row r="1714">
          <cell r="A1714" t="str">
            <v>Zaika, Natalia</v>
          </cell>
          <cell r="B1714" t="str">
            <v>Senior Program Officer I</v>
          </cell>
          <cell r="C1714" t="str">
            <v>PSU</v>
          </cell>
          <cell r="D1714" t="str">
            <v>1863</v>
          </cell>
          <cell r="E1714" t="str">
            <v>Y</v>
          </cell>
          <cell r="F1714" t="str">
            <v>Program Officer</v>
          </cell>
          <cell r="G1714" t="str">
            <v>A</v>
          </cell>
          <cell r="H1714" t="str">
            <v>USD</v>
          </cell>
          <cell r="I1714">
            <v>64200</v>
          </cell>
          <cell r="J1714">
            <v>1</v>
          </cell>
          <cell r="L1714" t="str">
            <v>KYIV</v>
          </cell>
          <cell r="AP1714">
            <v>1</v>
          </cell>
          <cell r="AQ1714">
            <v>246.92307692307693</v>
          </cell>
          <cell r="AR1714" t="str">
            <v xml:space="preserve"> </v>
          </cell>
          <cell r="AS1714" t="str">
            <v xml:space="preserve"> </v>
          </cell>
          <cell r="AT1714">
            <v>0</v>
          </cell>
        </row>
        <row r="1715">
          <cell r="A1715" t="str">
            <v>Zainabu, Rosemine Kilumbu</v>
          </cell>
          <cell r="B1715" t="str">
            <v>Senior Functional Coordinator</v>
          </cell>
          <cell r="C1715" t="str">
            <v>DRC</v>
          </cell>
          <cell r="D1715" t="str">
            <v>7453</v>
          </cell>
          <cell r="E1715" t="str">
            <v>Y</v>
          </cell>
          <cell r="F1715" t="str">
            <v>Senior Program Assistant, Advocacy and Public Policy</v>
          </cell>
          <cell r="G1715" t="str">
            <v>A</v>
          </cell>
          <cell r="H1715" t="str">
            <v>USD</v>
          </cell>
          <cell r="I1715">
            <v>14303.83</v>
          </cell>
          <cell r="J1715">
            <v>1</v>
          </cell>
          <cell r="L1715" t="str">
            <v>KINSHASA</v>
          </cell>
          <cell r="AP1715">
            <v>1</v>
          </cell>
          <cell r="AQ1715">
            <v>55.014730769230766</v>
          </cell>
          <cell r="AR1715" t="str">
            <v xml:space="preserve"> </v>
          </cell>
          <cell r="AS1715" t="str">
            <v xml:space="preserve"> </v>
          </cell>
          <cell r="AT1715">
            <v>0</v>
          </cell>
        </row>
        <row r="1716">
          <cell r="A1716" t="str">
            <v>Zehnder, Amanda E</v>
          </cell>
          <cell r="B1716" t="str">
            <v>Program Advisor I</v>
          </cell>
          <cell r="C1716" t="str">
            <v>CMGT</v>
          </cell>
          <cell r="D1716" t="str">
            <v>3327</v>
          </cell>
          <cell r="E1716" t="str">
            <v>Y</v>
          </cell>
          <cell r="F1716" t="str">
            <v>Senior Change Management and Organization Development Advisor, CVIA</v>
          </cell>
          <cell r="G1716" t="str">
            <v>A</v>
          </cell>
          <cell r="H1716" t="str">
            <v>USD</v>
          </cell>
          <cell r="I1716">
            <v>222723.28</v>
          </cell>
          <cell r="J1716">
            <v>1</v>
          </cell>
          <cell r="L1716" t="str">
            <v>SEATTLE</v>
          </cell>
          <cell r="AP1716">
            <v>1</v>
          </cell>
          <cell r="AQ1716">
            <v>856.62800000000004</v>
          </cell>
          <cell r="AR1716" t="str">
            <v xml:space="preserve"> </v>
          </cell>
          <cell r="AS1716" t="str">
            <v>X</v>
          </cell>
          <cell r="AT1716">
            <v>0</v>
          </cell>
        </row>
        <row r="1717">
          <cell r="A1717" t="str">
            <v>Zgambo, John Allan</v>
          </cell>
          <cell r="B1717" t="str">
            <v>Program Associate II</v>
          </cell>
          <cell r="C1717" t="str">
            <v>MDHT</v>
          </cell>
          <cell r="D1717" t="str">
            <v>7209</v>
          </cell>
          <cell r="E1717" t="str">
            <v>Y</v>
          </cell>
          <cell r="F1717" t="str">
            <v>Design and Innovation Lead</v>
          </cell>
          <cell r="G1717" t="str">
            <v>A</v>
          </cell>
          <cell r="H1717" t="str">
            <v>ZMW</v>
          </cell>
          <cell r="I1717">
            <v>183610.36</v>
          </cell>
          <cell r="J1717">
            <v>0.7</v>
          </cell>
          <cell r="L1717" t="str">
            <v>LUSAKA1</v>
          </cell>
          <cell r="AP1717">
            <v>19.5</v>
          </cell>
          <cell r="AQ1717">
            <v>51.735801634263169</v>
          </cell>
          <cell r="AR1717" t="str">
            <v xml:space="preserve"> </v>
          </cell>
          <cell r="AS1717" t="str">
            <v xml:space="preserve"> </v>
          </cell>
          <cell r="AT1717">
            <v>0</v>
          </cell>
        </row>
        <row r="1718">
          <cell r="A1718" t="str">
            <v>Zhang, Manjun</v>
          </cell>
          <cell r="B1718" t="str">
            <v>Senior Accountant I</v>
          </cell>
          <cell r="C1718" t="str">
            <v>GLACCT</v>
          </cell>
          <cell r="D1718" t="str">
            <v>7036</v>
          </cell>
          <cell r="E1718" t="str">
            <v>Y</v>
          </cell>
          <cell r="F1718" t="str">
            <v>Staff Accountant</v>
          </cell>
          <cell r="G1718" t="str">
            <v>A</v>
          </cell>
          <cell r="H1718" t="str">
            <v>USD</v>
          </cell>
          <cell r="I1718">
            <v>69272.320000000007</v>
          </cell>
          <cell r="J1718">
            <v>1</v>
          </cell>
          <cell r="L1718" t="str">
            <v>SEATTLE</v>
          </cell>
          <cell r="AP1718">
            <v>1</v>
          </cell>
          <cell r="AQ1718">
            <v>266.43200000000002</v>
          </cell>
          <cell r="AR1718" t="str">
            <v xml:space="preserve"> </v>
          </cell>
          <cell r="AS1718" t="str">
            <v xml:space="preserve"> </v>
          </cell>
          <cell r="AT1718">
            <v>0</v>
          </cell>
        </row>
        <row r="1719">
          <cell r="A1719" t="str">
            <v>Zherebko, Nina</v>
          </cell>
          <cell r="B1719" t="str">
            <v>Senior Program Officer II</v>
          </cell>
          <cell r="C1719" t="str">
            <v>CPAI</v>
          </cell>
          <cell r="D1719" t="str">
            <v>4143</v>
          </cell>
          <cell r="E1719" t="str">
            <v>Y</v>
          </cell>
          <cell r="F1719" t="str">
            <v>Senior Program Officer II</v>
          </cell>
          <cell r="G1719" t="str">
            <v>A</v>
          </cell>
          <cell r="H1719" t="str">
            <v>USD</v>
          </cell>
          <cell r="I1719">
            <v>75000</v>
          </cell>
          <cell r="J1719">
            <v>1</v>
          </cell>
          <cell r="L1719" t="str">
            <v>KYIV</v>
          </cell>
          <cell r="AP1719">
            <v>1</v>
          </cell>
          <cell r="AQ1719">
            <v>288.46153846153845</v>
          </cell>
          <cell r="AR1719" t="str">
            <v xml:space="preserve"> </v>
          </cell>
          <cell r="AS1719" t="str">
            <v xml:space="preserve"> </v>
          </cell>
          <cell r="AT1719">
            <v>0</v>
          </cell>
        </row>
        <row r="1720">
          <cell r="A1720" t="str">
            <v>Zhu, Changcheng</v>
          </cell>
          <cell r="B1720" t="str">
            <v>Senior Research &amp; Development Officer II</v>
          </cell>
          <cell r="C1720" t="str">
            <v>MDHT</v>
          </cell>
          <cell r="D1720" t="str">
            <v>3844</v>
          </cell>
          <cell r="E1720" t="str">
            <v>Y</v>
          </cell>
          <cell r="F1720" t="str">
            <v>Sr. Program Officer</v>
          </cell>
          <cell r="G1720" t="str">
            <v>A</v>
          </cell>
          <cell r="H1720" t="str">
            <v>USD</v>
          </cell>
          <cell r="I1720">
            <v>137463.04000000001</v>
          </cell>
          <cell r="J1720">
            <v>1</v>
          </cell>
          <cell r="L1720" t="str">
            <v>SEATTLE</v>
          </cell>
          <cell r="AP1720">
            <v>1</v>
          </cell>
          <cell r="AQ1720">
            <v>528.70400000000006</v>
          </cell>
          <cell r="AR1720" t="str">
            <v xml:space="preserve"> </v>
          </cell>
          <cell r="AS1720" t="str">
            <v xml:space="preserve"> </v>
          </cell>
          <cell r="AT1720">
            <v>0</v>
          </cell>
        </row>
        <row r="1721">
          <cell r="A1721" t="str">
            <v>Zobrist, Stephanie Catherine</v>
          </cell>
          <cell r="B1721" t="str">
            <v>Senior Research &amp; Development Officer I</v>
          </cell>
          <cell r="C1721" t="str">
            <v>DX</v>
          </cell>
          <cell r="D1721" t="str">
            <v>6146</v>
          </cell>
          <cell r="E1721" t="str">
            <v>Y</v>
          </cell>
          <cell r="F1721" t="str">
            <v>Program Officer</v>
          </cell>
          <cell r="G1721" t="str">
            <v>A</v>
          </cell>
          <cell r="H1721" t="str">
            <v>USD</v>
          </cell>
          <cell r="I1721">
            <v>111603.44</v>
          </cell>
          <cell r="J1721">
            <v>1</v>
          </cell>
          <cell r="L1721" t="str">
            <v>HOME-WA-SEA</v>
          </cell>
          <cell r="AP1721">
            <v>1</v>
          </cell>
          <cell r="AQ1721">
            <v>429.24400000000003</v>
          </cell>
          <cell r="AR1721" t="str">
            <v xml:space="preserve"> </v>
          </cell>
          <cell r="AS1721" t="str">
            <v xml:space="preserve"> </v>
          </cell>
          <cell r="AT1721">
            <v>0</v>
          </cell>
        </row>
      </sheetData>
      <sheetData sheetId="13"/>
      <sheetData sheetId="14">
        <row r="676">
          <cell r="B676" t="str">
            <v>Maldives</v>
          </cell>
        </row>
        <row r="677">
          <cell r="B677" t="str">
            <v>Male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SI Range Page"/>
      <sheetName val="PSI Summary by Year"/>
      <sheetName val="PSI CORE"/>
      <sheetName val="Jhpiego Range Page"/>
      <sheetName val="Jhpiego CORE"/>
      <sheetName val="MCDI Range Page"/>
      <sheetName val="MCDI CORE"/>
      <sheetName val="UCSF Range Page"/>
      <sheetName val="UCSF CORE"/>
      <sheetName val="Kick Off WSHP"/>
    </sheetNames>
    <sheetDataSet>
      <sheetData sheetId="0">
        <row r="7">
          <cell r="A7">
            <v>0.02</v>
          </cell>
        </row>
        <row r="49">
          <cell r="A49">
            <v>0</v>
          </cell>
        </row>
        <row r="54">
          <cell r="A54">
            <v>0</v>
          </cell>
        </row>
      </sheetData>
      <sheetData sheetId="1"/>
      <sheetData sheetId="2"/>
      <sheetData sheetId="3">
        <row r="11">
          <cell r="A11">
            <v>0.17</v>
          </cell>
        </row>
        <row r="12">
          <cell r="A12">
            <v>0.17</v>
          </cell>
        </row>
        <row r="13">
          <cell r="A13">
            <v>0</v>
          </cell>
        </row>
        <row r="14">
          <cell r="A14">
            <v>0.34</v>
          </cell>
        </row>
        <row r="16">
          <cell r="A16">
            <v>0.02</v>
          </cell>
        </row>
        <row r="17">
          <cell r="A17">
            <v>0</v>
          </cell>
        </row>
        <row r="18">
          <cell r="A18">
            <v>0</v>
          </cell>
        </row>
        <row r="19">
          <cell r="A19">
            <v>0.04</v>
          </cell>
        </row>
        <row r="418">
          <cell r="A418">
            <v>0.34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</sheetData>
      <sheetData sheetId="4"/>
      <sheetData sheetId="5"/>
      <sheetData sheetId="6"/>
      <sheetData sheetId="7">
        <row r="3">
          <cell r="D3">
            <v>1.03</v>
          </cell>
        </row>
        <row r="11">
          <cell r="A11">
            <v>0.34</v>
          </cell>
        </row>
        <row r="12">
          <cell r="A12">
            <v>0</v>
          </cell>
        </row>
        <row r="13">
          <cell r="A13">
            <v>0</v>
          </cell>
        </row>
        <row r="16">
          <cell r="A16">
            <v>0</v>
          </cell>
        </row>
        <row r="17">
          <cell r="A17">
            <v>0</v>
          </cell>
        </row>
        <row r="18">
          <cell r="A18">
            <v>0</v>
          </cell>
        </row>
        <row r="19">
          <cell r="A19">
            <v>0.04</v>
          </cell>
        </row>
        <row r="21">
          <cell r="D21">
            <v>1.03</v>
          </cell>
        </row>
        <row r="27">
          <cell r="A27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</sheetData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expense report APA 1"/>
      <sheetName val="Quarterly expense report APA 2"/>
      <sheetName val="Data for import APA 2"/>
      <sheetName val="Data"/>
      <sheetName val="Data for import APA 1"/>
      <sheetName val="Quarterly expense report APA 3"/>
      <sheetName val="Quarterly expense report APA 4"/>
      <sheetName val="Summary"/>
      <sheetName val="Data for import APA 3"/>
      <sheetName val="pivot"/>
    </sheetNames>
    <sheetDataSet>
      <sheetData sheetId="0">
        <row r="1">
          <cell r="A1" t="str">
            <v>Challenge TB</v>
          </cell>
        </row>
      </sheetData>
      <sheetData sheetId="1">
        <row r="1">
          <cell r="A1" t="str">
            <v>Challenge TB</v>
          </cell>
          <cell r="E1" t="str">
            <v>Partner:</v>
          </cell>
          <cell r="F1" t="str">
            <v>ATS</v>
          </cell>
          <cell r="H1" t="str">
            <v>Total expenditures</v>
          </cell>
          <cell r="I1" t="str">
            <v>Salary and wages HQ</v>
          </cell>
          <cell r="J1" t="str">
            <v>Salary and wages local</v>
          </cell>
          <cell r="K1" t="str">
            <v>Fringe benefits HQ</v>
          </cell>
          <cell r="L1" t="str">
            <v>Fringe benefits local</v>
          </cell>
          <cell r="M1" t="str">
            <v>Travel and transportation HQ</v>
          </cell>
          <cell r="N1" t="str">
            <v>Travel and transportation local</v>
          </cell>
          <cell r="O1" t="str">
            <v>Equipment HQ</v>
          </cell>
          <cell r="P1" t="str">
            <v>Equipment local</v>
          </cell>
          <cell r="Q1" t="str">
            <v>Supplies HQ</v>
          </cell>
          <cell r="R1" t="str">
            <v>Supplies local</v>
          </cell>
          <cell r="S1" t="str">
            <v>Contractual HQ</v>
          </cell>
          <cell r="T1" t="str">
            <v>Contractual local</v>
          </cell>
          <cell r="U1" t="str">
            <v>ODC HQ</v>
          </cell>
          <cell r="V1" t="str">
            <v>ODC local</v>
          </cell>
          <cell r="W1" t="str">
            <v>Indirect costs HQ</v>
          </cell>
          <cell r="X1" t="str">
            <v>Indirect costs local</v>
          </cell>
          <cell r="Y1" t="str">
            <v>Accruals</v>
          </cell>
          <cell r="Z1" t="str">
            <v>Remaining balance</v>
          </cell>
        </row>
        <row r="2">
          <cell r="A2" t="str">
            <v>APA2: Quarterly Expense Report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-45523.829999999987</v>
          </cell>
        </row>
        <row r="3">
          <cell r="A3" t="str">
            <v>Reporting period</v>
          </cell>
          <cell r="C3">
            <v>43009</v>
          </cell>
        </row>
        <row r="4">
          <cell r="C4">
            <v>43100</v>
          </cell>
        </row>
        <row r="6">
          <cell r="F6">
            <v>295967.17000000004</v>
          </cell>
          <cell r="G6">
            <v>0</v>
          </cell>
          <cell r="H6">
            <v>341491</v>
          </cell>
          <cell r="I6" t="str">
            <v>Expenditures per budget category</v>
          </cell>
        </row>
        <row r="7">
          <cell r="A7" t="str">
            <v>Projectnumber</v>
          </cell>
          <cell r="C7" t="str">
            <v>Project name</v>
          </cell>
          <cell r="D7" t="str">
            <v>Activity number</v>
          </cell>
          <cell r="E7" t="str">
            <v>Activity description</v>
          </cell>
          <cell r="F7" t="str">
            <v>Budget HQ</v>
          </cell>
          <cell r="G7" t="str">
            <v>Budget local</v>
          </cell>
          <cell r="H7" t="str">
            <v>Previously reported</v>
          </cell>
          <cell r="I7" t="str">
            <v>Salary and wages HQ</v>
          </cell>
          <cell r="J7" t="str">
            <v>Salary and wages local</v>
          </cell>
          <cell r="K7" t="str">
            <v>Fringe benefits HQ</v>
          </cell>
          <cell r="L7" t="str">
            <v>Fringe benefits local</v>
          </cell>
          <cell r="M7" t="str">
            <v>Travel and transportation HQ</v>
          </cell>
          <cell r="N7" t="str">
            <v>Travel and transportation local</v>
          </cell>
          <cell r="O7" t="str">
            <v>Equipment HQ</v>
          </cell>
          <cell r="P7" t="str">
            <v>Equipment local</v>
          </cell>
          <cell r="Q7" t="str">
            <v>Supplies HQ</v>
          </cell>
          <cell r="R7" t="str">
            <v>Supplies local</v>
          </cell>
          <cell r="S7" t="str">
            <v>Contractual HQ</v>
          </cell>
          <cell r="T7" t="str">
            <v>Contractual local</v>
          </cell>
          <cell r="U7" t="str">
            <v>ODC HQ</v>
          </cell>
          <cell r="V7" t="str">
            <v>ODC local</v>
          </cell>
          <cell r="W7" t="str">
            <v>Indirect costs HQ</v>
          </cell>
          <cell r="X7" t="str">
            <v>Indirect costs local</v>
          </cell>
          <cell r="Y7" t="str">
            <v>Accruals</v>
          </cell>
          <cell r="Z7" t="str">
            <v>Remaining balance</v>
          </cell>
        </row>
        <row r="8">
          <cell r="C8" t="str">
            <v>Management</v>
          </cell>
        </row>
        <row r="9">
          <cell r="A9" t="str">
            <v>1.02</v>
          </cell>
          <cell r="C9" t="str">
            <v>Management budget Year 2</v>
          </cell>
          <cell r="D9" t="str">
            <v>0.0.3</v>
          </cell>
          <cell r="E9" t="str">
            <v>Headquarters staff</v>
          </cell>
          <cell r="F9">
            <v>65880.800000000003</v>
          </cell>
          <cell r="G9">
            <v>0</v>
          </cell>
          <cell r="H9">
            <v>50639</v>
          </cell>
          <cell r="Z9">
            <v>15241.800000000003</v>
          </cell>
        </row>
        <row r="10">
          <cell r="Z10">
            <v>0</v>
          </cell>
        </row>
        <row r="11">
          <cell r="Z11">
            <v>0</v>
          </cell>
        </row>
        <row r="12">
          <cell r="C12" t="str">
            <v>Core</v>
          </cell>
        </row>
        <row r="13">
          <cell r="A13" t="str">
            <v>2.05.12</v>
          </cell>
          <cell r="C13" t="str">
            <v>Bedaquiline Workshop Year 2 April 2016</v>
          </cell>
          <cell r="D13" t="str">
            <v>0.0.3</v>
          </cell>
          <cell r="E13" t="str">
            <v>Headquarters staff</v>
          </cell>
          <cell r="F13">
            <v>3244.3599999999997</v>
          </cell>
          <cell r="G13">
            <v>0</v>
          </cell>
          <cell r="H13">
            <v>3244</v>
          </cell>
          <cell r="Z13">
            <v>0.35999999999967258</v>
          </cell>
        </row>
        <row r="14">
          <cell r="A14" t="str">
            <v>2.05.22</v>
          </cell>
          <cell r="C14" t="str">
            <v>Bedaquiline Workshop Year 2 June 2016</v>
          </cell>
          <cell r="D14" t="str">
            <v>9.2.1</v>
          </cell>
          <cell r="E14" t="str">
            <v>Training on the introduction of shorter regimens and BDQ containing regimens for DR-TB</v>
          </cell>
          <cell r="F14">
            <v>9320.9599999999991</v>
          </cell>
          <cell r="G14">
            <v>0</v>
          </cell>
          <cell r="H14">
            <v>9321</v>
          </cell>
          <cell r="Z14">
            <v>-4.0000000000873115E-2</v>
          </cell>
        </row>
        <row r="15">
          <cell r="A15" t="str">
            <v>2.08.12</v>
          </cell>
          <cell r="C15" t="str">
            <v>Core: PO Training Year 2</v>
          </cell>
          <cell r="D15" t="str">
            <v>0.0.3</v>
          </cell>
          <cell r="E15" t="str">
            <v>Headquarters staff</v>
          </cell>
          <cell r="F15">
            <v>1361.75</v>
          </cell>
          <cell r="G15">
            <v>0</v>
          </cell>
          <cell r="H15">
            <v>1362</v>
          </cell>
          <cell r="Z15">
            <v>-0.25</v>
          </cell>
        </row>
        <row r="16">
          <cell r="Z16">
            <v>0</v>
          </cell>
        </row>
        <row r="17">
          <cell r="Z17">
            <v>0</v>
          </cell>
        </row>
        <row r="18">
          <cell r="C18" t="str">
            <v>Countries and regions</v>
          </cell>
        </row>
        <row r="19">
          <cell r="F19">
            <v>0</v>
          </cell>
          <cell r="G19">
            <v>0</v>
          </cell>
          <cell r="H19">
            <v>0</v>
          </cell>
          <cell r="Z19">
            <v>0</v>
          </cell>
        </row>
        <row r="20">
          <cell r="A20" t="str">
            <v>4.ID.12</v>
          </cell>
          <cell r="C20" t="str">
            <v>Indonesia Year 2 Oct - Nov 2015</v>
          </cell>
          <cell r="D20" t="str">
            <v>0.0.3</v>
          </cell>
          <cell r="E20" t="str">
            <v>Headquarters staff</v>
          </cell>
          <cell r="F20">
            <v>1824</v>
          </cell>
          <cell r="G20">
            <v>0</v>
          </cell>
          <cell r="H20">
            <v>1824</v>
          </cell>
          <cell r="Z20">
            <v>0</v>
          </cell>
        </row>
        <row r="21">
          <cell r="A21" t="str">
            <v>4.ID.12</v>
          </cell>
          <cell r="C21" t="str">
            <v>Indonesia Year 2 Oct - Nov 2015</v>
          </cell>
          <cell r="D21" t="str">
            <v>3.2.2</v>
          </cell>
          <cell r="E21" t="str">
            <v>Provide technical assistance to NTP, NAP, MoLHR, PHO, DHO, health facilities and prisons for TB-HIV implementation</v>
          </cell>
          <cell r="F21">
            <v>20772</v>
          </cell>
          <cell r="G21">
            <v>0</v>
          </cell>
          <cell r="H21">
            <v>20772</v>
          </cell>
          <cell r="Z21">
            <v>0</v>
          </cell>
        </row>
        <row r="22">
          <cell r="A22" t="str">
            <v>4.ID.22</v>
          </cell>
          <cell r="C22" t="str">
            <v>Indonesia Year 2 Dec 2015 - Sept 2016</v>
          </cell>
          <cell r="D22" t="str">
            <v>0.0.3</v>
          </cell>
          <cell r="E22" t="str">
            <v>Headquarters staff</v>
          </cell>
          <cell r="F22">
            <v>7296</v>
          </cell>
          <cell r="G22">
            <v>0</v>
          </cell>
          <cell r="H22">
            <v>7296</v>
          </cell>
          <cell r="Z22">
            <v>0</v>
          </cell>
        </row>
        <row r="23">
          <cell r="A23" t="str">
            <v>4.ID.22</v>
          </cell>
          <cell r="C23" t="str">
            <v>Indonesia Year 2 Dec 2015 - Sept 2016</v>
          </cell>
          <cell r="D23" t="str">
            <v>3.2.1</v>
          </cell>
          <cell r="E23" t="str">
            <v>review PMDT based on GLC recommendations and enhanced cohort review findings =&gt; package development (must address HR, patient support, referral &amp; monitoring)</v>
          </cell>
          <cell r="F23">
            <v>57496</v>
          </cell>
          <cell r="G23">
            <v>0</v>
          </cell>
          <cell r="H23">
            <v>28748</v>
          </cell>
          <cell r="Z23">
            <v>28748</v>
          </cell>
        </row>
        <row r="24">
          <cell r="A24" t="str">
            <v>4.ID.22</v>
          </cell>
          <cell r="C24" t="str">
            <v>Indonesia Year 2 Dec 2015 - Sept 2016</v>
          </cell>
          <cell r="D24" t="str">
            <v>3.2.2</v>
          </cell>
          <cell r="E24" t="str">
            <v>Ensure patient supervision / management according to national guidelines</v>
          </cell>
          <cell r="F24">
            <v>45308.08</v>
          </cell>
          <cell r="G24">
            <v>0</v>
          </cell>
          <cell r="H24">
            <v>45308</v>
          </cell>
          <cell r="Z24">
            <v>8.000000000174623E-2</v>
          </cell>
        </row>
        <row r="25">
          <cell r="A25" t="str">
            <v>4.ID.22</v>
          </cell>
          <cell r="C25" t="str">
            <v>Indonesia Year 2 Dec 2015 - Sept 2016</v>
          </cell>
          <cell r="D25" t="str">
            <v>9.9.99</v>
          </cell>
          <cell r="E25" t="str">
            <v>Estimated carry over not processed via MoT Yet</v>
          </cell>
          <cell r="F25">
            <v>-89513.4</v>
          </cell>
          <cell r="G25">
            <v>0</v>
          </cell>
          <cell r="H25">
            <v>0</v>
          </cell>
          <cell r="Z25">
            <v>-89513.4</v>
          </cell>
        </row>
        <row r="26">
          <cell r="A26" t="str">
            <v>4.TZ.12</v>
          </cell>
          <cell r="C26" t="str">
            <v>Tanzania Year 2</v>
          </cell>
          <cell r="D26" t="str">
            <v>0.0.3</v>
          </cell>
          <cell r="E26" t="str">
            <v>Headquarters staff</v>
          </cell>
          <cell r="F26">
            <v>18944.12</v>
          </cell>
          <cell r="G26">
            <v>0</v>
          </cell>
          <cell r="H26">
            <v>18944</v>
          </cell>
          <cell r="Z26">
            <v>0.11999999999898137</v>
          </cell>
        </row>
        <row r="27">
          <cell r="A27" t="str">
            <v>4.TZ.12</v>
          </cell>
          <cell r="C27" t="str">
            <v>Tanzania Year 2</v>
          </cell>
          <cell r="D27" t="str">
            <v>3.2.2</v>
          </cell>
          <cell r="E27" t="str">
            <v>Support Kibong’oto to become a national Center of Excellence for PMDT (Lead: KNCV)  Support Ambulance service for MDR (Lead: KNCV) - CHS</v>
          </cell>
          <cell r="F27">
            <v>3646.56</v>
          </cell>
          <cell r="G27">
            <v>0</v>
          </cell>
          <cell r="H27">
            <v>3647</v>
          </cell>
          <cell r="Z27">
            <v>-0.44000000000005457</v>
          </cell>
        </row>
        <row r="28">
          <cell r="A28" t="str">
            <v>4.TZ.12</v>
          </cell>
          <cell r="C28" t="str">
            <v>Tanzania Year 2</v>
          </cell>
          <cell r="D28" t="str">
            <v>3.2.3</v>
          </cell>
          <cell r="E28" t="str">
            <v>Support developement of model TB/HIV one stop shops - PEPFAR</v>
          </cell>
          <cell r="F28">
            <v>113912.94</v>
          </cell>
          <cell r="G28">
            <v>0</v>
          </cell>
          <cell r="H28">
            <v>113913</v>
          </cell>
          <cell r="Z28">
            <v>-5.9999999997671694E-2</v>
          </cell>
        </row>
        <row r="29">
          <cell r="A29" t="str">
            <v>4.TZ.12</v>
          </cell>
          <cell r="C29" t="str">
            <v>Tanzania Year 2</v>
          </cell>
          <cell r="D29" t="str">
            <v>4.1.1</v>
          </cell>
          <cell r="E29" t="str">
            <v>Develop National Policy Document, Guideline, SOPs and M&amp;E tools for Contact investigation. - CHS</v>
          </cell>
          <cell r="F29">
            <v>36473</v>
          </cell>
          <cell r="G29">
            <v>0</v>
          </cell>
          <cell r="H29">
            <v>36473</v>
          </cell>
          <cell r="Z29">
            <v>0</v>
          </cell>
        </row>
        <row r="30">
          <cell r="A30" t="str">
            <v>4.TZ.12</v>
          </cell>
          <cell r="C30" t="str">
            <v>Tanzania Year 2</v>
          </cell>
          <cell r="D30" t="str">
            <v>4.1.2</v>
          </cell>
          <cell r="E30" t="str">
            <v>Mapping  and Assessment of congregate setting (mining, etc) - CHS</v>
          </cell>
          <cell r="F30">
            <v>0</v>
          </cell>
          <cell r="G30">
            <v>0</v>
          </cell>
          <cell r="H30">
            <v>0</v>
          </cell>
          <cell r="Z30">
            <v>0</v>
          </cell>
        </row>
        <row r="31">
          <cell r="A31" t="str">
            <v>4.TZ.12</v>
          </cell>
          <cell r="C31" t="str">
            <v>Tanzania Year 2</v>
          </cell>
          <cell r="D31" t="str">
            <v>4.1.3</v>
          </cell>
          <cell r="E31" t="str">
            <v>Develop/review training materials for CI and pilot CI training materials - CHS</v>
          </cell>
          <cell r="F31">
            <v>0</v>
          </cell>
          <cell r="G31">
            <v>0</v>
          </cell>
          <cell r="H31">
            <v>0</v>
          </cell>
          <cell r="Z31">
            <v>0</v>
          </cell>
        </row>
        <row r="32">
          <cell r="Z32">
            <v>0</v>
          </cell>
        </row>
        <row r="33">
          <cell r="Z33">
            <v>0</v>
          </cell>
        </row>
        <row r="34">
          <cell r="Z34">
            <v>0</v>
          </cell>
        </row>
        <row r="35">
          <cell r="Z35">
            <v>0</v>
          </cell>
        </row>
        <row r="36">
          <cell r="Z36">
            <v>0</v>
          </cell>
        </row>
        <row r="37">
          <cell r="Z37">
            <v>0</v>
          </cell>
        </row>
        <row r="38">
          <cell r="Z38">
            <v>0</v>
          </cell>
        </row>
        <row r="39">
          <cell r="Z39">
            <v>0</v>
          </cell>
        </row>
        <row r="40">
          <cell r="Z40">
            <v>0</v>
          </cell>
        </row>
        <row r="41">
          <cell r="Z41">
            <v>0</v>
          </cell>
        </row>
        <row r="42">
          <cell r="Z42">
            <v>0</v>
          </cell>
        </row>
        <row r="43">
          <cell r="Z43">
            <v>0</v>
          </cell>
        </row>
        <row r="44">
          <cell r="Z44">
            <v>0</v>
          </cell>
        </row>
        <row r="45">
          <cell r="Z45">
            <v>0</v>
          </cell>
        </row>
        <row r="46">
          <cell r="Z46">
            <v>0</v>
          </cell>
        </row>
        <row r="47">
          <cell r="Z47">
            <v>0</v>
          </cell>
        </row>
        <row r="48">
          <cell r="Z48">
            <v>0</v>
          </cell>
        </row>
        <row r="49">
          <cell r="Z49">
            <v>0</v>
          </cell>
        </row>
        <row r="50">
          <cell r="Z50">
            <v>0</v>
          </cell>
        </row>
        <row r="51">
          <cell r="Z51">
            <v>0</v>
          </cell>
        </row>
        <row r="52">
          <cell r="Z52">
            <v>0</v>
          </cell>
        </row>
        <row r="53">
          <cell r="Z53">
            <v>0</v>
          </cell>
        </row>
        <row r="54">
          <cell r="Z54">
            <v>0</v>
          </cell>
        </row>
        <row r="55">
          <cell r="Z55">
            <v>0</v>
          </cell>
        </row>
        <row r="56">
          <cell r="Z56">
            <v>0</v>
          </cell>
        </row>
        <row r="57">
          <cell r="Z57">
            <v>0</v>
          </cell>
        </row>
        <row r="58">
          <cell r="Z58">
            <v>0</v>
          </cell>
        </row>
        <row r="59">
          <cell r="Z59">
            <v>0</v>
          </cell>
        </row>
        <row r="60">
          <cell r="Z60">
            <v>0</v>
          </cell>
        </row>
        <row r="61">
          <cell r="Z61">
            <v>0</v>
          </cell>
        </row>
        <row r="62">
          <cell r="Z62">
            <v>0</v>
          </cell>
        </row>
        <row r="63">
          <cell r="Z63">
            <v>0</v>
          </cell>
        </row>
        <row r="64">
          <cell r="Z64">
            <v>0</v>
          </cell>
        </row>
        <row r="65">
          <cell r="Z65">
            <v>0</v>
          </cell>
        </row>
        <row r="66">
          <cell r="Z66">
            <v>0</v>
          </cell>
        </row>
        <row r="67">
          <cell r="Z67">
            <v>0</v>
          </cell>
        </row>
        <row r="68">
          <cell r="Z68">
            <v>0</v>
          </cell>
        </row>
        <row r="69">
          <cell r="Z69">
            <v>0</v>
          </cell>
        </row>
        <row r="70">
          <cell r="Z70">
            <v>0</v>
          </cell>
        </row>
        <row r="71">
          <cell r="Z71">
            <v>0</v>
          </cell>
        </row>
        <row r="72">
          <cell r="Z72">
            <v>0</v>
          </cell>
        </row>
        <row r="73">
          <cell r="Z73">
            <v>0</v>
          </cell>
        </row>
        <row r="74">
          <cell r="Z74">
            <v>0</v>
          </cell>
        </row>
        <row r="75">
          <cell r="Z75">
            <v>0</v>
          </cell>
        </row>
        <row r="76">
          <cell r="Z76">
            <v>0</v>
          </cell>
        </row>
        <row r="77">
          <cell r="Z77">
            <v>0</v>
          </cell>
        </row>
        <row r="78">
          <cell r="Z78">
            <v>0</v>
          </cell>
        </row>
        <row r="79">
          <cell r="Z79">
            <v>0</v>
          </cell>
        </row>
        <row r="80">
          <cell r="Z80">
            <v>0</v>
          </cell>
        </row>
        <row r="81">
          <cell r="Z81">
            <v>0</v>
          </cell>
        </row>
        <row r="82">
          <cell r="Z82">
            <v>0</v>
          </cell>
        </row>
        <row r="83">
          <cell r="Z83">
            <v>0</v>
          </cell>
        </row>
        <row r="84">
          <cell r="Z84">
            <v>0</v>
          </cell>
        </row>
        <row r="85">
          <cell r="Z85">
            <v>0</v>
          </cell>
        </row>
        <row r="86">
          <cell r="Z86">
            <v>0</v>
          </cell>
        </row>
        <row r="87">
          <cell r="Z87">
            <v>0</v>
          </cell>
        </row>
        <row r="88">
          <cell r="Z88">
            <v>0</v>
          </cell>
        </row>
        <row r="89">
          <cell r="Z89">
            <v>0</v>
          </cell>
        </row>
        <row r="90">
          <cell r="Z90">
            <v>0</v>
          </cell>
        </row>
        <row r="91">
          <cell r="Z91">
            <v>0</v>
          </cell>
        </row>
        <row r="92">
          <cell r="Z92">
            <v>0</v>
          </cell>
        </row>
        <row r="93">
          <cell r="Z93">
            <v>0</v>
          </cell>
        </row>
        <row r="94">
          <cell r="Z94">
            <v>0</v>
          </cell>
        </row>
        <row r="95">
          <cell r="Z95">
            <v>0</v>
          </cell>
        </row>
        <row r="96">
          <cell r="Z96">
            <v>0</v>
          </cell>
        </row>
        <row r="97">
          <cell r="Z97">
            <v>0</v>
          </cell>
        </row>
        <row r="98">
          <cell r="Z98">
            <v>0</v>
          </cell>
        </row>
        <row r="99">
          <cell r="Z99">
            <v>0</v>
          </cell>
        </row>
        <row r="100">
          <cell r="Z100">
            <v>0</v>
          </cell>
        </row>
        <row r="101">
          <cell r="Z101">
            <v>0</v>
          </cell>
        </row>
        <row r="102">
          <cell r="Z102">
            <v>0</v>
          </cell>
        </row>
        <row r="103">
          <cell r="Z103">
            <v>0</v>
          </cell>
        </row>
        <row r="104">
          <cell r="Z104">
            <v>0</v>
          </cell>
        </row>
        <row r="105">
          <cell r="Z105">
            <v>0</v>
          </cell>
        </row>
        <row r="106">
          <cell r="Z106">
            <v>0</v>
          </cell>
        </row>
        <row r="107">
          <cell r="Z107">
            <v>0</v>
          </cell>
        </row>
        <row r="108">
          <cell r="Z108">
            <v>0</v>
          </cell>
        </row>
        <row r="109">
          <cell r="Z109">
            <v>0</v>
          </cell>
        </row>
        <row r="110">
          <cell r="Z110">
            <v>0</v>
          </cell>
        </row>
        <row r="111">
          <cell r="Z111">
            <v>0</v>
          </cell>
        </row>
        <row r="112">
          <cell r="Z112">
            <v>0</v>
          </cell>
        </row>
        <row r="113">
          <cell r="Z113">
            <v>0</v>
          </cell>
        </row>
        <row r="114">
          <cell r="Z114">
            <v>0</v>
          </cell>
        </row>
        <row r="115">
          <cell r="Z115">
            <v>0</v>
          </cell>
        </row>
        <row r="116">
          <cell r="Z116">
            <v>0</v>
          </cell>
        </row>
        <row r="117">
          <cell r="Z117">
            <v>0</v>
          </cell>
        </row>
        <row r="118">
          <cell r="Z118">
            <v>0</v>
          </cell>
        </row>
        <row r="119">
          <cell r="Z119">
            <v>0</v>
          </cell>
        </row>
        <row r="120">
          <cell r="Z120">
            <v>0</v>
          </cell>
        </row>
        <row r="121">
          <cell r="Z121">
            <v>0</v>
          </cell>
        </row>
        <row r="122">
          <cell r="Z122">
            <v>0</v>
          </cell>
        </row>
        <row r="123">
          <cell r="Z123">
            <v>0</v>
          </cell>
        </row>
        <row r="124">
          <cell r="Z124">
            <v>0</v>
          </cell>
        </row>
        <row r="125">
          <cell r="Z125">
            <v>0</v>
          </cell>
        </row>
        <row r="126">
          <cell r="Z126">
            <v>0</v>
          </cell>
        </row>
        <row r="127">
          <cell r="Z127">
            <v>0</v>
          </cell>
        </row>
        <row r="128">
          <cell r="Z128">
            <v>0</v>
          </cell>
        </row>
        <row r="129">
          <cell r="Z129">
            <v>0</v>
          </cell>
        </row>
        <row r="130">
          <cell r="Z130">
            <v>0</v>
          </cell>
        </row>
        <row r="131">
          <cell r="Z131">
            <v>0</v>
          </cell>
        </row>
        <row r="132">
          <cell r="Z132">
            <v>0</v>
          </cell>
        </row>
        <row r="133">
          <cell r="Z133">
            <v>0</v>
          </cell>
        </row>
        <row r="134">
          <cell r="Z134">
            <v>0</v>
          </cell>
        </row>
        <row r="135">
          <cell r="Z135">
            <v>0</v>
          </cell>
        </row>
        <row r="136">
          <cell r="Z136">
            <v>0</v>
          </cell>
        </row>
        <row r="137">
          <cell r="Z137">
            <v>0</v>
          </cell>
        </row>
        <row r="138">
          <cell r="Z138">
            <v>0</v>
          </cell>
        </row>
        <row r="139">
          <cell r="Z139">
            <v>0</v>
          </cell>
        </row>
        <row r="140">
          <cell r="Z140">
            <v>0</v>
          </cell>
        </row>
        <row r="141">
          <cell r="Z141">
            <v>0</v>
          </cell>
        </row>
        <row r="142">
          <cell r="Z142">
            <v>0</v>
          </cell>
        </row>
        <row r="143">
          <cell r="Z143">
            <v>0</v>
          </cell>
        </row>
        <row r="144">
          <cell r="Z144">
            <v>0</v>
          </cell>
        </row>
        <row r="145">
          <cell r="Z145">
            <v>0</v>
          </cell>
        </row>
        <row r="146">
          <cell r="Z146">
            <v>0</v>
          </cell>
        </row>
        <row r="147">
          <cell r="Z147">
            <v>0</v>
          </cell>
        </row>
        <row r="148">
          <cell r="Z148">
            <v>0</v>
          </cell>
        </row>
        <row r="149">
          <cell r="Z149">
            <v>0</v>
          </cell>
        </row>
        <row r="150">
          <cell r="Z150">
            <v>0</v>
          </cell>
        </row>
        <row r="151">
          <cell r="Z151">
            <v>0</v>
          </cell>
        </row>
        <row r="152">
          <cell r="Z152">
            <v>0</v>
          </cell>
        </row>
        <row r="153">
          <cell r="Z153">
            <v>0</v>
          </cell>
        </row>
        <row r="154">
          <cell r="Z154">
            <v>0</v>
          </cell>
        </row>
        <row r="155">
          <cell r="Z155">
            <v>0</v>
          </cell>
        </row>
        <row r="156">
          <cell r="Z156">
            <v>0</v>
          </cell>
        </row>
        <row r="157">
          <cell r="Z157">
            <v>0</v>
          </cell>
        </row>
        <row r="158">
          <cell r="Z158">
            <v>0</v>
          </cell>
        </row>
        <row r="159">
          <cell r="Z159">
            <v>0</v>
          </cell>
        </row>
        <row r="160">
          <cell r="Z160">
            <v>0</v>
          </cell>
        </row>
        <row r="161">
          <cell r="Z161">
            <v>0</v>
          </cell>
        </row>
        <row r="162">
          <cell r="Z162">
            <v>0</v>
          </cell>
        </row>
        <row r="163">
          <cell r="Z163">
            <v>0</v>
          </cell>
        </row>
        <row r="164">
          <cell r="Z164">
            <v>0</v>
          </cell>
        </row>
        <row r="165">
          <cell r="Z165">
            <v>0</v>
          </cell>
        </row>
        <row r="166">
          <cell r="Z166">
            <v>0</v>
          </cell>
        </row>
        <row r="167">
          <cell r="Z167">
            <v>0</v>
          </cell>
        </row>
        <row r="168">
          <cell r="Z168">
            <v>0</v>
          </cell>
        </row>
        <row r="169">
          <cell r="Z169">
            <v>0</v>
          </cell>
        </row>
        <row r="170">
          <cell r="Z170">
            <v>0</v>
          </cell>
        </row>
        <row r="171">
          <cell r="Z171">
            <v>0</v>
          </cell>
        </row>
        <row r="172">
          <cell r="Z172">
            <v>0</v>
          </cell>
        </row>
        <row r="173">
          <cell r="Z173">
            <v>0</v>
          </cell>
        </row>
        <row r="174">
          <cell r="Z174">
            <v>0</v>
          </cell>
        </row>
        <row r="175">
          <cell r="Z175">
            <v>0</v>
          </cell>
        </row>
        <row r="176">
          <cell r="Z176">
            <v>0</v>
          </cell>
        </row>
        <row r="177">
          <cell r="Z177">
            <v>0</v>
          </cell>
        </row>
        <row r="178">
          <cell r="Z178">
            <v>0</v>
          </cell>
        </row>
        <row r="179">
          <cell r="Z179">
            <v>0</v>
          </cell>
        </row>
        <row r="180">
          <cell r="Z180">
            <v>0</v>
          </cell>
        </row>
        <row r="181">
          <cell r="Z181">
            <v>0</v>
          </cell>
        </row>
        <row r="182">
          <cell r="Z182">
            <v>0</v>
          </cell>
        </row>
        <row r="183">
          <cell r="Z183">
            <v>0</v>
          </cell>
        </row>
        <row r="184">
          <cell r="Z184">
            <v>0</v>
          </cell>
        </row>
        <row r="185">
          <cell r="Z185">
            <v>0</v>
          </cell>
        </row>
        <row r="186">
          <cell r="Z186">
            <v>0</v>
          </cell>
        </row>
        <row r="187">
          <cell r="Z187">
            <v>0</v>
          </cell>
        </row>
        <row r="188">
          <cell r="Z188">
            <v>0</v>
          </cell>
        </row>
        <row r="189">
          <cell r="Z189">
            <v>0</v>
          </cell>
        </row>
        <row r="190">
          <cell r="Z190">
            <v>0</v>
          </cell>
        </row>
        <row r="191">
          <cell r="Z191">
            <v>0</v>
          </cell>
        </row>
        <row r="192">
          <cell r="Z192">
            <v>0</v>
          </cell>
        </row>
        <row r="193">
          <cell r="Z193">
            <v>0</v>
          </cell>
        </row>
        <row r="194">
          <cell r="Z194">
            <v>0</v>
          </cell>
        </row>
        <row r="195">
          <cell r="Z195">
            <v>0</v>
          </cell>
        </row>
        <row r="196">
          <cell r="Z196">
            <v>0</v>
          </cell>
        </row>
        <row r="197">
          <cell r="Z197">
            <v>0</v>
          </cell>
        </row>
        <row r="198">
          <cell r="Z198">
            <v>0</v>
          </cell>
        </row>
        <row r="199">
          <cell r="Z199">
            <v>0</v>
          </cell>
        </row>
        <row r="200">
          <cell r="Z200">
            <v>0</v>
          </cell>
        </row>
        <row r="201">
          <cell r="Z201">
            <v>0</v>
          </cell>
        </row>
        <row r="202">
          <cell r="Z202">
            <v>0</v>
          </cell>
        </row>
        <row r="203">
          <cell r="Z203">
            <v>0</v>
          </cell>
        </row>
        <row r="204">
          <cell r="Z204">
            <v>0</v>
          </cell>
        </row>
        <row r="205">
          <cell r="Z205">
            <v>0</v>
          </cell>
        </row>
        <row r="206">
          <cell r="Z206">
            <v>0</v>
          </cell>
        </row>
        <row r="207">
          <cell r="Z207">
            <v>0</v>
          </cell>
        </row>
        <row r="208">
          <cell r="Z208">
            <v>0</v>
          </cell>
        </row>
        <row r="209">
          <cell r="Z209">
            <v>0</v>
          </cell>
        </row>
        <row r="210">
          <cell r="Z210">
            <v>0</v>
          </cell>
        </row>
        <row r="211">
          <cell r="Z211">
            <v>0</v>
          </cell>
        </row>
        <row r="212">
          <cell r="Z212">
            <v>0</v>
          </cell>
        </row>
        <row r="213">
          <cell r="Z213">
            <v>0</v>
          </cell>
        </row>
        <row r="214">
          <cell r="Z214">
            <v>0</v>
          </cell>
        </row>
        <row r="215">
          <cell r="Z215">
            <v>0</v>
          </cell>
        </row>
        <row r="216">
          <cell r="Z216">
            <v>0</v>
          </cell>
        </row>
        <row r="217">
          <cell r="Z217">
            <v>0</v>
          </cell>
        </row>
        <row r="218">
          <cell r="Z218">
            <v>0</v>
          </cell>
        </row>
        <row r="219">
          <cell r="Z219">
            <v>0</v>
          </cell>
        </row>
        <row r="220">
          <cell r="Z220">
            <v>0</v>
          </cell>
        </row>
        <row r="221">
          <cell r="Z221">
            <v>0</v>
          </cell>
        </row>
        <row r="222">
          <cell r="Z222">
            <v>0</v>
          </cell>
        </row>
        <row r="223">
          <cell r="Z223">
            <v>0</v>
          </cell>
        </row>
        <row r="224">
          <cell r="Z224">
            <v>0</v>
          </cell>
        </row>
        <row r="225">
          <cell r="Z225">
            <v>0</v>
          </cell>
        </row>
        <row r="226">
          <cell r="Z226">
            <v>0</v>
          </cell>
        </row>
        <row r="227">
          <cell r="Z227">
            <v>0</v>
          </cell>
        </row>
        <row r="228">
          <cell r="Z228">
            <v>0</v>
          </cell>
        </row>
        <row r="229">
          <cell r="Z229">
            <v>0</v>
          </cell>
        </row>
        <row r="230">
          <cell r="Z230">
            <v>0</v>
          </cell>
        </row>
        <row r="231">
          <cell r="Z231">
            <v>0</v>
          </cell>
        </row>
        <row r="232">
          <cell r="Z232">
            <v>0</v>
          </cell>
        </row>
        <row r="233">
          <cell r="Z233">
            <v>0</v>
          </cell>
        </row>
        <row r="234">
          <cell r="Z234">
            <v>0</v>
          </cell>
        </row>
        <row r="235">
          <cell r="Z235">
            <v>0</v>
          </cell>
        </row>
        <row r="236">
          <cell r="Z236">
            <v>0</v>
          </cell>
        </row>
        <row r="237">
          <cell r="Z237">
            <v>0</v>
          </cell>
        </row>
        <row r="238">
          <cell r="Z238">
            <v>0</v>
          </cell>
        </row>
        <row r="239">
          <cell r="Z239">
            <v>0</v>
          </cell>
        </row>
        <row r="240">
          <cell r="Z240">
            <v>0</v>
          </cell>
        </row>
        <row r="241">
          <cell r="Z241">
            <v>0</v>
          </cell>
        </row>
        <row r="242">
          <cell r="Z242">
            <v>0</v>
          </cell>
        </row>
        <row r="243">
          <cell r="Z243">
            <v>0</v>
          </cell>
        </row>
        <row r="244">
          <cell r="Z244">
            <v>0</v>
          </cell>
        </row>
        <row r="245">
          <cell r="Z245">
            <v>0</v>
          </cell>
        </row>
        <row r="246">
          <cell r="Z246">
            <v>0</v>
          </cell>
        </row>
        <row r="247">
          <cell r="Z247">
            <v>0</v>
          </cell>
        </row>
        <row r="248">
          <cell r="Z248">
            <v>0</v>
          </cell>
        </row>
        <row r="249">
          <cell r="Z249">
            <v>0</v>
          </cell>
        </row>
        <row r="250">
          <cell r="Z250">
            <v>0</v>
          </cell>
        </row>
        <row r="251">
          <cell r="Z251">
            <v>0</v>
          </cell>
        </row>
        <row r="252">
          <cell r="Z252">
            <v>0</v>
          </cell>
        </row>
        <row r="253">
          <cell r="Z253">
            <v>0</v>
          </cell>
        </row>
        <row r="254">
          <cell r="Z254">
            <v>0</v>
          </cell>
        </row>
        <row r="255">
          <cell r="Z255">
            <v>0</v>
          </cell>
        </row>
        <row r="256">
          <cell r="Z256">
            <v>0</v>
          </cell>
        </row>
        <row r="257">
          <cell r="Z257">
            <v>0</v>
          </cell>
        </row>
        <row r="258">
          <cell r="Z258">
            <v>0</v>
          </cell>
        </row>
        <row r="259">
          <cell r="Z259">
            <v>0</v>
          </cell>
        </row>
        <row r="260">
          <cell r="Z260">
            <v>0</v>
          </cell>
        </row>
        <row r="261">
          <cell r="Z261">
            <v>0</v>
          </cell>
        </row>
        <row r="262">
          <cell r="Z262">
            <v>0</v>
          </cell>
        </row>
        <row r="263">
          <cell r="Z263">
            <v>0</v>
          </cell>
        </row>
        <row r="264">
          <cell r="Z264">
            <v>0</v>
          </cell>
        </row>
        <row r="265">
          <cell r="Z265">
            <v>0</v>
          </cell>
        </row>
        <row r="266">
          <cell r="Z266">
            <v>0</v>
          </cell>
        </row>
        <row r="267">
          <cell r="Z267">
            <v>0</v>
          </cell>
        </row>
        <row r="268">
          <cell r="Z268">
            <v>0</v>
          </cell>
        </row>
        <row r="269">
          <cell r="Z269">
            <v>0</v>
          </cell>
        </row>
        <row r="270">
          <cell r="Z270">
            <v>0</v>
          </cell>
        </row>
        <row r="271">
          <cell r="Z271">
            <v>0</v>
          </cell>
        </row>
        <row r="272">
          <cell r="Z272">
            <v>0</v>
          </cell>
        </row>
        <row r="273">
          <cell r="Z273">
            <v>0</v>
          </cell>
        </row>
        <row r="274">
          <cell r="Z274">
            <v>0</v>
          </cell>
        </row>
        <row r="275">
          <cell r="Z275">
            <v>0</v>
          </cell>
        </row>
        <row r="276">
          <cell r="Z276">
            <v>0</v>
          </cell>
        </row>
        <row r="277">
          <cell r="Z277">
            <v>0</v>
          </cell>
        </row>
        <row r="278">
          <cell r="Z278">
            <v>0</v>
          </cell>
        </row>
        <row r="279">
          <cell r="Z279">
            <v>0</v>
          </cell>
        </row>
        <row r="280">
          <cell r="Z280">
            <v>0</v>
          </cell>
        </row>
        <row r="281">
          <cell r="Z281">
            <v>0</v>
          </cell>
        </row>
        <row r="282">
          <cell r="Z282">
            <v>0</v>
          </cell>
        </row>
        <row r="283">
          <cell r="Z283">
            <v>0</v>
          </cell>
        </row>
        <row r="284">
          <cell r="Z284">
            <v>0</v>
          </cell>
        </row>
        <row r="285">
          <cell r="Z285">
            <v>0</v>
          </cell>
        </row>
        <row r="286">
          <cell r="Z286">
            <v>0</v>
          </cell>
        </row>
        <row r="287">
          <cell r="Z287">
            <v>0</v>
          </cell>
        </row>
        <row r="288">
          <cell r="Z288">
            <v>0</v>
          </cell>
        </row>
        <row r="289">
          <cell r="Z289">
            <v>0</v>
          </cell>
        </row>
        <row r="290">
          <cell r="Z290">
            <v>0</v>
          </cell>
        </row>
        <row r="291">
          <cell r="Z291">
            <v>0</v>
          </cell>
        </row>
        <row r="292">
          <cell r="Z292">
            <v>0</v>
          </cell>
        </row>
        <row r="293">
          <cell r="Z293">
            <v>0</v>
          </cell>
        </row>
        <row r="294">
          <cell r="Z294">
            <v>0</v>
          </cell>
        </row>
        <row r="295">
          <cell r="Z295">
            <v>0</v>
          </cell>
        </row>
        <row r="296">
          <cell r="Z296">
            <v>0</v>
          </cell>
        </row>
        <row r="297">
          <cell r="Z297">
            <v>0</v>
          </cell>
        </row>
        <row r="298">
          <cell r="Z298">
            <v>0</v>
          </cell>
        </row>
        <row r="299">
          <cell r="Z299">
            <v>0</v>
          </cell>
        </row>
        <row r="300">
          <cell r="Z300">
            <v>0</v>
          </cell>
        </row>
        <row r="301">
          <cell r="Z301">
            <v>0</v>
          </cell>
        </row>
        <row r="302">
          <cell r="Z302">
            <v>0</v>
          </cell>
        </row>
        <row r="303">
          <cell r="Z303">
            <v>0</v>
          </cell>
        </row>
        <row r="304">
          <cell r="Z304">
            <v>0</v>
          </cell>
        </row>
        <row r="305">
          <cell r="Z305">
            <v>0</v>
          </cell>
        </row>
        <row r="306">
          <cell r="Z306">
            <v>0</v>
          </cell>
        </row>
        <row r="307">
          <cell r="Z307">
            <v>0</v>
          </cell>
        </row>
        <row r="308">
          <cell r="Z308">
            <v>0</v>
          </cell>
        </row>
        <row r="309">
          <cell r="Z309">
            <v>0</v>
          </cell>
        </row>
        <row r="310">
          <cell r="Z310">
            <v>0</v>
          </cell>
        </row>
        <row r="311">
          <cell r="Z311">
            <v>0</v>
          </cell>
        </row>
        <row r="312">
          <cell r="Z312">
            <v>0</v>
          </cell>
        </row>
        <row r="313">
          <cell r="Z313">
            <v>0</v>
          </cell>
        </row>
        <row r="314">
          <cell r="Z314">
            <v>0</v>
          </cell>
        </row>
        <row r="315">
          <cell r="Z315">
            <v>0</v>
          </cell>
        </row>
        <row r="316">
          <cell r="Z316">
            <v>0</v>
          </cell>
        </row>
        <row r="317">
          <cell r="Z317">
            <v>0</v>
          </cell>
        </row>
        <row r="318">
          <cell r="Z318">
            <v>0</v>
          </cell>
        </row>
        <row r="319">
          <cell r="Z319">
            <v>0</v>
          </cell>
        </row>
        <row r="320">
          <cell r="Z320">
            <v>0</v>
          </cell>
        </row>
        <row r="321">
          <cell r="Z321">
            <v>0</v>
          </cell>
        </row>
        <row r="322">
          <cell r="Z322">
            <v>0</v>
          </cell>
        </row>
        <row r="323">
          <cell r="Z323">
            <v>0</v>
          </cell>
        </row>
        <row r="324">
          <cell r="Z324">
            <v>0</v>
          </cell>
        </row>
        <row r="325">
          <cell r="Z325">
            <v>0</v>
          </cell>
        </row>
        <row r="326">
          <cell r="Z326">
            <v>0</v>
          </cell>
        </row>
        <row r="327">
          <cell r="Z327">
            <v>0</v>
          </cell>
        </row>
        <row r="328">
          <cell r="Z328">
            <v>0</v>
          </cell>
        </row>
        <row r="329">
          <cell r="Z329">
            <v>0</v>
          </cell>
        </row>
        <row r="330">
          <cell r="Z330">
            <v>0</v>
          </cell>
        </row>
        <row r="331">
          <cell r="Z331">
            <v>0</v>
          </cell>
        </row>
        <row r="332">
          <cell r="Z332">
            <v>0</v>
          </cell>
        </row>
        <row r="333">
          <cell r="Z333">
            <v>0</v>
          </cell>
        </row>
        <row r="334">
          <cell r="Z334">
            <v>0</v>
          </cell>
        </row>
        <row r="335">
          <cell r="Z335">
            <v>0</v>
          </cell>
        </row>
        <row r="336">
          <cell r="Z336">
            <v>0</v>
          </cell>
        </row>
        <row r="337">
          <cell r="Z337">
            <v>0</v>
          </cell>
        </row>
        <row r="338">
          <cell r="Z338">
            <v>0</v>
          </cell>
        </row>
        <row r="339">
          <cell r="Z339">
            <v>0</v>
          </cell>
        </row>
        <row r="340">
          <cell r="Z340">
            <v>0</v>
          </cell>
        </row>
        <row r="341">
          <cell r="Z341">
            <v>0</v>
          </cell>
        </row>
        <row r="342">
          <cell r="Z342">
            <v>0</v>
          </cell>
        </row>
        <row r="343">
          <cell r="Z343">
            <v>0</v>
          </cell>
        </row>
        <row r="344">
          <cell r="Z344">
            <v>0</v>
          </cell>
        </row>
        <row r="345">
          <cell r="Z345">
            <v>0</v>
          </cell>
        </row>
        <row r="346">
          <cell r="Z346">
            <v>0</v>
          </cell>
        </row>
        <row r="347">
          <cell r="Z347">
            <v>0</v>
          </cell>
        </row>
        <row r="348">
          <cell r="Z348">
            <v>0</v>
          </cell>
        </row>
        <row r="349">
          <cell r="Z349">
            <v>0</v>
          </cell>
        </row>
        <row r="350">
          <cell r="Z350">
            <v>0</v>
          </cell>
        </row>
        <row r="351">
          <cell r="Z351">
            <v>0</v>
          </cell>
        </row>
        <row r="352">
          <cell r="Z352">
            <v>0</v>
          </cell>
        </row>
        <row r="353">
          <cell r="Z353">
            <v>0</v>
          </cell>
        </row>
        <row r="354">
          <cell r="Z354">
            <v>0</v>
          </cell>
        </row>
        <row r="355">
          <cell r="Z355">
            <v>0</v>
          </cell>
        </row>
        <row r="356">
          <cell r="Z356">
            <v>0</v>
          </cell>
        </row>
        <row r="357">
          <cell r="Z357">
            <v>0</v>
          </cell>
        </row>
        <row r="358">
          <cell r="Z358">
            <v>0</v>
          </cell>
        </row>
        <row r="359">
          <cell r="Z359">
            <v>0</v>
          </cell>
        </row>
        <row r="360">
          <cell r="Z360">
            <v>0</v>
          </cell>
        </row>
        <row r="361">
          <cell r="Z361">
            <v>0</v>
          </cell>
        </row>
        <row r="362">
          <cell r="Z362">
            <v>0</v>
          </cell>
        </row>
        <row r="363">
          <cell r="Z363">
            <v>0</v>
          </cell>
        </row>
        <row r="364">
          <cell r="Z364">
            <v>0</v>
          </cell>
        </row>
        <row r="365">
          <cell r="Z365">
            <v>0</v>
          </cell>
        </row>
        <row r="366">
          <cell r="Z366">
            <v>0</v>
          </cell>
        </row>
        <row r="367">
          <cell r="Z367">
            <v>0</v>
          </cell>
        </row>
        <row r="368">
          <cell r="Z368">
            <v>0</v>
          </cell>
        </row>
        <row r="369">
          <cell r="Z369">
            <v>0</v>
          </cell>
        </row>
        <row r="370">
          <cell r="Z370">
            <v>0</v>
          </cell>
        </row>
        <row r="371">
          <cell r="Z371">
            <v>0</v>
          </cell>
        </row>
        <row r="372">
          <cell r="Z372">
            <v>0</v>
          </cell>
        </row>
        <row r="373">
          <cell r="Z373">
            <v>0</v>
          </cell>
        </row>
        <row r="374">
          <cell r="Z374">
            <v>0</v>
          </cell>
        </row>
        <row r="375">
          <cell r="Z375">
            <v>0</v>
          </cell>
        </row>
        <row r="376">
          <cell r="Z376">
            <v>0</v>
          </cell>
        </row>
        <row r="377">
          <cell r="Z377">
            <v>0</v>
          </cell>
        </row>
        <row r="378">
          <cell r="Z378">
            <v>0</v>
          </cell>
        </row>
        <row r="379">
          <cell r="Z379">
            <v>0</v>
          </cell>
        </row>
        <row r="380">
          <cell r="Z380">
            <v>0</v>
          </cell>
        </row>
        <row r="381">
          <cell r="Z381">
            <v>0</v>
          </cell>
        </row>
        <row r="382">
          <cell r="Z382">
            <v>0</v>
          </cell>
        </row>
        <row r="383">
          <cell r="Z383">
            <v>0</v>
          </cell>
        </row>
        <row r="384">
          <cell r="Z384">
            <v>0</v>
          </cell>
        </row>
        <row r="385">
          <cell r="Z385">
            <v>0</v>
          </cell>
        </row>
        <row r="386">
          <cell r="Z386">
            <v>0</v>
          </cell>
        </row>
        <row r="387">
          <cell r="Z387">
            <v>0</v>
          </cell>
        </row>
        <row r="388">
          <cell r="Z388">
            <v>0</v>
          </cell>
        </row>
        <row r="389">
          <cell r="Z389">
            <v>0</v>
          </cell>
        </row>
        <row r="390">
          <cell r="Z390">
            <v>0</v>
          </cell>
        </row>
        <row r="391">
          <cell r="Z391">
            <v>0</v>
          </cell>
        </row>
        <row r="392">
          <cell r="Z392">
            <v>0</v>
          </cell>
        </row>
        <row r="393">
          <cell r="Z393">
            <v>0</v>
          </cell>
        </row>
        <row r="394">
          <cell r="Z394">
            <v>0</v>
          </cell>
        </row>
        <row r="395">
          <cell r="Z395">
            <v>0</v>
          </cell>
        </row>
        <row r="396">
          <cell r="Z396">
            <v>0</v>
          </cell>
        </row>
        <row r="397">
          <cell r="Z397">
            <v>0</v>
          </cell>
        </row>
        <row r="398">
          <cell r="Z398">
            <v>0</v>
          </cell>
        </row>
        <row r="399">
          <cell r="Z399">
            <v>0</v>
          </cell>
        </row>
        <row r="400">
          <cell r="Z400">
            <v>0</v>
          </cell>
        </row>
        <row r="401">
          <cell r="Z401">
            <v>0</v>
          </cell>
        </row>
        <row r="402">
          <cell r="Z402">
            <v>0</v>
          </cell>
        </row>
        <row r="403">
          <cell r="Z403">
            <v>0</v>
          </cell>
        </row>
        <row r="404">
          <cell r="Z404">
            <v>0</v>
          </cell>
        </row>
        <row r="405">
          <cell r="Z405">
            <v>0</v>
          </cell>
        </row>
        <row r="406">
          <cell r="Z406">
            <v>0</v>
          </cell>
        </row>
        <row r="407">
          <cell r="Z407">
            <v>0</v>
          </cell>
        </row>
        <row r="408">
          <cell r="Z408">
            <v>0</v>
          </cell>
        </row>
        <row r="409">
          <cell r="Z409">
            <v>0</v>
          </cell>
        </row>
        <row r="410">
          <cell r="Z410">
            <v>0</v>
          </cell>
        </row>
        <row r="411">
          <cell r="Z411">
            <v>0</v>
          </cell>
        </row>
        <row r="412">
          <cell r="Z412">
            <v>0</v>
          </cell>
        </row>
        <row r="413">
          <cell r="Z413">
            <v>0</v>
          </cell>
        </row>
        <row r="414">
          <cell r="Z414">
            <v>0</v>
          </cell>
        </row>
        <row r="415">
          <cell r="Z415">
            <v>0</v>
          </cell>
        </row>
        <row r="416">
          <cell r="Z416">
            <v>0</v>
          </cell>
        </row>
        <row r="417">
          <cell r="Z417">
            <v>0</v>
          </cell>
        </row>
        <row r="418">
          <cell r="Z418">
            <v>0</v>
          </cell>
        </row>
        <row r="419">
          <cell r="Z419">
            <v>0</v>
          </cell>
        </row>
        <row r="420">
          <cell r="Z420">
            <v>0</v>
          </cell>
        </row>
        <row r="421">
          <cell r="Z421">
            <v>0</v>
          </cell>
        </row>
        <row r="422">
          <cell r="Z422">
            <v>0</v>
          </cell>
        </row>
        <row r="423">
          <cell r="Z423">
            <v>0</v>
          </cell>
        </row>
        <row r="424">
          <cell r="Z424">
            <v>0</v>
          </cell>
        </row>
        <row r="425">
          <cell r="Z425">
            <v>0</v>
          </cell>
        </row>
        <row r="426">
          <cell r="Z426">
            <v>0</v>
          </cell>
        </row>
        <row r="427">
          <cell r="Z427">
            <v>0</v>
          </cell>
        </row>
        <row r="428">
          <cell r="Z428">
            <v>0</v>
          </cell>
        </row>
        <row r="429">
          <cell r="Z429">
            <v>0</v>
          </cell>
        </row>
        <row r="430">
          <cell r="Z430">
            <v>0</v>
          </cell>
        </row>
        <row r="431">
          <cell r="Z431">
            <v>0</v>
          </cell>
        </row>
        <row r="432">
          <cell r="Z432">
            <v>0</v>
          </cell>
        </row>
        <row r="433">
          <cell r="Z433">
            <v>0</v>
          </cell>
        </row>
        <row r="434">
          <cell r="Z434">
            <v>0</v>
          </cell>
        </row>
        <row r="435">
          <cell r="Z435">
            <v>0</v>
          </cell>
        </row>
        <row r="436">
          <cell r="Z436">
            <v>0</v>
          </cell>
        </row>
        <row r="437">
          <cell r="Z437">
            <v>0</v>
          </cell>
        </row>
        <row r="438">
          <cell r="Z438">
            <v>0</v>
          </cell>
        </row>
        <row r="439">
          <cell r="Z439">
            <v>0</v>
          </cell>
        </row>
        <row r="440">
          <cell r="Z440">
            <v>0</v>
          </cell>
        </row>
        <row r="441">
          <cell r="Z441">
            <v>0</v>
          </cell>
        </row>
        <row r="442">
          <cell r="Z442">
            <v>0</v>
          </cell>
        </row>
        <row r="443">
          <cell r="Z443">
            <v>0</v>
          </cell>
        </row>
        <row r="444">
          <cell r="Z444">
            <v>0</v>
          </cell>
        </row>
        <row r="445">
          <cell r="Z445">
            <v>0</v>
          </cell>
        </row>
        <row r="446">
          <cell r="Z446">
            <v>0</v>
          </cell>
        </row>
        <row r="447">
          <cell r="Z447">
            <v>0</v>
          </cell>
        </row>
        <row r="448">
          <cell r="Z448">
            <v>0</v>
          </cell>
        </row>
        <row r="449">
          <cell r="Z449">
            <v>0</v>
          </cell>
        </row>
        <row r="450">
          <cell r="Z450">
            <v>0</v>
          </cell>
        </row>
        <row r="451">
          <cell r="Z451">
            <v>0</v>
          </cell>
        </row>
        <row r="452">
          <cell r="Z452">
            <v>0</v>
          </cell>
        </row>
        <row r="453">
          <cell r="Z453">
            <v>0</v>
          </cell>
        </row>
        <row r="454">
          <cell r="Z454">
            <v>0</v>
          </cell>
        </row>
        <row r="455">
          <cell r="Z455">
            <v>0</v>
          </cell>
        </row>
        <row r="456">
          <cell r="Z456">
            <v>0</v>
          </cell>
        </row>
        <row r="457">
          <cell r="Z457">
            <v>0</v>
          </cell>
        </row>
        <row r="458">
          <cell r="Z458">
            <v>0</v>
          </cell>
        </row>
        <row r="459">
          <cell r="Z459">
            <v>0</v>
          </cell>
        </row>
        <row r="460">
          <cell r="Z460">
            <v>0</v>
          </cell>
        </row>
        <row r="461">
          <cell r="Z461">
            <v>0</v>
          </cell>
        </row>
        <row r="462">
          <cell r="Z462">
            <v>0</v>
          </cell>
        </row>
        <row r="463">
          <cell r="Z463">
            <v>0</v>
          </cell>
        </row>
        <row r="464">
          <cell r="Z464">
            <v>0</v>
          </cell>
        </row>
        <row r="465">
          <cell r="Z465">
            <v>0</v>
          </cell>
        </row>
        <row r="466">
          <cell r="Z466">
            <v>0</v>
          </cell>
        </row>
        <row r="467">
          <cell r="Z467">
            <v>0</v>
          </cell>
        </row>
        <row r="468">
          <cell r="Z468">
            <v>0</v>
          </cell>
        </row>
        <row r="469">
          <cell r="Z469">
            <v>0</v>
          </cell>
        </row>
        <row r="470">
          <cell r="Z470">
            <v>0</v>
          </cell>
        </row>
        <row r="471">
          <cell r="Z471">
            <v>0</v>
          </cell>
        </row>
        <row r="472">
          <cell r="Z472">
            <v>0</v>
          </cell>
        </row>
        <row r="473">
          <cell r="Z473">
            <v>0</v>
          </cell>
        </row>
        <row r="474">
          <cell r="Z474">
            <v>0</v>
          </cell>
        </row>
        <row r="475">
          <cell r="Z475">
            <v>0</v>
          </cell>
        </row>
        <row r="476">
          <cell r="Z476">
            <v>0</v>
          </cell>
        </row>
        <row r="477">
          <cell r="Z477">
            <v>0</v>
          </cell>
        </row>
        <row r="478">
          <cell r="Z478">
            <v>0</v>
          </cell>
        </row>
        <row r="479">
          <cell r="Z479">
            <v>0</v>
          </cell>
        </row>
        <row r="480">
          <cell r="Z480">
            <v>0</v>
          </cell>
        </row>
        <row r="481">
          <cell r="Z481">
            <v>0</v>
          </cell>
        </row>
        <row r="482">
          <cell r="Z482">
            <v>0</v>
          </cell>
        </row>
        <row r="483">
          <cell r="Z483">
            <v>0</v>
          </cell>
        </row>
        <row r="484">
          <cell r="Z484">
            <v>0</v>
          </cell>
        </row>
        <row r="485">
          <cell r="Z485">
            <v>0</v>
          </cell>
        </row>
        <row r="486">
          <cell r="Z486">
            <v>0</v>
          </cell>
        </row>
        <row r="487">
          <cell r="Z487">
            <v>0</v>
          </cell>
        </row>
        <row r="488">
          <cell r="Z488">
            <v>0</v>
          </cell>
        </row>
        <row r="489">
          <cell r="Z489">
            <v>0</v>
          </cell>
        </row>
        <row r="490">
          <cell r="Z490">
            <v>0</v>
          </cell>
        </row>
        <row r="491">
          <cell r="Z491">
            <v>0</v>
          </cell>
        </row>
        <row r="492">
          <cell r="Z492">
            <v>0</v>
          </cell>
        </row>
        <row r="493">
          <cell r="Z493">
            <v>0</v>
          </cell>
        </row>
        <row r="494">
          <cell r="Z494">
            <v>0</v>
          </cell>
        </row>
        <row r="495">
          <cell r="Z495">
            <v>0</v>
          </cell>
        </row>
        <row r="496">
          <cell r="Z496">
            <v>0</v>
          </cell>
        </row>
        <row r="497">
          <cell r="Z497">
            <v>0</v>
          </cell>
        </row>
        <row r="498">
          <cell r="Z498">
            <v>0</v>
          </cell>
        </row>
        <row r="499">
          <cell r="Z499">
            <v>0</v>
          </cell>
        </row>
        <row r="500">
          <cell r="Z500">
            <v>0</v>
          </cell>
        </row>
        <row r="501">
          <cell r="Z501">
            <v>0</v>
          </cell>
        </row>
        <row r="502">
          <cell r="Z502">
            <v>0</v>
          </cell>
        </row>
        <row r="503">
          <cell r="Z503">
            <v>0</v>
          </cell>
        </row>
        <row r="504">
          <cell r="Z504">
            <v>0</v>
          </cell>
        </row>
        <row r="505">
          <cell r="Z505">
            <v>0</v>
          </cell>
        </row>
        <row r="506">
          <cell r="Z506">
            <v>0</v>
          </cell>
        </row>
        <row r="507">
          <cell r="Z507">
            <v>0</v>
          </cell>
        </row>
        <row r="508">
          <cell r="Z508">
            <v>0</v>
          </cell>
        </row>
        <row r="509">
          <cell r="Z509">
            <v>0</v>
          </cell>
        </row>
        <row r="510">
          <cell r="Z510">
            <v>0</v>
          </cell>
        </row>
        <row r="511">
          <cell r="Z511">
            <v>0</v>
          </cell>
        </row>
        <row r="512">
          <cell r="Z512">
            <v>0</v>
          </cell>
        </row>
        <row r="513">
          <cell r="Z513">
            <v>0</v>
          </cell>
        </row>
        <row r="514">
          <cell r="Z514">
            <v>0</v>
          </cell>
        </row>
        <row r="515">
          <cell r="Z515">
            <v>0</v>
          </cell>
        </row>
        <row r="516">
          <cell r="Z516">
            <v>0</v>
          </cell>
        </row>
        <row r="517">
          <cell r="Z517">
            <v>0</v>
          </cell>
        </row>
        <row r="518">
          <cell r="Z518">
            <v>0</v>
          </cell>
        </row>
        <row r="519">
          <cell r="Z519">
            <v>0</v>
          </cell>
        </row>
        <row r="520">
          <cell r="Z520">
            <v>0</v>
          </cell>
        </row>
        <row r="521">
          <cell r="Z521">
            <v>0</v>
          </cell>
        </row>
        <row r="522">
          <cell r="Z522">
            <v>0</v>
          </cell>
        </row>
        <row r="523">
          <cell r="Z523">
            <v>0</v>
          </cell>
        </row>
        <row r="524">
          <cell r="Z524">
            <v>0</v>
          </cell>
        </row>
        <row r="525">
          <cell r="Z525">
            <v>0</v>
          </cell>
        </row>
        <row r="526">
          <cell r="Z526">
            <v>0</v>
          </cell>
        </row>
        <row r="527">
          <cell r="Z527">
            <v>0</v>
          </cell>
        </row>
        <row r="528">
          <cell r="Z528">
            <v>0</v>
          </cell>
        </row>
        <row r="529">
          <cell r="Z529">
            <v>0</v>
          </cell>
        </row>
        <row r="530">
          <cell r="Z530">
            <v>0</v>
          </cell>
        </row>
        <row r="531">
          <cell r="Z531">
            <v>0</v>
          </cell>
        </row>
        <row r="532">
          <cell r="Z532">
            <v>0</v>
          </cell>
        </row>
        <row r="533">
          <cell r="Z533">
            <v>0</v>
          </cell>
        </row>
        <row r="534">
          <cell r="Z534">
            <v>0</v>
          </cell>
        </row>
        <row r="535">
          <cell r="Z535">
            <v>0</v>
          </cell>
        </row>
        <row r="536">
          <cell r="Z536">
            <v>0</v>
          </cell>
        </row>
        <row r="537">
          <cell r="Z537">
            <v>0</v>
          </cell>
        </row>
        <row r="538">
          <cell r="Z538">
            <v>0</v>
          </cell>
        </row>
        <row r="539">
          <cell r="Z539">
            <v>0</v>
          </cell>
        </row>
        <row r="540">
          <cell r="Z540">
            <v>0</v>
          </cell>
        </row>
        <row r="541">
          <cell r="Z541">
            <v>0</v>
          </cell>
        </row>
        <row r="542">
          <cell r="Z542">
            <v>0</v>
          </cell>
        </row>
        <row r="543">
          <cell r="Z543">
            <v>0</v>
          </cell>
        </row>
        <row r="544">
          <cell r="Z544">
            <v>0</v>
          </cell>
        </row>
        <row r="545">
          <cell r="Z545">
            <v>0</v>
          </cell>
        </row>
        <row r="546">
          <cell r="Z546">
            <v>0</v>
          </cell>
        </row>
        <row r="547">
          <cell r="Z547">
            <v>0</v>
          </cell>
        </row>
        <row r="548">
          <cell r="Z548">
            <v>0</v>
          </cell>
        </row>
        <row r="549">
          <cell r="Z549">
            <v>0</v>
          </cell>
        </row>
        <row r="550">
          <cell r="Z550">
            <v>0</v>
          </cell>
        </row>
        <row r="551">
          <cell r="Z551">
            <v>0</v>
          </cell>
        </row>
        <row r="552">
          <cell r="Z552">
            <v>0</v>
          </cell>
        </row>
        <row r="553">
          <cell r="Z553">
            <v>0</v>
          </cell>
        </row>
        <row r="554">
          <cell r="Z554">
            <v>0</v>
          </cell>
        </row>
        <row r="555">
          <cell r="Z555">
            <v>0</v>
          </cell>
        </row>
        <row r="556">
          <cell r="Z556">
            <v>0</v>
          </cell>
        </row>
        <row r="557">
          <cell r="Z557">
            <v>0</v>
          </cell>
        </row>
        <row r="558">
          <cell r="Z558">
            <v>0</v>
          </cell>
        </row>
        <row r="559">
          <cell r="Z559">
            <v>0</v>
          </cell>
        </row>
        <row r="560">
          <cell r="Z560">
            <v>0</v>
          </cell>
        </row>
        <row r="561">
          <cell r="Z561">
            <v>0</v>
          </cell>
        </row>
        <row r="562">
          <cell r="Z562">
            <v>0</v>
          </cell>
        </row>
        <row r="563">
          <cell r="Z563">
            <v>0</v>
          </cell>
        </row>
        <row r="564">
          <cell r="Z564">
            <v>0</v>
          </cell>
        </row>
        <row r="565">
          <cell r="Z565">
            <v>0</v>
          </cell>
        </row>
        <row r="566">
          <cell r="Z566">
            <v>0</v>
          </cell>
        </row>
        <row r="567">
          <cell r="Z567">
            <v>0</v>
          </cell>
        </row>
        <row r="568">
          <cell r="Z568">
            <v>0</v>
          </cell>
        </row>
        <row r="569">
          <cell r="Z569">
            <v>0</v>
          </cell>
        </row>
        <row r="570">
          <cell r="Z570">
            <v>0</v>
          </cell>
        </row>
        <row r="571">
          <cell r="Z571">
            <v>0</v>
          </cell>
        </row>
        <row r="572">
          <cell r="Z572">
            <v>0</v>
          </cell>
        </row>
        <row r="573">
          <cell r="Z573">
            <v>0</v>
          </cell>
        </row>
        <row r="574">
          <cell r="Z574">
            <v>0</v>
          </cell>
        </row>
        <row r="575">
          <cell r="Z575">
            <v>0</v>
          </cell>
        </row>
        <row r="576">
          <cell r="Z576">
            <v>0</v>
          </cell>
        </row>
        <row r="577">
          <cell r="Z577">
            <v>0</v>
          </cell>
        </row>
        <row r="578">
          <cell r="Z578">
            <v>0</v>
          </cell>
        </row>
        <row r="579">
          <cell r="Z579">
            <v>0</v>
          </cell>
        </row>
        <row r="580">
          <cell r="Z580">
            <v>0</v>
          </cell>
        </row>
        <row r="581">
          <cell r="Z581">
            <v>0</v>
          </cell>
        </row>
        <row r="582">
          <cell r="Z582">
            <v>0</v>
          </cell>
        </row>
        <row r="583">
          <cell r="Z583">
            <v>0</v>
          </cell>
        </row>
        <row r="584">
          <cell r="Z584">
            <v>0</v>
          </cell>
        </row>
        <row r="585">
          <cell r="Z585">
            <v>0</v>
          </cell>
        </row>
        <row r="586">
          <cell r="Z586">
            <v>0</v>
          </cell>
        </row>
        <row r="587">
          <cell r="Z587">
            <v>0</v>
          </cell>
        </row>
        <row r="588">
          <cell r="Z588">
            <v>0</v>
          </cell>
        </row>
        <row r="589">
          <cell r="Z589">
            <v>0</v>
          </cell>
        </row>
        <row r="590">
          <cell r="Z590">
            <v>0</v>
          </cell>
        </row>
        <row r="591">
          <cell r="Z591">
            <v>0</v>
          </cell>
        </row>
        <row r="592">
          <cell r="Z592">
            <v>0</v>
          </cell>
        </row>
        <row r="593">
          <cell r="Z593">
            <v>0</v>
          </cell>
        </row>
        <row r="594">
          <cell r="Z594">
            <v>0</v>
          </cell>
        </row>
        <row r="595">
          <cell r="Z595">
            <v>0</v>
          </cell>
        </row>
      </sheetData>
      <sheetData sheetId="2" refreshError="1"/>
      <sheetData sheetId="3" refreshError="1"/>
      <sheetData sheetId="4">
        <row r="1">
          <cell r="N1" t="str">
            <v>KNCV</v>
          </cell>
        </row>
      </sheetData>
      <sheetData sheetId="5">
        <row r="1">
          <cell r="A1" t="str">
            <v>Challenge TB</v>
          </cell>
          <cell r="E1" t="str">
            <v>Partner:</v>
          </cell>
          <cell r="F1" t="str">
            <v>ATS</v>
          </cell>
          <cell r="H1" t="str">
            <v>Total expenditures</v>
          </cell>
          <cell r="I1" t="str">
            <v>Salary and wages HQ</v>
          </cell>
          <cell r="J1" t="str">
            <v>Salary and wages local</v>
          </cell>
          <cell r="K1" t="str">
            <v>Fringe benefits HQ</v>
          </cell>
          <cell r="L1" t="str">
            <v>Fringe benefits local</v>
          </cell>
          <cell r="M1" t="str">
            <v>Travel and transportation HQ</v>
          </cell>
          <cell r="N1" t="str">
            <v>Travel and transportation local</v>
          </cell>
          <cell r="O1" t="str">
            <v>Equipment HQ</v>
          </cell>
          <cell r="P1" t="str">
            <v>Equipment local</v>
          </cell>
          <cell r="Q1" t="str">
            <v>Supplies HQ</v>
          </cell>
          <cell r="R1" t="str">
            <v>Supplies local</v>
          </cell>
          <cell r="S1" t="str">
            <v>Contractual HQ</v>
          </cell>
          <cell r="T1" t="str">
            <v>Contractual local</v>
          </cell>
          <cell r="U1" t="str">
            <v>ODC HQ</v>
          </cell>
          <cell r="V1" t="str">
            <v>ODC local</v>
          </cell>
          <cell r="W1" t="str">
            <v>Indirect costs HQ</v>
          </cell>
          <cell r="X1" t="str">
            <v>Indirect costs local</v>
          </cell>
          <cell r="Y1" t="str">
            <v>Accruals</v>
          </cell>
          <cell r="Z1" t="str">
            <v>Remaining balance</v>
          </cell>
        </row>
        <row r="2">
          <cell r="A2" t="str">
            <v>APA3: Quarterly Expense Report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63159.510000000009</v>
          </cell>
        </row>
        <row r="3">
          <cell r="A3" t="str">
            <v>Reporting period</v>
          </cell>
          <cell r="C3">
            <v>43009</v>
          </cell>
        </row>
        <row r="4">
          <cell r="C4">
            <v>43100</v>
          </cell>
        </row>
        <row r="6">
          <cell r="F6">
            <v>350011.13</v>
          </cell>
          <cell r="G6">
            <v>26669.38</v>
          </cell>
          <cell r="H6">
            <v>313521</v>
          </cell>
          <cell r="I6" t="str">
            <v>Expenditures per budget category</v>
          </cell>
        </row>
        <row r="7">
          <cell r="A7" t="str">
            <v>Projectnumber</v>
          </cell>
          <cell r="C7" t="str">
            <v>Project name</v>
          </cell>
          <cell r="D7" t="str">
            <v>Activity number</v>
          </cell>
          <cell r="E7" t="str">
            <v>Activity description</v>
          </cell>
          <cell r="F7" t="str">
            <v>Budget HQ</v>
          </cell>
          <cell r="G7" t="str">
            <v>Budget local</v>
          </cell>
          <cell r="H7" t="str">
            <v>Previously reported</v>
          </cell>
          <cell r="I7" t="str">
            <v>Salary and wages HQ</v>
          </cell>
          <cell r="J7" t="str">
            <v>Salary and wages local</v>
          </cell>
          <cell r="K7" t="str">
            <v>Fringe benefits HQ</v>
          </cell>
          <cell r="L7" t="str">
            <v>Fringe benefits local</v>
          </cell>
          <cell r="M7" t="str">
            <v>Travel and transportation HQ</v>
          </cell>
          <cell r="N7" t="str">
            <v>Travel and transportation local</v>
          </cell>
          <cell r="O7" t="str">
            <v>Equipment HQ</v>
          </cell>
          <cell r="P7" t="str">
            <v>Equipment local</v>
          </cell>
          <cell r="Q7" t="str">
            <v>Supplies HQ</v>
          </cell>
          <cell r="R7" t="str">
            <v>Supplies local</v>
          </cell>
          <cell r="S7" t="str">
            <v>Contractual HQ</v>
          </cell>
          <cell r="T7" t="str">
            <v>Contractual local</v>
          </cell>
          <cell r="U7" t="str">
            <v>ODC HQ</v>
          </cell>
          <cell r="V7" t="str">
            <v>ODC local</v>
          </cell>
          <cell r="W7" t="str">
            <v>Indirect costs HQ</v>
          </cell>
          <cell r="X7" t="str">
            <v>Indirect costs local</v>
          </cell>
          <cell r="Y7" t="str">
            <v>Accruals</v>
          </cell>
          <cell r="Z7" t="str">
            <v>Remaining balance</v>
          </cell>
        </row>
        <row r="8">
          <cell r="C8" t="str">
            <v>Management</v>
          </cell>
        </row>
        <row r="9">
          <cell r="A9" t="str">
            <v>1.03</v>
          </cell>
          <cell r="C9" t="str">
            <v>Management budget Year 3</v>
          </cell>
          <cell r="D9" t="str">
            <v>0.0.3</v>
          </cell>
          <cell r="E9" t="str">
            <v>Headquarters staff</v>
          </cell>
          <cell r="F9">
            <v>58530.8</v>
          </cell>
          <cell r="G9">
            <v>0</v>
          </cell>
          <cell r="H9">
            <v>0</v>
          </cell>
          <cell r="Z9">
            <v>58530.8</v>
          </cell>
        </row>
        <row r="10">
          <cell r="Z10">
            <v>0</v>
          </cell>
        </row>
        <row r="11">
          <cell r="Z11">
            <v>0</v>
          </cell>
        </row>
        <row r="12">
          <cell r="C12" t="str">
            <v>Core</v>
          </cell>
        </row>
        <row r="13">
          <cell r="Z13">
            <v>0</v>
          </cell>
        </row>
        <row r="15">
          <cell r="Z15">
            <v>0</v>
          </cell>
        </row>
        <row r="16">
          <cell r="C16" t="str">
            <v>Countries and regions</v>
          </cell>
        </row>
        <row r="17">
          <cell r="F17">
            <v>0</v>
          </cell>
          <cell r="G17">
            <v>0</v>
          </cell>
          <cell r="Z17">
            <v>0</v>
          </cell>
        </row>
        <row r="18">
          <cell r="A18" t="str">
            <v>4.ID.13</v>
          </cell>
          <cell r="C18" t="str">
            <v>Indonesia Year 3</v>
          </cell>
          <cell r="D18" t="str">
            <v>0.0.3</v>
          </cell>
          <cell r="E18" t="str">
            <v>Headquarters staff</v>
          </cell>
          <cell r="F18">
            <v>14935</v>
          </cell>
          <cell r="G18">
            <v>0</v>
          </cell>
          <cell r="H18">
            <v>14025</v>
          </cell>
          <cell r="Z18">
            <v>910</v>
          </cell>
        </row>
        <row r="19">
          <cell r="A19" t="str">
            <v>4.ID.13</v>
          </cell>
          <cell r="C19" t="str">
            <v>Indonesia Year 3</v>
          </cell>
          <cell r="D19" t="str">
            <v>1.1.1</v>
          </cell>
          <cell r="E19" t="str">
            <v>Piloting Mandatory Notification</v>
          </cell>
          <cell r="F19">
            <v>12680.68</v>
          </cell>
          <cell r="G19">
            <v>0</v>
          </cell>
          <cell r="H19">
            <v>1878</v>
          </cell>
          <cell r="Z19">
            <v>10802.68</v>
          </cell>
        </row>
        <row r="20">
          <cell r="A20" t="str">
            <v>4.ID.13</v>
          </cell>
          <cell r="C20" t="str">
            <v>Indonesia Year 3</v>
          </cell>
          <cell r="D20" t="str">
            <v>11.1.1</v>
          </cell>
          <cell r="E20" t="str">
            <v>Support to the implementation of the national HR development framework</v>
          </cell>
          <cell r="F20">
            <v>921.27</v>
          </cell>
          <cell r="G20">
            <v>0</v>
          </cell>
          <cell r="H20">
            <v>0</v>
          </cell>
          <cell r="Z20">
            <v>921.27</v>
          </cell>
        </row>
        <row r="21">
          <cell r="A21" t="str">
            <v>4.ID.13</v>
          </cell>
          <cell r="C21" t="str">
            <v>Indonesia Year 3</v>
          </cell>
          <cell r="D21" t="str">
            <v>12.1.1</v>
          </cell>
          <cell r="E21" t="str">
            <v>Quality control</v>
          </cell>
          <cell r="F21">
            <v>7945</v>
          </cell>
          <cell r="G21">
            <v>0</v>
          </cell>
          <cell r="H21">
            <v>7945</v>
          </cell>
          <cell r="Z21">
            <v>0</v>
          </cell>
        </row>
        <row r="22">
          <cell r="A22" t="str">
            <v>4.ID.13</v>
          </cell>
          <cell r="C22" t="str">
            <v>Indonesia Year 3</v>
          </cell>
          <cell r="D22" t="str">
            <v>3.1.6</v>
          </cell>
          <cell r="E22" t="str">
            <v>Development of 2 demonstration districts for contact investigation around TB and MDR TB patients, implementing the draft guidelines.</v>
          </cell>
          <cell r="F22">
            <v>3492.48</v>
          </cell>
          <cell r="G22">
            <v>0</v>
          </cell>
          <cell r="H22">
            <v>0</v>
          </cell>
          <cell r="Z22">
            <v>3492.48</v>
          </cell>
        </row>
        <row r="23">
          <cell r="A23" t="str">
            <v>4.ID.13</v>
          </cell>
          <cell r="C23" t="str">
            <v>Indonesia Year 3</v>
          </cell>
          <cell r="D23" t="str">
            <v>3.2.4</v>
          </cell>
          <cell r="E23" t="str">
            <v>Support increasing of treatment capacity for M/XDR TB in CTB provinces</v>
          </cell>
          <cell r="F23">
            <v>158279.85999999999</v>
          </cell>
          <cell r="G23">
            <v>0</v>
          </cell>
          <cell r="H23">
            <v>141028</v>
          </cell>
          <cell r="Z23">
            <v>17251.859999999986</v>
          </cell>
        </row>
        <row r="24">
          <cell r="A24" t="str">
            <v>4.ID.13</v>
          </cell>
          <cell r="C24" t="str">
            <v>Indonesia Year 3</v>
          </cell>
          <cell r="D24" t="str">
            <v>9.9.99</v>
          </cell>
          <cell r="E24" t="str">
            <v>Estimated Carry Over not processed via MoT Yet</v>
          </cell>
          <cell r="F24">
            <v>-28750</v>
          </cell>
          <cell r="G24">
            <v>0</v>
          </cell>
          <cell r="H24">
            <v>0</v>
          </cell>
          <cell r="Z24">
            <v>-28750</v>
          </cell>
        </row>
        <row r="25">
          <cell r="A25" t="str">
            <v>4.MZ.13</v>
          </cell>
          <cell r="C25" t="str">
            <v>Mozambique Year 3</v>
          </cell>
          <cell r="D25" t="str">
            <v>4.1.1</v>
          </cell>
          <cell r="E25" t="str">
            <v>Implement a robust and systematic CI approach</v>
          </cell>
          <cell r="F25">
            <v>0</v>
          </cell>
          <cell r="G25">
            <v>26669.38</v>
          </cell>
          <cell r="H25">
            <v>26669</v>
          </cell>
          <cell r="Z25">
            <v>0.38000000000101863</v>
          </cell>
        </row>
        <row r="26">
          <cell r="A26" t="str">
            <v>4.TZ.13</v>
          </cell>
          <cell r="C26" t="str">
            <v>Tanzania Year 3</v>
          </cell>
          <cell r="D26" t="str">
            <v>0.0.3</v>
          </cell>
          <cell r="E26" t="str">
            <v>Headquarters staff</v>
          </cell>
          <cell r="F26">
            <v>16739.440000000002</v>
          </cell>
          <cell r="G26">
            <v>0</v>
          </cell>
          <cell r="H26">
            <v>16739</v>
          </cell>
          <cell r="Z26">
            <v>0.44000000000232831</v>
          </cell>
        </row>
        <row r="27">
          <cell r="A27" t="str">
            <v>4.TZ.13</v>
          </cell>
          <cell r="C27" t="str">
            <v>Tanzania Year 3</v>
          </cell>
          <cell r="D27" t="str">
            <v>3.2.9</v>
          </cell>
          <cell r="E27" t="str">
            <v>Support DR TB patients' cohort reviews</v>
          </cell>
          <cell r="F27">
            <v>105236.6</v>
          </cell>
          <cell r="G27">
            <v>0</v>
          </cell>
          <cell r="H27">
            <v>105237</v>
          </cell>
          <cell r="Z27">
            <v>-0.39999999999417923</v>
          </cell>
        </row>
        <row r="28">
          <cell r="Z28">
            <v>0</v>
          </cell>
        </row>
        <row r="29">
          <cell r="Z29">
            <v>0</v>
          </cell>
        </row>
        <row r="30">
          <cell r="Z30">
            <v>0</v>
          </cell>
        </row>
        <row r="31">
          <cell r="Z31">
            <v>0</v>
          </cell>
        </row>
        <row r="32">
          <cell r="Z32">
            <v>0</v>
          </cell>
        </row>
        <row r="33">
          <cell r="Z33">
            <v>0</v>
          </cell>
        </row>
        <row r="34">
          <cell r="Z34">
            <v>0</v>
          </cell>
        </row>
        <row r="35">
          <cell r="Z35">
            <v>0</v>
          </cell>
        </row>
        <row r="36">
          <cell r="Z36">
            <v>0</v>
          </cell>
        </row>
        <row r="37">
          <cell r="Z37">
            <v>0</v>
          </cell>
        </row>
        <row r="38">
          <cell r="Z38">
            <v>0</v>
          </cell>
        </row>
        <row r="39">
          <cell r="Z39">
            <v>0</v>
          </cell>
        </row>
        <row r="40">
          <cell r="Z40">
            <v>0</v>
          </cell>
        </row>
        <row r="41">
          <cell r="Z41">
            <v>0</v>
          </cell>
        </row>
        <row r="42">
          <cell r="Z42">
            <v>0</v>
          </cell>
        </row>
        <row r="43">
          <cell r="Z43">
            <v>0</v>
          </cell>
        </row>
        <row r="44">
          <cell r="Z44">
            <v>0</v>
          </cell>
        </row>
        <row r="45">
          <cell r="Z45">
            <v>0</v>
          </cell>
        </row>
        <row r="46">
          <cell r="Z46">
            <v>0</v>
          </cell>
        </row>
        <row r="47">
          <cell r="Z47">
            <v>0</v>
          </cell>
        </row>
        <row r="48">
          <cell r="Z48">
            <v>0</v>
          </cell>
        </row>
        <row r="49">
          <cell r="Z49">
            <v>0</v>
          </cell>
        </row>
        <row r="50">
          <cell r="Z50">
            <v>0</v>
          </cell>
        </row>
        <row r="51">
          <cell r="Z51">
            <v>0</v>
          </cell>
        </row>
        <row r="52">
          <cell r="Z52">
            <v>0</v>
          </cell>
        </row>
        <row r="53">
          <cell r="Z53">
            <v>0</v>
          </cell>
        </row>
        <row r="54">
          <cell r="Z54">
            <v>0</v>
          </cell>
        </row>
        <row r="55">
          <cell r="Z55">
            <v>0</v>
          </cell>
        </row>
        <row r="56">
          <cell r="Z56">
            <v>0</v>
          </cell>
        </row>
        <row r="57">
          <cell r="Z57">
            <v>0</v>
          </cell>
        </row>
        <row r="58">
          <cell r="Z58">
            <v>0</v>
          </cell>
        </row>
        <row r="59">
          <cell r="Z59">
            <v>0</v>
          </cell>
        </row>
        <row r="60">
          <cell r="Z60">
            <v>0</v>
          </cell>
        </row>
        <row r="61">
          <cell r="Z61">
            <v>0</v>
          </cell>
        </row>
        <row r="62">
          <cell r="Z62">
            <v>0</v>
          </cell>
        </row>
        <row r="63">
          <cell r="Z63">
            <v>0</v>
          </cell>
        </row>
        <row r="64">
          <cell r="Z64">
            <v>0</v>
          </cell>
        </row>
        <row r="65">
          <cell r="Z65">
            <v>0</v>
          </cell>
        </row>
        <row r="66">
          <cell r="Z66">
            <v>0</v>
          </cell>
        </row>
        <row r="67">
          <cell r="Z67">
            <v>0</v>
          </cell>
        </row>
        <row r="68">
          <cell r="Z68">
            <v>0</v>
          </cell>
        </row>
        <row r="69">
          <cell r="Z69">
            <v>0</v>
          </cell>
        </row>
        <row r="70">
          <cell r="Z70">
            <v>0</v>
          </cell>
        </row>
        <row r="71">
          <cell r="Z71">
            <v>0</v>
          </cell>
        </row>
        <row r="72">
          <cell r="Z72">
            <v>0</v>
          </cell>
        </row>
        <row r="73">
          <cell r="Z73">
            <v>0</v>
          </cell>
        </row>
        <row r="74">
          <cell r="Z74">
            <v>0</v>
          </cell>
        </row>
        <row r="75">
          <cell r="Z75">
            <v>0</v>
          </cell>
        </row>
        <row r="76">
          <cell r="Z76">
            <v>0</v>
          </cell>
        </row>
        <row r="77">
          <cell r="Z77">
            <v>0</v>
          </cell>
        </row>
        <row r="78">
          <cell r="Z78">
            <v>0</v>
          </cell>
        </row>
        <row r="79">
          <cell r="Z79">
            <v>0</v>
          </cell>
        </row>
        <row r="80">
          <cell r="Z80">
            <v>0</v>
          </cell>
        </row>
        <row r="81">
          <cell r="Z81">
            <v>0</v>
          </cell>
        </row>
        <row r="82">
          <cell r="Z82">
            <v>0</v>
          </cell>
        </row>
        <row r="83">
          <cell r="Z83">
            <v>0</v>
          </cell>
        </row>
        <row r="84">
          <cell r="Z84">
            <v>0</v>
          </cell>
        </row>
        <row r="85">
          <cell r="Z85">
            <v>0</v>
          </cell>
        </row>
        <row r="86">
          <cell r="Z86">
            <v>0</v>
          </cell>
        </row>
        <row r="87">
          <cell r="Z87">
            <v>0</v>
          </cell>
        </row>
        <row r="88">
          <cell r="Z88">
            <v>0</v>
          </cell>
        </row>
        <row r="89">
          <cell r="Z89">
            <v>0</v>
          </cell>
        </row>
        <row r="90">
          <cell r="Z90">
            <v>0</v>
          </cell>
        </row>
        <row r="91">
          <cell r="Z91">
            <v>0</v>
          </cell>
        </row>
        <row r="92">
          <cell r="Z92">
            <v>0</v>
          </cell>
        </row>
        <row r="93">
          <cell r="Z93">
            <v>0</v>
          </cell>
        </row>
        <row r="94">
          <cell r="Z94">
            <v>0</v>
          </cell>
        </row>
        <row r="95">
          <cell r="Z95">
            <v>0</v>
          </cell>
        </row>
        <row r="96">
          <cell r="Z96">
            <v>0</v>
          </cell>
        </row>
        <row r="97">
          <cell r="Z97">
            <v>0</v>
          </cell>
        </row>
        <row r="98">
          <cell r="Z98">
            <v>0</v>
          </cell>
        </row>
        <row r="99">
          <cell r="Z99">
            <v>0</v>
          </cell>
        </row>
        <row r="100">
          <cell r="Z100">
            <v>0</v>
          </cell>
        </row>
        <row r="101">
          <cell r="Z101">
            <v>0</v>
          </cell>
        </row>
        <row r="102">
          <cell r="Z102">
            <v>0</v>
          </cell>
        </row>
        <row r="103">
          <cell r="Z103">
            <v>0</v>
          </cell>
        </row>
        <row r="104">
          <cell r="Z104">
            <v>0</v>
          </cell>
        </row>
        <row r="105">
          <cell r="Z105">
            <v>0</v>
          </cell>
        </row>
        <row r="106">
          <cell r="Z106">
            <v>0</v>
          </cell>
        </row>
        <row r="107">
          <cell r="Z107">
            <v>0</v>
          </cell>
        </row>
        <row r="108">
          <cell r="Z108">
            <v>0</v>
          </cell>
        </row>
        <row r="109">
          <cell r="Z109">
            <v>0</v>
          </cell>
        </row>
        <row r="110">
          <cell r="Z110">
            <v>0</v>
          </cell>
        </row>
        <row r="111">
          <cell r="Z111">
            <v>0</v>
          </cell>
        </row>
        <row r="112">
          <cell r="Z112">
            <v>0</v>
          </cell>
        </row>
        <row r="113">
          <cell r="Z113">
            <v>0</v>
          </cell>
        </row>
        <row r="114">
          <cell r="Z114">
            <v>0</v>
          </cell>
        </row>
        <row r="115">
          <cell r="Z115">
            <v>0</v>
          </cell>
        </row>
        <row r="116">
          <cell r="Z116">
            <v>0</v>
          </cell>
        </row>
        <row r="117">
          <cell r="Z117">
            <v>0</v>
          </cell>
        </row>
        <row r="118">
          <cell r="Z118">
            <v>0</v>
          </cell>
        </row>
        <row r="119">
          <cell r="Z119">
            <v>0</v>
          </cell>
        </row>
        <row r="120">
          <cell r="Z120">
            <v>0</v>
          </cell>
        </row>
        <row r="121">
          <cell r="Z121">
            <v>0</v>
          </cell>
        </row>
        <row r="122">
          <cell r="Z122">
            <v>0</v>
          </cell>
        </row>
        <row r="123">
          <cell r="Z123">
            <v>0</v>
          </cell>
        </row>
        <row r="124">
          <cell r="Z124">
            <v>0</v>
          </cell>
        </row>
        <row r="125">
          <cell r="Z125">
            <v>0</v>
          </cell>
        </row>
        <row r="126">
          <cell r="Z126">
            <v>0</v>
          </cell>
        </row>
        <row r="127">
          <cell r="Z127">
            <v>0</v>
          </cell>
        </row>
        <row r="128">
          <cell r="Z128">
            <v>0</v>
          </cell>
        </row>
        <row r="129">
          <cell r="Z129">
            <v>0</v>
          </cell>
        </row>
        <row r="130">
          <cell r="Z130">
            <v>0</v>
          </cell>
        </row>
        <row r="131">
          <cell r="Z131">
            <v>0</v>
          </cell>
        </row>
        <row r="132">
          <cell r="Z132">
            <v>0</v>
          </cell>
        </row>
        <row r="133">
          <cell r="Z133">
            <v>0</v>
          </cell>
        </row>
        <row r="134">
          <cell r="Z134">
            <v>0</v>
          </cell>
        </row>
        <row r="135">
          <cell r="Z135">
            <v>0</v>
          </cell>
        </row>
        <row r="136">
          <cell r="Z136">
            <v>0</v>
          </cell>
        </row>
        <row r="137">
          <cell r="Z137">
            <v>0</v>
          </cell>
        </row>
        <row r="138">
          <cell r="Z138">
            <v>0</v>
          </cell>
        </row>
        <row r="139">
          <cell r="Z139">
            <v>0</v>
          </cell>
        </row>
        <row r="140">
          <cell r="Z140">
            <v>0</v>
          </cell>
        </row>
        <row r="141">
          <cell r="Z141">
            <v>0</v>
          </cell>
        </row>
        <row r="142">
          <cell r="Z142">
            <v>0</v>
          </cell>
        </row>
        <row r="143">
          <cell r="Z143">
            <v>0</v>
          </cell>
        </row>
        <row r="144">
          <cell r="Z144">
            <v>0</v>
          </cell>
        </row>
        <row r="145">
          <cell r="Z145">
            <v>0</v>
          </cell>
        </row>
        <row r="146">
          <cell r="Z146">
            <v>0</v>
          </cell>
        </row>
        <row r="147">
          <cell r="Z147">
            <v>0</v>
          </cell>
        </row>
        <row r="148">
          <cell r="Z148">
            <v>0</v>
          </cell>
        </row>
        <row r="149">
          <cell r="Z149">
            <v>0</v>
          </cell>
        </row>
        <row r="150">
          <cell r="Z150">
            <v>0</v>
          </cell>
        </row>
        <row r="151">
          <cell r="Z151">
            <v>0</v>
          </cell>
        </row>
        <row r="152">
          <cell r="Z152">
            <v>0</v>
          </cell>
        </row>
        <row r="153">
          <cell r="Z153">
            <v>0</v>
          </cell>
        </row>
        <row r="154">
          <cell r="Z154">
            <v>0</v>
          </cell>
        </row>
        <row r="155">
          <cell r="Z155">
            <v>0</v>
          </cell>
        </row>
        <row r="156">
          <cell r="Z156">
            <v>0</v>
          </cell>
        </row>
        <row r="157">
          <cell r="Z157">
            <v>0</v>
          </cell>
        </row>
        <row r="158">
          <cell r="Z158">
            <v>0</v>
          </cell>
        </row>
        <row r="159">
          <cell r="Z159">
            <v>0</v>
          </cell>
        </row>
        <row r="160">
          <cell r="Z160">
            <v>0</v>
          </cell>
        </row>
        <row r="161">
          <cell r="Z161">
            <v>0</v>
          </cell>
        </row>
        <row r="162">
          <cell r="Z162">
            <v>0</v>
          </cell>
        </row>
        <row r="163">
          <cell r="Z163">
            <v>0</v>
          </cell>
        </row>
        <row r="164">
          <cell r="Z164">
            <v>0</v>
          </cell>
        </row>
        <row r="165">
          <cell r="Z165">
            <v>0</v>
          </cell>
        </row>
        <row r="166">
          <cell r="Z166">
            <v>0</v>
          </cell>
        </row>
        <row r="167">
          <cell r="Z167">
            <v>0</v>
          </cell>
        </row>
        <row r="168">
          <cell r="Z168">
            <v>0</v>
          </cell>
        </row>
        <row r="169">
          <cell r="Z169">
            <v>0</v>
          </cell>
        </row>
        <row r="170">
          <cell r="Z170">
            <v>0</v>
          </cell>
        </row>
        <row r="171">
          <cell r="Z171">
            <v>0</v>
          </cell>
        </row>
        <row r="172">
          <cell r="Z172">
            <v>0</v>
          </cell>
        </row>
        <row r="173">
          <cell r="Z173">
            <v>0</v>
          </cell>
        </row>
        <row r="174">
          <cell r="Z174">
            <v>0</v>
          </cell>
        </row>
        <row r="175">
          <cell r="Z175">
            <v>0</v>
          </cell>
        </row>
        <row r="176">
          <cell r="Z176">
            <v>0</v>
          </cell>
        </row>
        <row r="177">
          <cell r="Z177">
            <v>0</v>
          </cell>
        </row>
        <row r="178">
          <cell r="Z178">
            <v>0</v>
          </cell>
        </row>
        <row r="179">
          <cell r="Z179">
            <v>0</v>
          </cell>
        </row>
        <row r="180">
          <cell r="Z180">
            <v>0</v>
          </cell>
        </row>
        <row r="181">
          <cell r="Z181">
            <v>0</v>
          </cell>
        </row>
        <row r="182">
          <cell r="Z182">
            <v>0</v>
          </cell>
        </row>
        <row r="183">
          <cell r="Z183">
            <v>0</v>
          </cell>
        </row>
        <row r="184">
          <cell r="Z184">
            <v>0</v>
          </cell>
        </row>
        <row r="185">
          <cell r="Z185">
            <v>0</v>
          </cell>
        </row>
        <row r="186">
          <cell r="Z186">
            <v>0</v>
          </cell>
        </row>
        <row r="187">
          <cell r="Z187">
            <v>0</v>
          </cell>
        </row>
        <row r="188">
          <cell r="Z188">
            <v>0</v>
          </cell>
        </row>
        <row r="189">
          <cell r="Z189">
            <v>0</v>
          </cell>
        </row>
        <row r="190">
          <cell r="Z190">
            <v>0</v>
          </cell>
        </row>
        <row r="191">
          <cell r="Z191">
            <v>0</v>
          </cell>
        </row>
        <row r="192">
          <cell r="Z192">
            <v>0</v>
          </cell>
        </row>
        <row r="193">
          <cell r="Z193">
            <v>0</v>
          </cell>
        </row>
        <row r="194">
          <cell r="Z194">
            <v>0</v>
          </cell>
        </row>
        <row r="195">
          <cell r="Z195">
            <v>0</v>
          </cell>
        </row>
        <row r="196">
          <cell r="Z196">
            <v>0</v>
          </cell>
        </row>
        <row r="197">
          <cell r="Z197">
            <v>0</v>
          </cell>
        </row>
        <row r="198">
          <cell r="Z198">
            <v>0</v>
          </cell>
        </row>
        <row r="199">
          <cell r="Z199">
            <v>0</v>
          </cell>
        </row>
        <row r="200">
          <cell r="Z200">
            <v>0</v>
          </cell>
        </row>
        <row r="201">
          <cell r="Z201">
            <v>0</v>
          </cell>
        </row>
        <row r="202">
          <cell r="Z202">
            <v>0</v>
          </cell>
        </row>
        <row r="203">
          <cell r="Z203">
            <v>0</v>
          </cell>
        </row>
        <row r="204">
          <cell r="Z204">
            <v>0</v>
          </cell>
        </row>
        <row r="205">
          <cell r="Z205">
            <v>0</v>
          </cell>
        </row>
        <row r="206">
          <cell r="Z206">
            <v>0</v>
          </cell>
        </row>
        <row r="207">
          <cell r="Z207">
            <v>0</v>
          </cell>
        </row>
        <row r="208">
          <cell r="Z208">
            <v>0</v>
          </cell>
        </row>
        <row r="209">
          <cell r="Z209">
            <v>0</v>
          </cell>
        </row>
        <row r="210">
          <cell r="Z210">
            <v>0</v>
          </cell>
        </row>
        <row r="211">
          <cell r="Z211">
            <v>0</v>
          </cell>
        </row>
        <row r="212">
          <cell r="Z212">
            <v>0</v>
          </cell>
        </row>
        <row r="213">
          <cell r="Z213">
            <v>0</v>
          </cell>
        </row>
        <row r="214">
          <cell r="Z214">
            <v>0</v>
          </cell>
        </row>
        <row r="215">
          <cell r="Z215">
            <v>0</v>
          </cell>
        </row>
        <row r="216">
          <cell r="Z216">
            <v>0</v>
          </cell>
        </row>
        <row r="217">
          <cell r="Z217">
            <v>0</v>
          </cell>
        </row>
        <row r="218">
          <cell r="Z218">
            <v>0</v>
          </cell>
        </row>
        <row r="219">
          <cell r="Z219">
            <v>0</v>
          </cell>
        </row>
        <row r="220">
          <cell r="Z220">
            <v>0</v>
          </cell>
        </row>
        <row r="221">
          <cell r="Z221">
            <v>0</v>
          </cell>
        </row>
        <row r="222">
          <cell r="Z222">
            <v>0</v>
          </cell>
        </row>
        <row r="223">
          <cell r="Z223">
            <v>0</v>
          </cell>
        </row>
        <row r="224">
          <cell r="Z224">
            <v>0</v>
          </cell>
        </row>
        <row r="225">
          <cell r="Z225">
            <v>0</v>
          </cell>
        </row>
        <row r="226">
          <cell r="Z226">
            <v>0</v>
          </cell>
        </row>
        <row r="227">
          <cell r="Z227">
            <v>0</v>
          </cell>
        </row>
        <row r="228">
          <cell r="Z228">
            <v>0</v>
          </cell>
        </row>
        <row r="229">
          <cell r="Z229">
            <v>0</v>
          </cell>
        </row>
        <row r="230">
          <cell r="Z230">
            <v>0</v>
          </cell>
        </row>
        <row r="231">
          <cell r="Z231">
            <v>0</v>
          </cell>
        </row>
        <row r="232">
          <cell r="Z232">
            <v>0</v>
          </cell>
        </row>
        <row r="233">
          <cell r="Z233">
            <v>0</v>
          </cell>
        </row>
        <row r="234">
          <cell r="Z234">
            <v>0</v>
          </cell>
        </row>
        <row r="235">
          <cell r="Z235">
            <v>0</v>
          </cell>
        </row>
        <row r="236">
          <cell r="Z236">
            <v>0</v>
          </cell>
        </row>
        <row r="237">
          <cell r="Z237">
            <v>0</v>
          </cell>
        </row>
        <row r="238">
          <cell r="Z238">
            <v>0</v>
          </cell>
        </row>
        <row r="239">
          <cell r="Z239">
            <v>0</v>
          </cell>
        </row>
        <row r="240">
          <cell r="Z240">
            <v>0</v>
          </cell>
        </row>
        <row r="241">
          <cell r="Z241">
            <v>0</v>
          </cell>
        </row>
        <row r="242">
          <cell r="Z242">
            <v>0</v>
          </cell>
        </row>
        <row r="243">
          <cell r="Z243">
            <v>0</v>
          </cell>
        </row>
        <row r="244">
          <cell r="Z244">
            <v>0</v>
          </cell>
        </row>
        <row r="245">
          <cell r="Z245">
            <v>0</v>
          </cell>
        </row>
        <row r="246">
          <cell r="Z246">
            <v>0</v>
          </cell>
        </row>
        <row r="247">
          <cell r="Z247">
            <v>0</v>
          </cell>
        </row>
        <row r="248">
          <cell r="Z248">
            <v>0</v>
          </cell>
        </row>
        <row r="249">
          <cell r="Z249">
            <v>0</v>
          </cell>
        </row>
        <row r="250">
          <cell r="Z250">
            <v>0</v>
          </cell>
        </row>
        <row r="251">
          <cell r="Z251">
            <v>0</v>
          </cell>
        </row>
        <row r="252">
          <cell r="Z252">
            <v>0</v>
          </cell>
        </row>
        <row r="253">
          <cell r="Z253">
            <v>0</v>
          </cell>
        </row>
        <row r="254">
          <cell r="Z254">
            <v>0</v>
          </cell>
        </row>
        <row r="255">
          <cell r="Z255">
            <v>0</v>
          </cell>
        </row>
        <row r="256">
          <cell r="Z256">
            <v>0</v>
          </cell>
        </row>
        <row r="257">
          <cell r="Z257">
            <v>0</v>
          </cell>
        </row>
        <row r="258">
          <cell r="Z258">
            <v>0</v>
          </cell>
        </row>
        <row r="259">
          <cell r="Z259">
            <v>0</v>
          </cell>
        </row>
        <row r="260">
          <cell r="Z260">
            <v>0</v>
          </cell>
        </row>
        <row r="261">
          <cell r="Z261">
            <v>0</v>
          </cell>
        </row>
        <row r="262">
          <cell r="Z262">
            <v>0</v>
          </cell>
        </row>
        <row r="263">
          <cell r="Z263">
            <v>0</v>
          </cell>
        </row>
        <row r="264">
          <cell r="Z264">
            <v>0</v>
          </cell>
        </row>
        <row r="265">
          <cell r="Z265">
            <v>0</v>
          </cell>
        </row>
        <row r="266">
          <cell r="Z266">
            <v>0</v>
          </cell>
        </row>
        <row r="267">
          <cell r="Z267">
            <v>0</v>
          </cell>
        </row>
        <row r="268">
          <cell r="Z268">
            <v>0</v>
          </cell>
        </row>
        <row r="269">
          <cell r="Z269">
            <v>0</v>
          </cell>
        </row>
        <row r="270">
          <cell r="Z270">
            <v>0</v>
          </cell>
        </row>
        <row r="271">
          <cell r="Z271">
            <v>0</v>
          </cell>
        </row>
        <row r="272">
          <cell r="Z272">
            <v>0</v>
          </cell>
        </row>
        <row r="273">
          <cell r="Z273">
            <v>0</v>
          </cell>
        </row>
        <row r="274">
          <cell r="Z274">
            <v>0</v>
          </cell>
        </row>
        <row r="275">
          <cell r="Z275">
            <v>0</v>
          </cell>
        </row>
        <row r="276">
          <cell r="Z276">
            <v>0</v>
          </cell>
        </row>
        <row r="277">
          <cell r="Z277">
            <v>0</v>
          </cell>
        </row>
        <row r="278">
          <cell r="Z278">
            <v>0</v>
          </cell>
        </row>
        <row r="279">
          <cell r="Z279">
            <v>0</v>
          </cell>
        </row>
        <row r="280">
          <cell r="Z280">
            <v>0</v>
          </cell>
        </row>
        <row r="281">
          <cell r="Z281">
            <v>0</v>
          </cell>
        </row>
        <row r="282">
          <cell r="Z282">
            <v>0</v>
          </cell>
        </row>
        <row r="283">
          <cell r="Z283">
            <v>0</v>
          </cell>
        </row>
        <row r="284">
          <cell r="Z284">
            <v>0</v>
          </cell>
        </row>
        <row r="285">
          <cell r="Z285">
            <v>0</v>
          </cell>
        </row>
        <row r="286">
          <cell r="Z286">
            <v>0</v>
          </cell>
        </row>
        <row r="287">
          <cell r="Z287">
            <v>0</v>
          </cell>
        </row>
        <row r="288">
          <cell r="Z288">
            <v>0</v>
          </cell>
        </row>
        <row r="289">
          <cell r="Z289">
            <v>0</v>
          </cell>
        </row>
        <row r="290">
          <cell r="Z290">
            <v>0</v>
          </cell>
        </row>
        <row r="291">
          <cell r="Z291">
            <v>0</v>
          </cell>
        </row>
        <row r="292">
          <cell r="Z292">
            <v>0</v>
          </cell>
        </row>
        <row r="293">
          <cell r="Z293">
            <v>0</v>
          </cell>
        </row>
        <row r="294">
          <cell r="Z294">
            <v>0</v>
          </cell>
        </row>
        <row r="295">
          <cell r="Z295">
            <v>0</v>
          </cell>
        </row>
        <row r="296">
          <cell r="Z296">
            <v>0</v>
          </cell>
        </row>
        <row r="297">
          <cell r="Z297">
            <v>0</v>
          </cell>
        </row>
        <row r="298">
          <cell r="Z298">
            <v>0</v>
          </cell>
        </row>
        <row r="299">
          <cell r="Z299">
            <v>0</v>
          </cell>
        </row>
        <row r="300">
          <cell r="Z300">
            <v>0</v>
          </cell>
        </row>
        <row r="301">
          <cell r="Z301">
            <v>0</v>
          </cell>
        </row>
        <row r="302">
          <cell r="Z302">
            <v>0</v>
          </cell>
        </row>
        <row r="303">
          <cell r="Z303">
            <v>0</v>
          </cell>
        </row>
        <row r="304">
          <cell r="Z304">
            <v>0</v>
          </cell>
        </row>
        <row r="305">
          <cell r="Z305">
            <v>0</v>
          </cell>
        </row>
        <row r="306">
          <cell r="Z306">
            <v>0</v>
          </cell>
        </row>
        <row r="307">
          <cell r="Z307">
            <v>0</v>
          </cell>
        </row>
        <row r="308">
          <cell r="Z308">
            <v>0</v>
          </cell>
        </row>
        <row r="309">
          <cell r="Z309">
            <v>0</v>
          </cell>
        </row>
        <row r="310">
          <cell r="Z310">
            <v>0</v>
          </cell>
        </row>
        <row r="311">
          <cell r="Z311">
            <v>0</v>
          </cell>
        </row>
        <row r="312">
          <cell r="Z312">
            <v>0</v>
          </cell>
        </row>
        <row r="313">
          <cell r="Z313">
            <v>0</v>
          </cell>
        </row>
        <row r="314">
          <cell r="Z314">
            <v>0</v>
          </cell>
        </row>
        <row r="315">
          <cell r="Z315">
            <v>0</v>
          </cell>
        </row>
        <row r="316">
          <cell r="Z316">
            <v>0</v>
          </cell>
        </row>
        <row r="317">
          <cell r="Z317">
            <v>0</v>
          </cell>
        </row>
        <row r="318">
          <cell r="Z318">
            <v>0</v>
          </cell>
        </row>
        <row r="319">
          <cell r="Z319">
            <v>0</v>
          </cell>
        </row>
        <row r="320">
          <cell r="Z320">
            <v>0</v>
          </cell>
        </row>
        <row r="321">
          <cell r="Z321">
            <v>0</v>
          </cell>
        </row>
        <row r="322">
          <cell r="Z322">
            <v>0</v>
          </cell>
        </row>
        <row r="323">
          <cell r="Z323">
            <v>0</v>
          </cell>
        </row>
        <row r="324">
          <cell r="Z324">
            <v>0</v>
          </cell>
        </row>
        <row r="325">
          <cell r="Z325">
            <v>0</v>
          </cell>
        </row>
        <row r="326">
          <cell r="Z326">
            <v>0</v>
          </cell>
        </row>
        <row r="327">
          <cell r="Z327">
            <v>0</v>
          </cell>
        </row>
        <row r="328">
          <cell r="Z328">
            <v>0</v>
          </cell>
        </row>
        <row r="329">
          <cell r="Z329">
            <v>0</v>
          </cell>
        </row>
        <row r="330">
          <cell r="Z330">
            <v>0</v>
          </cell>
        </row>
        <row r="331">
          <cell r="Z331">
            <v>0</v>
          </cell>
        </row>
        <row r="332">
          <cell r="Z332">
            <v>0</v>
          </cell>
        </row>
        <row r="333">
          <cell r="Z333">
            <v>0</v>
          </cell>
        </row>
        <row r="334">
          <cell r="Z334">
            <v>0</v>
          </cell>
        </row>
        <row r="335">
          <cell r="Z335">
            <v>0</v>
          </cell>
        </row>
        <row r="336">
          <cell r="Z336">
            <v>0</v>
          </cell>
        </row>
        <row r="337">
          <cell r="Z337">
            <v>0</v>
          </cell>
        </row>
        <row r="338">
          <cell r="Z338">
            <v>0</v>
          </cell>
        </row>
        <row r="339">
          <cell r="Z339">
            <v>0</v>
          </cell>
        </row>
        <row r="340">
          <cell r="Z340">
            <v>0</v>
          </cell>
        </row>
        <row r="341">
          <cell r="Z341">
            <v>0</v>
          </cell>
        </row>
        <row r="342">
          <cell r="Z342">
            <v>0</v>
          </cell>
        </row>
        <row r="343">
          <cell r="Z343">
            <v>0</v>
          </cell>
        </row>
        <row r="344">
          <cell r="Z344">
            <v>0</v>
          </cell>
        </row>
        <row r="345">
          <cell r="Z345">
            <v>0</v>
          </cell>
        </row>
        <row r="346">
          <cell r="Z346">
            <v>0</v>
          </cell>
        </row>
        <row r="347">
          <cell r="Z347">
            <v>0</v>
          </cell>
        </row>
        <row r="348">
          <cell r="Z348">
            <v>0</v>
          </cell>
        </row>
        <row r="349">
          <cell r="Z349">
            <v>0</v>
          </cell>
        </row>
        <row r="350">
          <cell r="Z350">
            <v>0</v>
          </cell>
        </row>
        <row r="351">
          <cell r="Z351">
            <v>0</v>
          </cell>
        </row>
        <row r="352">
          <cell r="Z352">
            <v>0</v>
          </cell>
        </row>
        <row r="353">
          <cell r="Z353">
            <v>0</v>
          </cell>
        </row>
        <row r="354">
          <cell r="Z354">
            <v>0</v>
          </cell>
        </row>
        <row r="355">
          <cell r="Z355">
            <v>0</v>
          </cell>
        </row>
        <row r="356">
          <cell r="Z356">
            <v>0</v>
          </cell>
        </row>
        <row r="357">
          <cell r="Z357">
            <v>0</v>
          </cell>
        </row>
        <row r="358">
          <cell r="Z358">
            <v>0</v>
          </cell>
        </row>
        <row r="359">
          <cell r="Z359">
            <v>0</v>
          </cell>
        </row>
        <row r="360">
          <cell r="Z360">
            <v>0</v>
          </cell>
        </row>
        <row r="361">
          <cell r="Z361">
            <v>0</v>
          </cell>
        </row>
        <row r="362">
          <cell r="Z362">
            <v>0</v>
          </cell>
        </row>
        <row r="363">
          <cell r="Z363">
            <v>0</v>
          </cell>
        </row>
        <row r="364">
          <cell r="Z364">
            <v>0</v>
          </cell>
        </row>
        <row r="365">
          <cell r="Z365">
            <v>0</v>
          </cell>
        </row>
        <row r="366">
          <cell r="Z366">
            <v>0</v>
          </cell>
        </row>
        <row r="367">
          <cell r="Z367">
            <v>0</v>
          </cell>
        </row>
        <row r="368">
          <cell r="Z368">
            <v>0</v>
          </cell>
        </row>
        <row r="369">
          <cell r="Z369">
            <v>0</v>
          </cell>
        </row>
        <row r="370">
          <cell r="Z370">
            <v>0</v>
          </cell>
        </row>
        <row r="371">
          <cell r="Z371">
            <v>0</v>
          </cell>
        </row>
        <row r="372">
          <cell r="Z372">
            <v>0</v>
          </cell>
        </row>
        <row r="373">
          <cell r="Z373">
            <v>0</v>
          </cell>
        </row>
        <row r="374">
          <cell r="Z374">
            <v>0</v>
          </cell>
        </row>
        <row r="375">
          <cell r="Z375">
            <v>0</v>
          </cell>
        </row>
        <row r="376">
          <cell r="Z376">
            <v>0</v>
          </cell>
        </row>
        <row r="377">
          <cell r="Z377">
            <v>0</v>
          </cell>
        </row>
        <row r="378">
          <cell r="Z378">
            <v>0</v>
          </cell>
        </row>
        <row r="379">
          <cell r="Z379">
            <v>0</v>
          </cell>
        </row>
        <row r="380">
          <cell r="Z380">
            <v>0</v>
          </cell>
        </row>
        <row r="381">
          <cell r="Z381">
            <v>0</v>
          </cell>
        </row>
        <row r="382">
          <cell r="Z382">
            <v>0</v>
          </cell>
        </row>
        <row r="383">
          <cell r="Z383">
            <v>0</v>
          </cell>
        </row>
        <row r="384">
          <cell r="Z384">
            <v>0</v>
          </cell>
        </row>
        <row r="385">
          <cell r="Z385">
            <v>0</v>
          </cell>
        </row>
        <row r="386">
          <cell r="Z386">
            <v>0</v>
          </cell>
        </row>
        <row r="387">
          <cell r="Z387">
            <v>0</v>
          </cell>
        </row>
        <row r="388">
          <cell r="Z388">
            <v>0</v>
          </cell>
        </row>
        <row r="389">
          <cell r="Z389">
            <v>0</v>
          </cell>
        </row>
        <row r="390">
          <cell r="Z390">
            <v>0</v>
          </cell>
        </row>
        <row r="391">
          <cell r="Z391">
            <v>0</v>
          </cell>
        </row>
        <row r="392">
          <cell r="Z392">
            <v>0</v>
          </cell>
        </row>
        <row r="393">
          <cell r="Z393">
            <v>0</v>
          </cell>
        </row>
        <row r="394">
          <cell r="Z394">
            <v>0</v>
          </cell>
        </row>
        <row r="395">
          <cell r="Z395">
            <v>0</v>
          </cell>
        </row>
        <row r="396">
          <cell r="Z396">
            <v>0</v>
          </cell>
        </row>
        <row r="397">
          <cell r="Z397">
            <v>0</v>
          </cell>
        </row>
        <row r="398">
          <cell r="Z398">
            <v>0</v>
          </cell>
        </row>
        <row r="399">
          <cell r="Z399">
            <v>0</v>
          </cell>
        </row>
        <row r="400">
          <cell r="Z400">
            <v>0</v>
          </cell>
        </row>
        <row r="401">
          <cell r="Z401">
            <v>0</v>
          </cell>
        </row>
        <row r="402">
          <cell r="Z402">
            <v>0</v>
          </cell>
        </row>
        <row r="403">
          <cell r="Z403">
            <v>0</v>
          </cell>
        </row>
        <row r="404">
          <cell r="Z404">
            <v>0</v>
          </cell>
        </row>
        <row r="405">
          <cell r="Z405">
            <v>0</v>
          </cell>
        </row>
        <row r="406">
          <cell r="Z406">
            <v>0</v>
          </cell>
        </row>
        <row r="407">
          <cell r="Z407">
            <v>0</v>
          </cell>
        </row>
        <row r="408">
          <cell r="Z408">
            <v>0</v>
          </cell>
        </row>
        <row r="409">
          <cell r="Z409">
            <v>0</v>
          </cell>
        </row>
        <row r="410">
          <cell r="Z410">
            <v>0</v>
          </cell>
        </row>
        <row r="411">
          <cell r="Z411">
            <v>0</v>
          </cell>
        </row>
        <row r="412">
          <cell r="Z412">
            <v>0</v>
          </cell>
        </row>
        <row r="413">
          <cell r="Z413">
            <v>0</v>
          </cell>
        </row>
        <row r="414">
          <cell r="Z414">
            <v>0</v>
          </cell>
        </row>
        <row r="415">
          <cell r="Z415">
            <v>0</v>
          </cell>
        </row>
        <row r="416">
          <cell r="Z416">
            <v>0</v>
          </cell>
        </row>
        <row r="417">
          <cell r="Z417">
            <v>0</v>
          </cell>
        </row>
        <row r="418">
          <cell r="Z418">
            <v>0</v>
          </cell>
        </row>
        <row r="419">
          <cell r="Z419">
            <v>0</v>
          </cell>
        </row>
        <row r="420">
          <cell r="Z420">
            <v>0</v>
          </cell>
        </row>
        <row r="421">
          <cell r="Z421">
            <v>0</v>
          </cell>
        </row>
        <row r="422">
          <cell r="Z422">
            <v>0</v>
          </cell>
        </row>
        <row r="423">
          <cell r="Z423">
            <v>0</v>
          </cell>
        </row>
        <row r="424">
          <cell r="Z424">
            <v>0</v>
          </cell>
        </row>
        <row r="425">
          <cell r="Z425">
            <v>0</v>
          </cell>
        </row>
        <row r="426">
          <cell r="Z426">
            <v>0</v>
          </cell>
        </row>
        <row r="427">
          <cell r="Z427">
            <v>0</v>
          </cell>
        </row>
        <row r="428">
          <cell r="Z428">
            <v>0</v>
          </cell>
        </row>
        <row r="429">
          <cell r="Z429">
            <v>0</v>
          </cell>
        </row>
        <row r="430">
          <cell r="Z430">
            <v>0</v>
          </cell>
        </row>
        <row r="431">
          <cell r="Z431">
            <v>0</v>
          </cell>
        </row>
        <row r="432">
          <cell r="Z432">
            <v>0</v>
          </cell>
        </row>
        <row r="433">
          <cell r="Z433">
            <v>0</v>
          </cell>
        </row>
        <row r="434">
          <cell r="Z434">
            <v>0</v>
          </cell>
        </row>
        <row r="435">
          <cell r="Z435">
            <v>0</v>
          </cell>
        </row>
        <row r="436">
          <cell r="Z436">
            <v>0</v>
          </cell>
        </row>
        <row r="437">
          <cell r="Z437">
            <v>0</v>
          </cell>
        </row>
        <row r="438">
          <cell r="Z438">
            <v>0</v>
          </cell>
        </row>
        <row r="439">
          <cell r="Z439">
            <v>0</v>
          </cell>
        </row>
        <row r="440">
          <cell r="Z440">
            <v>0</v>
          </cell>
        </row>
        <row r="441">
          <cell r="Z441">
            <v>0</v>
          </cell>
        </row>
        <row r="442">
          <cell r="Z442">
            <v>0</v>
          </cell>
        </row>
        <row r="443">
          <cell r="Z443">
            <v>0</v>
          </cell>
        </row>
        <row r="444">
          <cell r="Z444">
            <v>0</v>
          </cell>
        </row>
        <row r="445">
          <cell r="Z445">
            <v>0</v>
          </cell>
        </row>
        <row r="446">
          <cell r="Z446">
            <v>0</v>
          </cell>
        </row>
        <row r="447">
          <cell r="Z447">
            <v>0</v>
          </cell>
        </row>
        <row r="448">
          <cell r="Z448">
            <v>0</v>
          </cell>
        </row>
        <row r="449">
          <cell r="Z449">
            <v>0</v>
          </cell>
        </row>
        <row r="450">
          <cell r="Z450">
            <v>0</v>
          </cell>
        </row>
        <row r="451">
          <cell r="Z451">
            <v>0</v>
          </cell>
        </row>
        <row r="452">
          <cell r="Z452">
            <v>0</v>
          </cell>
        </row>
        <row r="453">
          <cell r="Z453">
            <v>0</v>
          </cell>
        </row>
        <row r="454">
          <cell r="Z454">
            <v>0</v>
          </cell>
        </row>
        <row r="455">
          <cell r="Z455">
            <v>0</v>
          </cell>
        </row>
        <row r="456">
          <cell r="Z456">
            <v>0</v>
          </cell>
        </row>
        <row r="457">
          <cell r="Z457">
            <v>0</v>
          </cell>
        </row>
        <row r="458">
          <cell r="Z458">
            <v>0</v>
          </cell>
        </row>
        <row r="459">
          <cell r="Z459">
            <v>0</v>
          </cell>
        </row>
        <row r="460">
          <cell r="Z460">
            <v>0</v>
          </cell>
        </row>
        <row r="461">
          <cell r="Z461">
            <v>0</v>
          </cell>
        </row>
        <row r="462">
          <cell r="Z462">
            <v>0</v>
          </cell>
        </row>
        <row r="463">
          <cell r="Z463">
            <v>0</v>
          </cell>
        </row>
        <row r="464">
          <cell r="Z464">
            <v>0</v>
          </cell>
        </row>
        <row r="465">
          <cell r="Z465">
            <v>0</v>
          </cell>
        </row>
        <row r="466">
          <cell r="Z466">
            <v>0</v>
          </cell>
        </row>
        <row r="467">
          <cell r="Z467">
            <v>0</v>
          </cell>
        </row>
        <row r="468">
          <cell r="Z468">
            <v>0</v>
          </cell>
        </row>
        <row r="469">
          <cell r="Z469">
            <v>0</v>
          </cell>
        </row>
        <row r="470">
          <cell r="Z470">
            <v>0</v>
          </cell>
        </row>
        <row r="471">
          <cell r="Z471">
            <v>0</v>
          </cell>
        </row>
        <row r="472">
          <cell r="Z472">
            <v>0</v>
          </cell>
        </row>
        <row r="473">
          <cell r="Z473">
            <v>0</v>
          </cell>
        </row>
        <row r="474">
          <cell r="Z474">
            <v>0</v>
          </cell>
        </row>
        <row r="475">
          <cell r="Z475">
            <v>0</v>
          </cell>
        </row>
        <row r="476">
          <cell r="Z476">
            <v>0</v>
          </cell>
        </row>
        <row r="477">
          <cell r="Z477">
            <v>0</v>
          </cell>
        </row>
        <row r="478">
          <cell r="Z478">
            <v>0</v>
          </cell>
        </row>
        <row r="479">
          <cell r="Z479">
            <v>0</v>
          </cell>
        </row>
        <row r="480">
          <cell r="Z480">
            <v>0</v>
          </cell>
        </row>
        <row r="481">
          <cell r="Z481">
            <v>0</v>
          </cell>
        </row>
        <row r="482">
          <cell r="Z482">
            <v>0</v>
          </cell>
        </row>
        <row r="483">
          <cell r="Z483">
            <v>0</v>
          </cell>
        </row>
        <row r="484">
          <cell r="Z484">
            <v>0</v>
          </cell>
        </row>
        <row r="485">
          <cell r="Z485">
            <v>0</v>
          </cell>
        </row>
        <row r="486">
          <cell r="Z486">
            <v>0</v>
          </cell>
        </row>
        <row r="487">
          <cell r="Z487">
            <v>0</v>
          </cell>
        </row>
        <row r="488">
          <cell r="Z488">
            <v>0</v>
          </cell>
        </row>
        <row r="489">
          <cell r="Z489">
            <v>0</v>
          </cell>
        </row>
        <row r="490">
          <cell r="Z490">
            <v>0</v>
          </cell>
        </row>
        <row r="491">
          <cell r="Z491">
            <v>0</v>
          </cell>
        </row>
        <row r="492">
          <cell r="Z492">
            <v>0</v>
          </cell>
        </row>
        <row r="493">
          <cell r="Z493">
            <v>0</v>
          </cell>
        </row>
        <row r="494">
          <cell r="Z494">
            <v>0</v>
          </cell>
        </row>
        <row r="495">
          <cell r="Z495">
            <v>0</v>
          </cell>
        </row>
        <row r="496">
          <cell r="Z496">
            <v>0</v>
          </cell>
        </row>
        <row r="497">
          <cell r="Z497">
            <v>0</v>
          </cell>
        </row>
        <row r="498">
          <cell r="Z498">
            <v>0</v>
          </cell>
        </row>
        <row r="499">
          <cell r="Z499">
            <v>0</v>
          </cell>
        </row>
        <row r="500">
          <cell r="Z500">
            <v>0</v>
          </cell>
        </row>
        <row r="501">
          <cell r="Z501">
            <v>0</v>
          </cell>
        </row>
        <row r="502">
          <cell r="Z502">
            <v>0</v>
          </cell>
        </row>
        <row r="503">
          <cell r="Z503">
            <v>0</v>
          </cell>
        </row>
        <row r="504">
          <cell r="Z504">
            <v>0</v>
          </cell>
        </row>
        <row r="505">
          <cell r="Z505">
            <v>0</v>
          </cell>
        </row>
        <row r="506">
          <cell r="Z506">
            <v>0</v>
          </cell>
        </row>
        <row r="507">
          <cell r="Z507">
            <v>0</v>
          </cell>
        </row>
        <row r="508">
          <cell r="Z508">
            <v>0</v>
          </cell>
        </row>
        <row r="509">
          <cell r="Z509">
            <v>0</v>
          </cell>
        </row>
        <row r="510">
          <cell r="Z510">
            <v>0</v>
          </cell>
        </row>
        <row r="511">
          <cell r="Z511">
            <v>0</v>
          </cell>
        </row>
        <row r="512">
          <cell r="Z512">
            <v>0</v>
          </cell>
        </row>
        <row r="513">
          <cell r="Z513">
            <v>0</v>
          </cell>
        </row>
        <row r="514">
          <cell r="Z514">
            <v>0</v>
          </cell>
        </row>
        <row r="515">
          <cell r="Z515">
            <v>0</v>
          </cell>
        </row>
        <row r="516">
          <cell r="Z516">
            <v>0</v>
          </cell>
        </row>
        <row r="517">
          <cell r="Z517">
            <v>0</v>
          </cell>
        </row>
        <row r="518">
          <cell r="Z518">
            <v>0</v>
          </cell>
        </row>
        <row r="519">
          <cell r="Z519">
            <v>0</v>
          </cell>
        </row>
        <row r="520">
          <cell r="Z520">
            <v>0</v>
          </cell>
        </row>
        <row r="521">
          <cell r="Z521">
            <v>0</v>
          </cell>
        </row>
        <row r="522">
          <cell r="Z522">
            <v>0</v>
          </cell>
        </row>
        <row r="523">
          <cell r="Z523">
            <v>0</v>
          </cell>
        </row>
        <row r="524">
          <cell r="Z524">
            <v>0</v>
          </cell>
        </row>
        <row r="525">
          <cell r="Z525">
            <v>0</v>
          </cell>
        </row>
        <row r="526">
          <cell r="Z526">
            <v>0</v>
          </cell>
        </row>
        <row r="527">
          <cell r="Z527">
            <v>0</v>
          </cell>
        </row>
        <row r="528">
          <cell r="Z528">
            <v>0</v>
          </cell>
        </row>
        <row r="529">
          <cell r="Z529">
            <v>0</v>
          </cell>
        </row>
        <row r="530">
          <cell r="Z530">
            <v>0</v>
          </cell>
        </row>
        <row r="531">
          <cell r="Z531">
            <v>0</v>
          </cell>
        </row>
        <row r="532">
          <cell r="Z532">
            <v>0</v>
          </cell>
        </row>
        <row r="533">
          <cell r="Z533">
            <v>0</v>
          </cell>
        </row>
        <row r="534">
          <cell r="Z534">
            <v>0</v>
          </cell>
        </row>
        <row r="535">
          <cell r="Z535">
            <v>0</v>
          </cell>
        </row>
        <row r="536">
          <cell r="Z536">
            <v>0</v>
          </cell>
        </row>
        <row r="537">
          <cell r="Z537">
            <v>0</v>
          </cell>
        </row>
        <row r="538">
          <cell r="Z538">
            <v>0</v>
          </cell>
        </row>
        <row r="539">
          <cell r="Z539">
            <v>0</v>
          </cell>
        </row>
        <row r="540">
          <cell r="Z540">
            <v>0</v>
          </cell>
        </row>
        <row r="541">
          <cell r="Z541">
            <v>0</v>
          </cell>
        </row>
        <row r="542">
          <cell r="Z542">
            <v>0</v>
          </cell>
        </row>
        <row r="543">
          <cell r="Z543">
            <v>0</v>
          </cell>
        </row>
        <row r="544">
          <cell r="Z544">
            <v>0</v>
          </cell>
        </row>
        <row r="545">
          <cell r="Z545">
            <v>0</v>
          </cell>
        </row>
        <row r="546">
          <cell r="Z546">
            <v>0</v>
          </cell>
        </row>
        <row r="547">
          <cell r="Z547">
            <v>0</v>
          </cell>
        </row>
        <row r="548">
          <cell r="Z548">
            <v>0</v>
          </cell>
        </row>
        <row r="549">
          <cell r="Z549">
            <v>0</v>
          </cell>
        </row>
        <row r="550">
          <cell r="Z550">
            <v>0</v>
          </cell>
        </row>
        <row r="551">
          <cell r="Z551">
            <v>0</v>
          </cell>
        </row>
        <row r="552">
          <cell r="Z552">
            <v>0</v>
          </cell>
        </row>
        <row r="553">
          <cell r="Z553">
            <v>0</v>
          </cell>
        </row>
        <row r="554">
          <cell r="Z554">
            <v>0</v>
          </cell>
        </row>
        <row r="555">
          <cell r="Z555">
            <v>0</v>
          </cell>
        </row>
        <row r="556">
          <cell r="Z556">
            <v>0</v>
          </cell>
        </row>
        <row r="557">
          <cell r="Z557">
            <v>0</v>
          </cell>
        </row>
        <row r="558">
          <cell r="Z558">
            <v>0</v>
          </cell>
        </row>
        <row r="559">
          <cell r="Z559">
            <v>0</v>
          </cell>
        </row>
        <row r="560">
          <cell r="Z560">
            <v>0</v>
          </cell>
        </row>
        <row r="561">
          <cell r="Z561">
            <v>0</v>
          </cell>
        </row>
        <row r="562">
          <cell r="Z562">
            <v>0</v>
          </cell>
        </row>
        <row r="563">
          <cell r="Z563">
            <v>0</v>
          </cell>
        </row>
        <row r="564">
          <cell r="Z564">
            <v>0</v>
          </cell>
        </row>
        <row r="565">
          <cell r="Z565">
            <v>0</v>
          </cell>
        </row>
        <row r="566">
          <cell r="Z566">
            <v>0</v>
          </cell>
        </row>
        <row r="567">
          <cell r="Z567">
            <v>0</v>
          </cell>
        </row>
        <row r="568">
          <cell r="Z568">
            <v>0</v>
          </cell>
        </row>
        <row r="569">
          <cell r="Z569">
            <v>0</v>
          </cell>
        </row>
        <row r="570">
          <cell r="Z570">
            <v>0</v>
          </cell>
        </row>
        <row r="571">
          <cell r="Z571">
            <v>0</v>
          </cell>
        </row>
        <row r="572">
          <cell r="Z572">
            <v>0</v>
          </cell>
        </row>
        <row r="573">
          <cell r="Z573">
            <v>0</v>
          </cell>
        </row>
        <row r="574">
          <cell r="Z574">
            <v>0</v>
          </cell>
        </row>
        <row r="575">
          <cell r="Z575">
            <v>0</v>
          </cell>
        </row>
        <row r="576">
          <cell r="Z576">
            <v>0</v>
          </cell>
        </row>
        <row r="577">
          <cell r="Z577">
            <v>0</v>
          </cell>
        </row>
        <row r="578">
          <cell r="Z578">
            <v>0</v>
          </cell>
        </row>
        <row r="579">
          <cell r="Z579">
            <v>0</v>
          </cell>
        </row>
        <row r="580">
          <cell r="Z580">
            <v>0</v>
          </cell>
        </row>
        <row r="581">
          <cell r="Z581">
            <v>0</v>
          </cell>
        </row>
        <row r="582">
          <cell r="Z582">
            <v>0</v>
          </cell>
        </row>
        <row r="583">
          <cell r="Z583">
            <v>0</v>
          </cell>
        </row>
        <row r="584">
          <cell r="Z584">
            <v>0</v>
          </cell>
        </row>
        <row r="585">
          <cell r="Z585">
            <v>0</v>
          </cell>
        </row>
        <row r="586">
          <cell r="Z586">
            <v>0</v>
          </cell>
        </row>
        <row r="587">
          <cell r="Z587">
            <v>0</v>
          </cell>
        </row>
        <row r="588">
          <cell r="Z588">
            <v>0</v>
          </cell>
        </row>
        <row r="589">
          <cell r="Z589">
            <v>0</v>
          </cell>
        </row>
        <row r="590">
          <cell r="Z590">
            <v>0</v>
          </cell>
        </row>
        <row r="591">
          <cell r="Z591">
            <v>0</v>
          </cell>
        </row>
        <row r="592">
          <cell r="Z592">
            <v>0</v>
          </cell>
        </row>
      </sheetData>
      <sheetData sheetId="6">
        <row r="2">
          <cell r="H2">
            <v>0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etail"/>
      <sheetName val="Summary"/>
      <sheetName val="Notes"/>
      <sheetName val="Personnel"/>
      <sheetName val="Objective 1"/>
      <sheetName val="Objective 2"/>
      <sheetName val="Objective 3"/>
      <sheetName val="Program Management"/>
      <sheetName val="Total"/>
      <sheetName val="2009 EXTERNAL vs SUBGRANTS"/>
      <sheetName val="2009 ACCRUALS "/>
      <sheetName val="COMMITMENTS"/>
      <sheetName val="1400"/>
      <sheetName val="2300"/>
      <sheetName val="Import Act 1"/>
      <sheetName val="Import Act 2"/>
      <sheetName val="Import Act 3"/>
      <sheetName val="Import Pgm Mgmt"/>
      <sheetName val="Linked_data (2)"/>
      <sheetName val="Linked_data (3)"/>
      <sheetName val="Link_Acct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lines"/>
      <sheetName val="INFO"/>
      <sheetName val="GLOBALSUM"/>
      <sheetName val="CONTROL"/>
      <sheetName val="ACTIVITY_BLANK"/>
      <sheetName val="SUMMARY"/>
      <sheetName val="ACTSUM"/>
      <sheetName val="RATES"/>
      <sheetName val="FX_RATES"/>
      <sheetName val="ABRADATA"/>
      <sheetName val="NOTES"/>
      <sheetName val="IMPORT"/>
      <sheetName val="BUDLIST_INPUT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 Details - original"/>
      <sheetName val="START HERE"/>
      <sheetName val="General Information"/>
      <sheetName val="Budget Details"/>
      <sheetName val="Financial Summary &amp; Reporting"/>
      <sheetName val="Payment &amp; Reporting Schedule"/>
      <sheetName val="Analytics"/>
      <sheetName val="Summary"/>
      <sheetName val="Status"/>
      <sheetName val="Checklist"/>
      <sheetName val="AR REV Recon"/>
      <sheetName val="Interest"/>
      <sheetName val="CER1023"/>
      <sheetName val="1122-1023GL"/>
      <sheetName val="Accrual 1123GL"/>
      <sheetName val="1023Allc Val"/>
      <sheetName val="0318MER"/>
      <sheetName val="242853 Cum. ER"/>
      <sheetName val="Linked_data (2)"/>
      <sheetName val="GL"/>
      <sheetName val="Budget Pivot"/>
      <sheetName val="Historic Budget Summaries"/>
      <sheetName val="Conf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MER"/>
      <sheetName val="Explain Page"/>
      <sheetName val="ASSU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lines"/>
      <sheetName val="INFO"/>
      <sheetName val="GLOBALSUM"/>
      <sheetName val="CONTROL"/>
      <sheetName val="PATH INTERNAL"/>
      <sheetName val="ACTIVITY_2"/>
      <sheetName val="ACTIVITY_3"/>
      <sheetName val="ACTIVITY_4"/>
      <sheetName val="ACTIVITY_5"/>
      <sheetName val="SINGLE ACTIVITY BUDGET"/>
      <sheetName val="ACTIVITY_BLANK"/>
      <sheetName val="SUMMARY"/>
      <sheetName val="ACTSUM"/>
      <sheetName val="RATES"/>
      <sheetName val="FX_RATES"/>
      <sheetName val="ABRADATA"/>
      <sheetName val="NOTES"/>
      <sheetName val="PERDIEM"/>
      <sheetName val="Direct Charge Guidelines"/>
      <sheetName val="Activities Budget"/>
      <sheetName val="Expat Allowances"/>
      <sheetName val="LOE"/>
      <sheetName val="Travel"/>
      <sheetName val="WFP LOE Sheet - USAID IMVD 3Q20"/>
      <sheetName val="IMVD Budget Summary FY20-21 "/>
      <sheetName val="Workplan guidance"/>
      <sheetName val="IMVD Budget Detail"/>
      <sheetName val="IMVD PATH LOE Detail"/>
      <sheetName val="IMVD Fixed Fee"/>
      <sheetName val=" Summary FY20-21 prior"/>
      <sheetName val="Budget IMVD AWP1 FY20-21 prior"/>
      <sheetName val="LOE FY21 prior"/>
      <sheetName val="FY20-21 Budget Summary prior"/>
      <sheetName val="Oxford 081720"/>
      <sheetName val="1.Summary-Oxford"/>
      <sheetName val="1.Detailed Budget-Oxford"/>
      <sheetName val="2.Summary-Scripps"/>
      <sheetName val="2.Detailed Budget-Scripps"/>
      <sheetName val="3.Summary-SSI"/>
      <sheetName val="3.Detailed Budget-SSI"/>
      <sheetName val="4.Summary-JHU"/>
      <sheetName val="4.Detailed Budget-JHU"/>
      <sheetName val="5.Summary-UT"/>
      <sheetName val="5.Detailed Budget-UT"/>
      <sheetName val="Combo and other"/>
      <sheetName val="PATH internal prior"/>
      <sheetName val="Travel from 060820 BAFO"/>
      <sheetName val="Travel Calculations"/>
      <sheetName val="BUDLIST_INPUT"/>
      <sheetName val="IMPORT"/>
    </sheetNames>
    <sheetDataSet>
      <sheetData sheetId="0"/>
      <sheetData sheetId="1">
        <row r="4">
          <cell r="F4"/>
        </row>
      </sheetData>
      <sheetData sheetId="2"/>
      <sheetData sheetId="3">
        <row r="22">
          <cell r="F22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E6">
            <v>260</v>
          </cell>
        </row>
      </sheetData>
      <sheetData sheetId="14">
        <row r="2">
          <cell r="A2" t="str">
            <v>USA</v>
          </cell>
        </row>
        <row r="12">
          <cell r="D12">
            <v>103</v>
          </cell>
        </row>
      </sheetData>
      <sheetData sheetId="15">
        <row r="3">
          <cell r="A3" t="str">
            <v>Abdilahi, Abdirahman Ahmed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aSheet"/>
      <sheetName val="List report"/>
      <sheetName val="Sheet5"/>
      <sheetName val="HFS&amp;T Costing"/>
      <sheetName val="Budget By Line Items"/>
      <sheetName val="Lists"/>
      <sheetName val="Budget By ProjectCodes"/>
      <sheetName val="Workplan"/>
      <sheetName val="Labor - Week-Month-Qrtr"/>
      <sheetName val="Procurement Schedule"/>
      <sheetName val="Assumption"/>
      <sheetName val="From Dr Mutombo"/>
      <sheetName val="Assumptions"/>
      <sheetName val="HFS&amp;T Costing Senegal"/>
      <sheetName val="Scenari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Guidelines"/>
      <sheetName val="2. Cover"/>
      <sheetName val="3. Summary"/>
      <sheetName val="4.D Drop-down lists"/>
      <sheetName val="Indicator Definitions"/>
      <sheetName val="4. M&amp;E"/>
      <sheetName val="5.D Drop-down lists"/>
      <sheetName val="5. Annual Plan"/>
      <sheetName val="6.D Drop-down lists"/>
      <sheetName val="6.T Template"/>
      <sheetName val="6.1 ATS"/>
      <sheetName val="LOG"/>
      <sheetName val="6.2 JATA"/>
      <sheetName val="6.3 FHI"/>
      <sheetName val="6.4 KNCV"/>
      <sheetName val="6.5 MSH"/>
      <sheetName val="6.6 The Union"/>
      <sheetName val="6.7 WHO"/>
      <sheetName val="7.7 WHO"/>
      <sheetName val="7.n Blank "/>
      <sheetName val="7.5 MSH"/>
      <sheetName val="7.4 KNCV"/>
      <sheetName val="8. Travel Plan"/>
      <sheetName val="9. Procurement Plan"/>
      <sheetName val="9.D Drop-down lists"/>
      <sheetName val="1__Guidelines"/>
      <sheetName val="2__Cover"/>
      <sheetName val="3__Summary"/>
      <sheetName val="4_D_Drop-down_lists"/>
      <sheetName val="Indicator_Definitions"/>
      <sheetName val="4__M&amp;E"/>
      <sheetName val="5_D_Drop-down_lists"/>
      <sheetName val="5__Annual_Plan"/>
      <sheetName val="6_D_Drop-down_lists"/>
      <sheetName val="6_T_Template"/>
      <sheetName val="6_1_ATS"/>
      <sheetName val="6_2_JATA"/>
      <sheetName val="6_3_FHI"/>
      <sheetName val="6_4_KNCV"/>
      <sheetName val="6_5_MSH"/>
      <sheetName val="6_6_The_Union"/>
      <sheetName val="6_7_WHO"/>
      <sheetName val="7_7_WHO"/>
      <sheetName val="7_n_Blank_"/>
      <sheetName val="7_5_MSH"/>
      <sheetName val="7_4_KNCV"/>
      <sheetName val="8__Travel_Plan"/>
      <sheetName val="9__Procurement_Plan"/>
      <sheetName val="9_D_Drop-down_lists"/>
      <sheetName val="1__Guidelines1"/>
      <sheetName val="2__Cover1"/>
      <sheetName val="3__Summary1"/>
      <sheetName val="4_D_Drop-down_lists1"/>
      <sheetName val="Indicator_Definitions1"/>
      <sheetName val="4__M&amp;E1"/>
      <sheetName val="5_D_Drop-down_lists1"/>
      <sheetName val="5__Annual_Plan1"/>
      <sheetName val="6_D_Drop-down_lists1"/>
      <sheetName val="6_T_Template1"/>
      <sheetName val="6_1_ATS1"/>
      <sheetName val="6_2_JATA1"/>
      <sheetName val="6_3_FHI1"/>
      <sheetName val="6_4_KNCV1"/>
      <sheetName val="6_5_MSH1"/>
      <sheetName val="6_6_The_Union1"/>
      <sheetName val="6_7_WHO1"/>
      <sheetName val="7_7_WHO1"/>
      <sheetName val="7_n_Blank_1"/>
      <sheetName val="7_5_MSH1"/>
      <sheetName val="7_4_KNCV1"/>
      <sheetName val="8__Travel_Plan1"/>
      <sheetName val="9__Procurement_Plan1"/>
      <sheetName val="9_D_Drop-down_lists1"/>
      <sheetName val="1__Guidelines2"/>
      <sheetName val="2__Cover2"/>
      <sheetName val="3__Summary2"/>
      <sheetName val="4_D_Drop-down_lists2"/>
      <sheetName val="Indicator_Definitions2"/>
      <sheetName val="4__M&amp;E2"/>
      <sheetName val="5_D_Drop-down_lists2"/>
      <sheetName val="5__Annual_Plan2"/>
      <sheetName val="6_D_Drop-down_lists2"/>
      <sheetName val="6_T_Template2"/>
      <sheetName val="6_1_ATS2"/>
      <sheetName val="6_2_JATA2"/>
      <sheetName val="6_3_FHI2"/>
      <sheetName val="6_4_KNCV2"/>
      <sheetName val="6_5_MSH2"/>
      <sheetName val="6_6_The_Union2"/>
      <sheetName val="6_7_WHO2"/>
      <sheetName val="7_7_WHO2"/>
      <sheetName val="7_n_Blank_2"/>
      <sheetName val="7_5_MSH2"/>
      <sheetName val="7_4_KNCV2"/>
      <sheetName val="8__Travel_Plan2"/>
      <sheetName val="9__Procurement_Plan2"/>
      <sheetName val="9_D_Drop-down_lists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C1" t="str">
            <v>¥</v>
          </cell>
        </row>
        <row r="2">
          <cell r="C2" t="str">
            <v>€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1">
          <cell r="C1" t="str">
            <v>¥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Guidelines"/>
      <sheetName val="2. Cover"/>
      <sheetName val="3. Summary"/>
      <sheetName val="4.D Drop-down lists"/>
      <sheetName val="Indicator Definitions"/>
      <sheetName val="4. M&amp;E"/>
      <sheetName val="5.D Drop-down lists"/>
      <sheetName val="5. Annual Plan"/>
      <sheetName val="6.D Drop-down lists"/>
      <sheetName val="6.T Template"/>
      <sheetName val="6.1 ATS"/>
      <sheetName val="LOG"/>
      <sheetName val="6.2 JATA"/>
      <sheetName val="6.3 FHI"/>
      <sheetName val="6.4 KNCV"/>
      <sheetName val="6.5 MSH"/>
      <sheetName val="6.6 The Union"/>
      <sheetName val="6.7 WHO"/>
      <sheetName val="7.n Blank"/>
      <sheetName val="7.n Blank "/>
      <sheetName val="7.n Blank  "/>
      <sheetName val="7.n Blank   "/>
      <sheetName val="8. Travel Plan"/>
      <sheetName val="9. Procurement Plan"/>
      <sheetName val="9.D Drop-down lists"/>
      <sheetName val="1__Guidelines"/>
      <sheetName val="2__Cover"/>
      <sheetName val="3__Summary"/>
      <sheetName val="4_D_Drop-down_lists"/>
      <sheetName val="Indicator_Definitions"/>
      <sheetName val="4__M&amp;E"/>
      <sheetName val="5_D_Drop-down_lists"/>
      <sheetName val="5__Annual_Plan"/>
      <sheetName val="6_D_Drop-down_lists"/>
      <sheetName val="6_T_Template"/>
      <sheetName val="6_1_ATS"/>
      <sheetName val="6_2_JATA"/>
      <sheetName val="6_3_FHI"/>
      <sheetName val="6_4_KNCV"/>
      <sheetName val="6_5_MSH"/>
      <sheetName val="6_6_The_Union"/>
      <sheetName val="6_7_WHO"/>
      <sheetName val="7_n_Blank"/>
      <sheetName val="7_n_Blank_"/>
      <sheetName val="7_n_Blank__"/>
      <sheetName val="7_n_Blank___"/>
      <sheetName val="8__Travel_Plan"/>
      <sheetName val="9__Procurement_Plan"/>
      <sheetName val="9_D_Drop-down_lists"/>
      <sheetName val="1__Guidelines1"/>
      <sheetName val="2__Cover1"/>
      <sheetName val="3__Summary1"/>
      <sheetName val="4_D_Drop-down_lists1"/>
      <sheetName val="Indicator_Definitions1"/>
      <sheetName val="4__M&amp;E1"/>
      <sheetName val="5_D_Drop-down_lists1"/>
      <sheetName val="5__Annual_Plan1"/>
      <sheetName val="6_D_Drop-down_lists1"/>
      <sheetName val="6_T_Template1"/>
      <sheetName val="6_1_ATS1"/>
      <sheetName val="6_2_JATA1"/>
      <sheetName val="6_3_FHI1"/>
      <sheetName val="6_4_KNCV1"/>
      <sheetName val="6_5_MSH1"/>
      <sheetName val="6_6_The_Union1"/>
      <sheetName val="6_7_WHO1"/>
      <sheetName val="7_n_Blank1"/>
      <sheetName val="7_n_Blank_1"/>
      <sheetName val="7_n_Blank__1"/>
      <sheetName val="7_n_Blank___1"/>
      <sheetName val="8__Travel_Plan1"/>
      <sheetName val="9__Procurement_Plan1"/>
      <sheetName val="9_D_Drop-down_lists1"/>
      <sheetName val="1__Guidelines2"/>
      <sheetName val="2__Cover2"/>
      <sheetName val="3__Summary2"/>
      <sheetName val="4_D_Drop-down_lists2"/>
      <sheetName val="Indicator_Definitions2"/>
      <sheetName val="4__M&amp;E2"/>
      <sheetName val="5_D_Drop-down_lists2"/>
      <sheetName val="5__Annual_Plan2"/>
      <sheetName val="6_D_Drop-down_lists2"/>
      <sheetName val="6_T_Template2"/>
      <sheetName val="6_1_ATS2"/>
      <sheetName val="6_2_JATA2"/>
      <sheetName val="6_3_FHI2"/>
      <sheetName val="6_4_KNCV2"/>
      <sheetName val="6_5_MSH2"/>
      <sheetName val="6_6_The_Union2"/>
      <sheetName val="6_7_WHO2"/>
      <sheetName val="7_n_Blank2"/>
      <sheetName val="7_n_Blank_2"/>
      <sheetName val="7_n_Blank__2"/>
      <sheetName val="7_n_Blank___2"/>
      <sheetName val="8__Travel_Plan2"/>
      <sheetName val="9__Procurement_Plan2"/>
      <sheetName val="9_D_Drop-down_lists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ATS</v>
          </cell>
          <cell r="C1" t="str">
            <v>Oct-Dec 2011 (Y2)</v>
          </cell>
        </row>
        <row r="2">
          <cell r="B2" t="str">
            <v>JATA</v>
          </cell>
          <cell r="C2" t="str">
            <v>Jan-Mar 2012 (Y2)</v>
          </cell>
        </row>
        <row r="3">
          <cell r="B3" t="str">
            <v>FHI</v>
          </cell>
          <cell r="C3" t="str">
            <v>Apr-Jun 2012 (Y2)</v>
          </cell>
        </row>
        <row r="4">
          <cell r="B4" t="str">
            <v>KNCV</v>
          </cell>
          <cell r="C4" t="str">
            <v>Jul-Sep 2012 (Y2)</v>
          </cell>
        </row>
        <row r="5">
          <cell r="B5" t="str">
            <v>MSH</v>
          </cell>
          <cell r="C5" t="str">
            <v>Oct-Dec 2012 (Y3)</v>
          </cell>
        </row>
        <row r="6">
          <cell r="B6" t="str">
            <v>The Union</v>
          </cell>
          <cell r="C6" t="str">
            <v>Jan-Mar 2013 (Y3)</v>
          </cell>
        </row>
        <row r="7">
          <cell r="B7" t="str">
            <v>WHO</v>
          </cell>
          <cell r="C7" t="str">
            <v>Apr-Jun 2013 (Y3)</v>
          </cell>
        </row>
        <row r="8">
          <cell r="C8" t="str">
            <v xml:space="preserve">Jul-Sep 2013 (Y3) </v>
          </cell>
        </row>
        <row r="9">
          <cell r="C9" t="str">
            <v>Oct-Dec 2013 (Y4)</v>
          </cell>
        </row>
        <row r="10">
          <cell r="C10" t="str">
            <v>Jan-Mar 2014 (Y4)</v>
          </cell>
        </row>
        <row r="11">
          <cell r="C11" t="str">
            <v>Apr-Jun 2014 (Y4)</v>
          </cell>
        </row>
        <row r="12">
          <cell r="C12" t="str">
            <v>Jul-Sep 2014 (Y4)</v>
          </cell>
        </row>
        <row r="13">
          <cell r="C13" t="str">
            <v>Oct-Dec 2014 (Y5)</v>
          </cell>
        </row>
        <row r="14">
          <cell r="C14" t="str">
            <v>Jan-Mar 2015 (Y5)</v>
          </cell>
        </row>
        <row r="15">
          <cell r="C15" t="str">
            <v>Apr-Jun 2015 (Y5)</v>
          </cell>
        </row>
        <row r="16">
          <cell r="C16" t="str">
            <v>Jul-Sep 2015 (Y5)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>
        <row r="1">
          <cell r="B1" t="str">
            <v>ATS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uidelines"/>
      <sheetName val="INFO"/>
      <sheetName val="GLOBALSUM"/>
      <sheetName val="Sheet1"/>
      <sheetName val="CONTROL"/>
      <sheetName val="Sheet2"/>
      <sheetName val="1.1, SINGLE ACTIVITY"/>
      <sheetName val="GFTA TWG"/>
      <sheetName val="ACTIVITY_BLANK"/>
      <sheetName val="SUMMARY"/>
      <sheetName val="ACTSUM"/>
      <sheetName val="Single Act Fee per f.8_no l (2)"/>
      <sheetName val="TES Act Fee per f.8_no links"/>
      <sheetName val="RATES"/>
      <sheetName val="HREstimator"/>
      <sheetName val="FX_RATES"/>
      <sheetName val="ABRADATA"/>
      <sheetName val="NOTES"/>
      <sheetName val="PERDIEM"/>
      <sheetName val="Direct Charge Guidelines"/>
      <sheetName val="Facilites Rates"/>
      <sheetName val="Direct Charge Centers"/>
      <sheetName val="HR New SCenters"/>
      <sheetName val="Activities Budget"/>
      <sheetName val="Expat Allowances"/>
      <sheetName val="LOE"/>
      <sheetName val="Travel"/>
      <sheetName val="Cost Policy Phase 1"/>
      <sheetName val="OGC Estimator"/>
      <sheetName val="Donor Reporting Estimator"/>
      <sheetName val="BUDLIST_INPUT"/>
      <sheetName val="IMPORT"/>
    </sheetNames>
    <sheetDataSet>
      <sheetData sheetId="0"/>
      <sheetData sheetId="1"/>
      <sheetData sheetId="2">
        <row r="199">
          <cell r="H199" t="str">
            <v># Travelers</v>
          </cell>
        </row>
      </sheetData>
      <sheetData sheetId="3"/>
      <sheetData sheetId="4">
        <row r="39">
          <cell r="BK39">
            <v>0</v>
          </cell>
        </row>
        <row r="128">
          <cell r="G128">
            <v>0</v>
          </cell>
          <cell r="I128">
            <v>0</v>
          </cell>
          <cell r="J128">
            <v>0</v>
          </cell>
          <cell r="L128">
            <v>0</v>
          </cell>
          <cell r="M128">
            <v>0</v>
          </cell>
          <cell r="O128">
            <v>0</v>
          </cell>
          <cell r="P128">
            <v>0</v>
          </cell>
          <cell r="R128">
            <v>0</v>
          </cell>
          <cell r="S128">
            <v>0</v>
          </cell>
          <cell r="U128">
            <v>0</v>
          </cell>
          <cell r="V128">
            <v>0</v>
          </cell>
          <cell r="X128">
            <v>0</v>
          </cell>
        </row>
        <row r="130">
          <cell r="I130">
            <v>0</v>
          </cell>
          <cell r="L130">
            <v>0</v>
          </cell>
          <cell r="O130">
            <v>0</v>
          </cell>
          <cell r="R130">
            <v>0</v>
          </cell>
          <cell r="U130">
            <v>0</v>
          </cell>
        </row>
        <row r="132">
          <cell r="I132">
            <v>0</v>
          </cell>
          <cell r="L132">
            <v>0</v>
          </cell>
          <cell r="O132">
            <v>0</v>
          </cell>
          <cell r="R132">
            <v>0</v>
          </cell>
          <cell r="U132">
            <v>0</v>
          </cell>
          <cell r="X132">
            <v>0</v>
          </cell>
        </row>
        <row r="136">
          <cell r="I136">
            <v>0</v>
          </cell>
          <cell r="L136">
            <v>0</v>
          </cell>
          <cell r="O136">
            <v>0</v>
          </cell>
          <cell r="R136">
            <v>0</v>
          </cell>
          <cell r="U136">
            <v>0</v>
          </cell>
        </row>
        <row r="141">
          <cell r="X141">
            <v>0</v>
          </cell>
        </row>
        <row r="168">
          <cell r="C168" t="str">
            <v>CONSULTANTS</v>
          </cell>
        </row>
        <row r="195">
          <cell r="X195">
            <v>0</v>
          </cell>
        </row>
        <row r="197">
          <cell r="C197" t="str">
            <v>TRAVEL</v>
          </cell>
        </row>
        <row r="200">
          <cell r="C200" t="str">
            <v>REACH Annual Global Meeting: Caroline Phiri, Zambia to Washington DC</v>
          </cell>
        </row>
        <row r="356">
          <cell r="C356" t="str">
            <v>SUBAGREEMENTS</v>
          </cell>
        </row>
        <row r="376">
          <cell r="C376" t="str">
            <v>SUBCONTRACTS</v>
          </cell>
        </row>
        <row r="396">
          <cell r="C396" t="str">
            <v>EQUIPMENT &amp; SUPPLIES</v>
          </cell>
        </row>
        <row r="413">
          <cell r="X413">
            <v>0</v>
          </cell>
        </row>
        <row r="416">
          <cell r="C416" t="str">
            <v xml:space="preserve">WORKSHOPS &amp; TRAINING </v>
          </cell>
        </row>
        <row r="434">
          <cell r="X434">
            <v>0</v>
          </cell>
        </row>
        <row r="436">
          <cell r="C436" t="str">
            <v>PARTICIPANT SUPPORT COSTS</v>
          </cell>
        </row>
        <row r="453">
          <cell r="X453">
            <v>0</v>
          </cell>
        </row>
        <row r="455">
          <cell r="C455" t="str">
            <v>PRINTING &amp; PUBLICATIONS</v>
          </cell>
        </row>
        <row r="472">
          <cell r="X472">
            <v>0</v>
          </cell>
        </row>
        <row r="475">
          <cell r="C475" t="str">
            <v>OTHER PROJECT COSTS</v>
          </cell>
        </row>
        <row r="510">
          <cell r="F510">
            <v>1.27</v>
          </cell>
          <cell r="G510" t="str">
            <v>/hour</v>
          </cell>
          <cell r="H510">
            <v>0</v>
          </cell>
          <cell r="K510">
            <v>0</v>
          </cell>
          <cell r="N510">
            <v>0</v>
          </cell>
          <cell r="Q510">
            <v>0</v>
          </cell>
          <cell r="T510">
            <v>0</v>
          </cell>
          <cell r="V510">
            <v>0</v>
          </cell>
        </row>
        <row r="511">
          <cell r="F511">
            <v>1.44</v>
          </cell>
          <cell r="G511" t="str">
            <v>/hour</v>
          </cell>
          <cell r="H511">
            <v>0</v>
          </cell>
          <cell r="K511">
            <v>0</v>
          </cell>
          <cell r="N511">
            <v>0</v>
          </cell>
          <cell r="Q511">
            <v>0</v>
          </cell>
          <cell r="T511">
            <v>0</v>
          </cell>
          <cell r="V511">
            <v>0</v>
          </cell>
        </row>
        <row r="512">
          <cell r="F512">
            <v>2.2200000000000002</v>
          </cell>
          <cell r="G512" t="str">
            <v>/hour</v>
          </cell>
          <cell r="H512">
            <v>0</v>
          </cell>
          <cell r="K512">
            <v>0</v>
          </cell>
          <cell r="N512">
            <v>0</v>
          </cell>
          <cell r="Q512">
            <v>0</v>
          </cell>
          <cell r="T512">
            <v>0</v>
          </cell>
          <cell r="V512">
            <v>0</v>
          </cell>
        </row>
        <row r="513">
          <cell r="F513">
            <v>2891</v>
          </cell>
          <cell r="G513" t="str">
            <v>/recruitment</v>
          </cell>
          <cell r="H513">
            <v>0</v>
          </cell>
          <cell r="K513">
            <v>0</v>
          </cell>
          <cell r="N513">
            <v>0</v>
          </cell>
          <cell r="Q513">
            <v>0</v>
          </cell>
          <cell r="T513">
            <v>0</v>
          </cell>
          <cell r="V513">
            <v>0</v>
          </cell>
        </row>
        <row r="514">
          <cell r="F514">
            <v>4434</v>
          </cell>
          <cell r="G514" t="str">
            <v>/recruitment</v>
          </cell>
          <cell r="H514">
            <v>0</v>
          </cell>
          <cell r="K514">
            <v>0</v>
          </cell>
          <cell r="N514">
            <v>0</v>
          </cell>
          <cell r="Q514">
            <v>0</v>
          </cell>
          <cell r="T514">
            <v>0</v>
          </cell>
          <cell r="V514">
            <v>0</v>
          </cell>
        </row>
        <row r="515">
          <cell r="F515">
            <v>9800</v>
          </cell>
          <cell r="G515" t="str">
            <v>/recruitment</v>
          </cell>
          <cell r="H515">
            <v>0</v>
          </cell>
          <cell r="K515">
            <v>0</v>
          </cell>
          <cell r="N515">
            <v>0</v>
          </cell>
          <cell r="Q515">
            <v>0</v>
          </cell>
          <cell r="T515">
            <v>0</v>
          </cell>
          <cell r="V515">
            <v>0</v>
          </cell>
        </row>
        <row r="516">
          <cell r="F516">
            <v>2.2000000000000002</v>
          </cell>
          <cell r="G516" t="str">
            <v>/labor hour</v>
          </cell>
          <cell r="H516">
            <v>0</v>
          </cell>
          <cell r="K516">
            <v>0</v>
          </cell>
          <cell r="N516">
            <v>0</v>
          </cell>
          <cell r="Q516">
            <v>0</v>
          </cell>
          <cell r="T516">
            <v>0</v>
          </cell>
          <cell r="V516">
            <v>0</v>
          </cell>
        </row>
        <row r="517">
          <cell r="F517">
            <v>3.2</v>
          </cell>
          <cell r="G517" t="str">
            <v>/labor hour</v>
          </cell>
          <cell r="H517">
            <v>0</v>
          </cell>
          <cell r="K517">
            <v>0</v>
          </cell>
          <cell r="N517">
            <v>0</v>
          </cell>
          <cell r="Q517">
            <v>0</v>
          </cell>
          <cell r="T517">
            <v>0</v>
          </cell>
          <cell r="V517">
            <v>0</v>
          </cell>
        </row>
        <row r="518">
          <cell r="F518">
            <v>7</v>
          </cell>
          <cell r="G518" t="str">
            <v>/labor hour</v>
          </cell>
          <cell r="H518">
            <v>0</v>
          </cell>
          <cell r="K518">
            <v>0</v>
          </cell>
          <cell r="N518">
            <v>0</v>
          </cell>
          <cell r="Q518">
            <v>0</v>
          </cell>
          <cell r="T518">
            <v>0</v>
          </cell>
          <cell r="V518">
            <v>0</v>
          </cell>
        </row>
        <row r="519">
          <cell r="F519">
            <v>3</v>
          </cell>
          <cell r="G519" t="str">
            <v>/labor hour</v>
          </cell>
          <cell r="H519">
            <v>0</v>
          </cell>
          <cell r="K519">
            <v>0</v>
          </cell>
          <cell r="N519">
            <v>0</v>
          </cell>
          <cell r="Q519">
            <v>0</v>
          </cell>
          <cell r="T519">
            <v>0</v>
          </cell>
          <cell r="V519">
            <v>0</v>
          </cell>
        </row>
        <row r="520">
          <cell r="F520">
            <v>2.7</v>
          </cell>
          <cell r="G520" t="str">
            <v>/labor hour</v>
          </cell>
          <cell r="H520">
            <v>0</v>
          </cell>
          <cell r="K520">
            <v>0</v>
          </cell>
          <cell r="N520">
            <v>0</v>
          </cell>
          <cell r="Q520">
            <v>0</v>
          </cell>
          <cell r="T520">
            <v>0</v>
          </cell>
          <cell r="V520">
            <v>0</v>
          </cell>
        </row>
        <row r="521">
          <cell r="F521">
            <v>7</v>
          </cell>
          <cell r="G521" t="str">
            <v>/labor hour</v>
          </cell>
          <cell r="H521">
            <v>0</v>
          </cell>
          <cell r="K521">
            <v>0</v>
          </cell>
          <cell r="N521">
            <v>0</v>
          </cell>
          <cell r="Q521">
            <v>0</v>
          </cell>
          <cell r="T521">
            <v>0</v>
          </cell>
          <cell r="V521">
            <v>0</v>
          </cell>
        </row>
        <row r="522">
          <cell r="F522">
            <v>2.7</v>
          </cell>
          <cell r="G522" t="str">
            <v>/labor hour</v>
          </cell>
          <cell r="H522">
            <v>0</v>
          </cell>
          <cell r="K522">
            <v>0</v>
          </cell>
          <cell r="N522">
            <v>0</v>
          </cell>
          <cell r="Q522">
            <v>0</v>
          </cell>
          <cell r="T522">
            <v>0</v>
          </cell>
          <cell r="V522">
            <v>0</v>
          </cell>
        </row>
        <row r="523">
          <cell r="F523">
            <v>6</v>
          </cell>
          <cell r="G523" t="str">
            <v>/labor hour</v>
          </cell>
          <cell r="H523">
            <v>0</v>
          </cell>
          <cell r="K523">
            <v>0</v>
          </cell>
          <cell r="N523">
            <v>0</v>
          </cell>
          <cell r="Q523">
            <v>0</v>
          </cell>
          <cell r="T523">
            <v>0</v>
          </cell>
          <cell r="V523">
            <v>0</v>
          </cell>
        </row>
        <row r="524">
          <cell r="F524">
            <v>1.9</v>
          </cell>
          <cell r="G524" t="str">
            <v>/labor hour</v>
          </cell>
          <cell r="H524">
            <v>0</v>
          </cell>
          <cell r="K524">
            <v>0</v>
          </cell>
          <cell r="N524">
            <v>0</v>
          </cell>
          <cell r="Q524">
            <v>0</v>
          </cell>
          <cell r="T524">
            <v>0</v>
          </cell>
          <cell r="V524">
            <v>0</v>
          </cell>
        </row>
        <row r="525">
          <cell r="F525">
            <v>4</v>
          </cell>
          <cell r="G525" t="str">
            <v>/labor hour</v>
          </cell>
          <cell r="H525">
            <v>0</v>
          </cell>
          <cell r="K525">
            <v>0</v>
          </cell>
          <cell r="N525">
            <v>0</v>
          </cell>
          <cell r="Q525">
            <v>0</v>
          </cell>
          <cell r="T525">
            <v>0</v>
          </cell>
          <cell r="V525">
            <v>0</v>
          </cell>
        </row>
        <row r="526">
          <cell r="F526">
            <v>2.2000000000000002</v>
          </cell>
          <cell r="G526" t="str">
            <v>/labor hour</v>
          </cell>
          <cell r="H526">
            <v>0</v>
          </cell>
          <cell r="K526">
            <v>0</v>
          </cell>
          <cell r="N526">
            <v>0</v>
          </cell>
          <cell r="Q526">
            <v>0</v>
          </cell>
          <cell r="T526">
            <v>0</v>
          </cell>
          <cell r="V526">
            <v>0</v>
          </cell>
        </row>
        <row r="527">
          <cell r="F527">
            <v>3.4</v>
          </cell>
          <cell r="G527" t="str">
            <v>/labor hour</v>
          </cell>
          <cell r="H527">
            <v>0</v>
          </cell>
          <cell r="K527">
            <v>0</v>
          </cell>
          <cell r="N527">
            <v>0</v>
          </cell>
          <cell r="Q527">
            <v>0</v>
          </cell>
          <cell r="T527">
            <v>0</v>
          </cell>
          <cell r="V527">
            <v>0</v>
          </cell>
        </row>
        <row r="528">
          <cell r="F528">
            <v>3.4</v>
          </cell>
          <cell r="G528" t="str">
            <v>/labor hour</v>
          </cell>
          <cell r="H528">
            <v>0</v>
          </cell>
          <cell r="K528">
            <v>0</v>
          </cell>
          <cell r="N528">
            <v>0</v>
          </cell>
          <cell r="Q528">
            <v>0</v>
          </cell>
          <cell r="T528">
            <v>0</v>
          </cell>
          <cell r="V528">
            <v>0</v>
          </cell>
        </row>
        <row r="529">
          <cell r="F529">
            <v>3.4</v>
          </cell>
          <cell r="G529" t="str">
            <v>/labor hour</v>
          </cell>
          <cell r="H529">
            <v>0</v>
          </cell>
          <cell r="K529">
            <v>0</v>
          </cell>
          <cell r="N529">
            <v>0</v>
          </cell>
          <cell r="Q529">
            <v>0</v>
          </cell>
          <cell r="T529">
            <v>0</v>
          </cell>
          <cell r="V529">
            <v>0</v>
          </cell>
        </row>
        <row r="530">
          <cell r="F530">
            <v>3.4</v>
          </cell>
          <cell r="G530" t="str">
            <v>/labor hour</v>
          </cell>
          <cell r="H530">
            <v>0</v>
          </cell>
          <cell r="K530">
            <v>0</v>
          </cell>
          <cell r="N530">
            <v>0</v>
          </cell>
          <cell r="Q530">
            <v>0</v>
          </cell>
          <cell r="T530">
            <v>0</v>
          </cell>
          <cell r="V530">
            <v>0</v>
          </cell>
        </row>
        <row r="531">
          <cell r="F531">
            <v>6.5</v>
          </cell>
          <cell r="G531" t="str">
            <v>/labor hour</v>
          </cell>
          <cell r="H531">
            <v>0</v>
          </cell>
          <cell r="K531">
            <v>0</v>
          </cell>
          <cell r="N531">
            <v>0</v>
          </cell>
          <cell r="Q531">
            <v>0</v>
          </cell>
          <cell r="T531">
            <v>0</v>
          </cell>
          <cell r="V531">
            <v>0</v>
          </cell>
        </row>
        <row r="532">
          <cell r="F532">
            <v>4.05</v>
          </cell>
          <cell r="G532" t="str">
            <v>/labor hour</v>
          </cell>
          <cell r="H532">
            <v>0</v>
          </cell>
          <cell r="K532">
            <v>0</v>
          </cell>
          <cell r="N532">
            <v>0</v>
          </cell>
          <cell r="Q532">
            <v>0</v>
          </cell>
          <cell r="T532">
            <v>0</v>
          </cell>
          <cell r="V532">
            <v>0</v>
          </cell>
        </row>
        <row r="533">
          <cell r="F533">
            <v>6.3</v>
          </cell>
          <cell r="G533" t="str">
            <v>/labor hour</v>
          </cell>
          <cell r="H533">
            <v>0</v>
          </cell>
          <cell r="K533">
            <v>0</v>
          </cell>
          <cell r="N533">
            <v>0</v>
          </cell>
          <cell r="Q533">
            <v>0</v>
          </cell>
          <cell r="T533">
            <v>0</v>
          </cell>
          <cell r="V533">
            <v>0</v>
          </cell>
        </row>
        <row r="534">
          <cell r="F534">
            <v>6.8</v>
          </cell>
          <cell r="G534" t="str">
            <v>/labor hour</v>
          </cell>
          <cell r="H534">
            <v>0</v>
          </cell>
          <cell r="K534">
            <v>0</v>
          </cell>
          <cell r="N534">
            <v>0</v>
          </cell>
          <cell r="Q534">
            <v>0</v>
          </cell>
          <cell r="T534">
            <v>0</v>
          </cell>
          <cell r="V534">
            <v>0</v>
          </cell>
        </row>
        <row r="535">
          <cell r="F535">
            <v>8.8000000000000007</v>
          </cell>
          <cell r="G535" t="str">
            <v>/labor hour</v>
          </cell>
          <cell r="H535">
            <v>0</v>
          </cell>
          <cell r="K535">
            <v>0</v>
          </cell>
          <cell r="N535">
            <v>0</v>
          </cell>
          <cell r="Q535">
            <v>0</v>
          </cell>
          <cell r="T535">
            <v>0</v>
          </cell>
          <cell r="V535">
            <v>0</v>
          </cell>
        </row>
        <row r="536">
          <cell r="F536">
            <v>4.5999999999999996</v>
          </cell>
          <cell r="G536" t="str">
            <v>/labor hour</v>
          </cell>
          <cell r="H536">
            <v>0</v>
          </cell>
          <cell r="K536">
            <v>0</v>
          </cell>
          <cell r="N536">
            <v>0</v>
          </cell>
          <cell r="Q536">
            <v>0</v>
          </cell>
          <cell r="T536">
            <v>0</v>
          </cell>
          <cell r="V536">
            <v>0</v>
          </cell>
        </row>
        <row r="537">
          <cell r="F537">
            <v>5.07</v>
          </cell>
          <cell r="G537" t="str">
            <v>/labor hour</v>
          </cell>
          <cell r="H537">
            <v>0</v>
          </cell>
          <cell r="K537">
            <v>0</v>
          </cell>
          <cell r="N537">
            <v>0</v>
          </cell>
          <cell r="Q537">
            <v>0</v>
          </cell>
          <cell r="T537">
            <v>0</v>
          </cell>
          <cell r="V537">
            <v>0</v>
          </cell>
        </row>
        <row r="538">
          <cell r="F538">
            <v>7.5</v>
          </cell>
          <cell r="G538" t="str">
            <v>/labor hour</v>
          </cell>
          <cell r="H538">
            <v>0</v>
          </cell>
          <cell r="K538">
            <v>0</v>
          </cell>
          <cell r="N538">
            <v>0</v>
          </cell>
          <cell r="Q538">
            <v>0</v>
          </cell>
          <cell r="T538">
            <v>0</v>
          </cell>
          <cell r="V538">
            <v>0</v>
          </cell>
        </row>
        <row r="539">
          <cell r="F539">
            <v>6.7</v>
          </cell>
          <cell r="G539" t="str">
            <v>/labor hour</v>
          </cell>
          <cell r="H539">
            <v>0</v>
          </cell>
          <cell r="K539">
            <v>0</v>
          </cell>
          <cell r="N539">
            <v>0</v>
          </cell>
          <cell r="Q539">
            <v>0</v>
          </cell>
          <cell r="T539">
            <v>0</v>
          </cell>
          <cell r="V539">
            <v>0</v>
          </cell>
        </row>
        <row r="540">
          <cell r="F540">
            <v>6.6</v>
          </cell>
          <cell r="G540" t="str">
            <v>/labor hour</v>
          </cell>
          <cell r="H540">
            <v>0</v>
          </cell>
          <cell r="K540">
            <v>0</v>
          </cell>
          <cell r="N540">
            <v>0</v>
          </cell>
          <cell r="Q540">
            <v>0</v>
          </cell>
          <cell r="T540">
            <v>0</v>
          </cell>
          <cell r="V540">
            <v>0</v>
          </cell>
        </row>
        <row r="541">
          <cell r="F541">
            <v>5.07</v>
          </cell>
          <cell r="G541" t="str">
            <v>/labor hour</v>
          </cell>
          <cell r="H541">
            <v>0</v>
          </cell>
          <cell r="K541">
            <v>0</v>
          </cell>
          <cell r="N541">
            <v>0</v>
          </cell>
          <cell r="Q541">
            <v>0</v>
          </cell>
          <cell r="T541">
            <v>0</v>
          </cell>
          <cell r="V541">
            <v>0</v>
          </cell>
        </row>
        <row r="542">
          <cell r="F542">
            <v>5.07</v>
          </cell>
          <cell r="G542" t="str">
            <v>/labor hour</v>
          </cell>
          <cell r="H542">
            <v>0</v>
          </cell>
          <cell r="K542">
            <v>0</v>
          </cell>
          <cell r="N542">
            <v>0</v>
          </cell>
          <cell r="Q542">
            <v>0</v>
          </cell>
          <cell r="T542">
            <v>0</v>
          </cell>
          <cell r="V542">
            <v>0</v>
          </cell>
        </row>
        <row r="543">
          <cell r="F543">
            <v>5.07</v>
          </cell>
          <cell r="G543" t="str">
            <v>/labor hour</v>
          </cell>
          <cell r="H543">
            <v>0</v>
          </cell>
          <cell r="K543">
            <v>0</v>
          </cell>
          <cell r="N543">
            <v>0</v>
          </cell>
          <cell r="Q543">
            <v>0</v>
          </cell>
          <cell r="T543">
            <v>0</v>
          </cell>
          <cell r="V543">
            <v>0</v>
          </cell>
        </row>
        <row r="544">
          <cell r="F544">
            <v>0</v>
          </cell>
          <cell r="G544" t="str">
            <v>-</v>
          </cell>
          <cell r="H544">
            <v>0</v>
          </cell>
          <cell r="K544">
            <v>0</v>
          </cell>
          <cell r="N544">
            <v>0</v>
          </cell>
          <cell r="Q544">
            <v>0</v>
          </cell>
          <cell r="T544">
            <v>0</v>
          </cell>
          <cell r="V544">
            <v>0</v>
          </cell>
        </row>
        <row r="545">
          <cell r="F545">
            <v>500</v>
          </cell>
          <cell r="G545" t="str">
            <v>/conf</v>
          </cell>
          <cell r="H545">
            <v>0</v>
          </cell>
          <cell r="K545">
            <v>0</v>
          </cell>
          <cell r="N545">
            <v>0</v>
          </cell>
          <cell r="Q545">
            <v>0</v>
          </cell>
          <cell r="T545">
            <v>0</v>
          </cell>
          <cell r="V545">
            <v>0</v>
          </cell>
        </row>
        <row r="546">
          <cell r="F546">
            <v>770</v>
          </cell>
          <cell r="G546" t="str">
            <v>/part</v>
          </cell>
          <cell r="H546">
            <v>0</v>
          </cell>
          <cell r="K546">
            <v>0</v>
          </cell>
          <cell r="N546">
            <v>0</v>
          </cell>
          <cell r="Q546">
            <v>0</v>
          </cell>
          <cell r="T546">
            <v>0</v>
          </cell>
          <cell r="V546">
            <v>0</v>
          </cell>
        </row>
        <row r="547">
          <cell r="F547">
            <v>0</v>
          </cell>
          <cell r="G547" t="str">
            <v>-</v>
          </cell>
          <cell r="H547">
            <v>0</v>
          </cell>
          <cell r="K547">
            <v>0</v>
          </cell>
          <cell r="N547">
            <v>0</v>
          </cell>
          <cell r="Q547">
            <v>0</v>
          </cell>
          <cell r="T547">
            <v>0</v>
          </cell>
          <cell r="V547">
            <v>0</v>
          </cell>
        </row>
        <row r="548">
          <cell r="F548">
            <v>0</v>
          </cell>
          <cell r="G548" t="str">
            <v>-</v>
          </cell>
          <cell r="H548">
            <v>0</v>
          </cell>
          <cell r="K548">
            <v>0</v>
          </cell>
          <cell r="N548">
            <v>0</v>
          </cell>
          <cell r="Q548">
            <v>0</v>
          </cell>
          <cell r="T548">
            <v>0</v>
          </cell>
          <cell r="V548">
            <v>0</v>
          </cell>
        </row>
        <row r="549">
          <cell r="F549">
            <v>2000</v>
          </cell>
          <cell r="G549" t="str">
            <v>-</v>
          </cell>
          <cell r="H549">
            <v>0</v>
          </cell>
          <cell r="K549">
            <v>0</v>
          </cell>
          <cell r="N549">
            <v>0</v>
          </cell>
          <cell r="Q549">
            <v>0</v>
          </cell>
          <cell r="T549">
            <v>0</v>
          </cell>
          <cell r="V549">
            <v>0</v>
          </cell>
        </row>
        <row r="550">
          <cell r="F550">
            <v>360</v>
          </cell>
          <cell r="G550" t="str">
            <v>-</v>
          </cell>
          <cell r="H550">
            <v>0</v>
          </cell>
          <cell r="K550">
            <v>0</v>
          </cell>
          <cell r="N550">
            <v>0</v>
          </cell>
          <cell r="Q550">
            <v>0</v>
          </cell>
          <cell r="T550">
            <v>0</v>
          </cell>
          <cell r="V550">
            <v>0</v>
          </cell>
        </row>
        <row r="551">
          <cell r="F551">
            <v>10000</v>
          </cell>
          <cell r="G551" t="str">
            <v>-</v>
          </cell>
          <cell r="H551">
            <v>0</v>
          </cell>
          <cell r="K551">
            <v>0</v>
          </cell>
          <cell r="N551">
            <v>0</v>
          </cell>
          <cell r="Q551">
            <v>0</v>
          </cell>
          <cell r="T551">
            <v>0</v>
          </cell>
          <cell r="V551">
            <v>0</v>
          </cell>
        </row>
        <row r="552">
          <cell r="F552">
            <v>85781.5</v>
          </cell>
          <cell r="G552" t="str">
            <v>-</v>
          </cell>
          <cell r="H552">
            <v>0</v>
          </cell>
          <cell r="K552">
            <v>0</v>
          </cell>
          <cell r="N552">
            <v>0</v>
          </cell>
          <cell r="Q552">
            <v>0</v>
          </cell>
          <cell r="T552">
            <v>0</v>
          </cell>
          <cell r="V552">
            <v>0</v>
          </cell>
        </row>
        <row r="553">
          <cell r="F553">
            <v>153</v>
          </cell>
          <cell r="G553" t="str">
            <v>-</v>
          </cell>
          <cell r="H553">
            <v>0</v>
          </cell>
          <cell r="K553">
            <v>0</v>
          </cell>
          <cell r="N553">
            <v>0</v>
          </cell>
          <cell r="Q553">
            <v>0</v>
          </cell>
          <cell r="T553">
            <v>0</v>
          </cell>
          <cell r="V553">
            <v>0</v>
          </cell>
        </row>
        <row r="554">
          <cell r="F554">
            <v>0</v>
          </cell>
          <cell r="G554" t="str">
            <v>-</v>
          </cell>
          <cell r="H554">
            <v>0</v>
          </cell>
          <cell r="K554">
            <v>0</v>
          </cell>
          <cell r="N554">
            <v>0</v>
          </cell>
          <cell r="Q554">
            <v>0</v>
          </cell>
          <cell r="T554">
            <v>0</v>
          </cell>
          <cell r="V554">
            <v>0</v>
          </cell>
        </row>
        <row r="555">
          <cell r="F555">
            <v>0</v>
          </cell>
          <cell r="G555" t="str">
            <v>-</v>
          </cell>
          <cell r="H555">
            <v>0</v>
          </cell>
          <cell r="K555">
            <v>0</v>
          </cell>
          <cell r="N555">
            <v>0</v>
          </cell>
          <cell r="Q555">
            <v>0</v>
          </cell>
          <cell r="T555">
            <v>0</v>
          </cell>
          <cell r="V555">
            <v>0</v>
          </cell>
        </row>
        <row r="556">
          <cell r="F556">
            <v>0</v>
          </cell>
          <cell r="G556" t="str">
            <v>-</v>
          </cell>
          <cell r="H556">
            <v>0</v>
          </cell>
          <cell r="K556">
            <v>0</v>
          </cell>
          <cell r="N556">
            <v>0</v>
          </cell>
          <cell r="Q556">
            <v>0</v>
          </cell>
          <cell r="T556">
            <v>0</v>
          </cell>
          <cell r="V556">
            <v>0</v>
          </cell>
        </row>
        <row r="557">
          <cell r="F557">
            <v>0</v>
          </cell>
          <cell r="G557" t="str">
            <v>-</v>
          </cell>
          <cell r="H557">
            <v>0</v>
          </cell>
          <cell r="K557">
            <v>0</v>
          </cell>
          <cell r="N557">
            <v>0</v>
          </cell>
          <cell r="Q557">
            <v>0</v>
          </cell>
          <cell r="T557">
            <v>0</v>
          </cell>
          <cell r="V557">
            <v>0</v>
          </cell>
        </row>
        <row r="558">
          <cell r="F558">
            <v>0</v>
          </cell>
          <cell r="G558" t="str">
            <v>-</v>
          </cell>
          <cell r="H558">
            <v>0</v>
          </cell>
          <cell r="K558">
            <v>0</v>
          </cell>
          <cell r="N558">
            <v>0</v>
          </cell>
          <cell r="Q558">
            <v>0</v>
          </cell>
          <cell r="T558">
            <v>0</v>
          </cell>
          <cell r="V558">
            <v>0</v>
          </cell>
        </row>
        <row r="559">
          <cell r="F559" t="str">
            <v>Standard</v>
          </cell>
        </row>
        <row r="560">
          <cell r="F560">
            <v>1.140291762219234E-2</v>
          </cell>
        </row>
        <row r="561">
          <cell r="F561">
            <v>1.2551551053585006E-2</v>
          </cell>
        </row>
        <row r="562">
          <cell r="F562">
            <v>8.8320127809272363E-3</v>
          </cell>
        </row>
        <row r="563">
          <cell r="F563">
            <v>1.3263813104889086E-2</v>
          </cell>
        </row>
        <row r="564">
          <cell r="F564">
            <v>11.3</v>
          </cell>
          <cell r="G564" t="str">
            <v>/hour</v>
          </cell>
          <cell r="H564">
            <v>0</v>
          </cell>
          <cell r="K564">
            <v>0</v>
          </cell>
          <cell r="L564">
            <v>0</v>
          </cell>
          <cell r="N564">
            <v>0</v>
          </cell>
          <cell r="O564">
            <v>0</v>
          </cell>
          <cell r="Q564">
            <v>0</v>
          </cell>
          <cell r="R564">
            <v>0</v>
          </cell>
          <cell r="T564">
            <v>0</v>
          </cell>
          <cell r="U564">
            <v>0</v>
          </cell>
          <cell r="V564">
            <v>0</v>
          </cell>
        </row>
        <row r="565">
          <cell r="F565">
            <v>7.5</v>
          </cell>
          <cell r="G565" t="str">
            <v>/hour</v>
          </cell>
          <cell r="H565">
            <v>0</v>
          </cell>
          <cell r="K565">
            <v>0</v>
          </cell>
          <cell r="L565">
            <v>0</v>
          </cell>
          <cell r="N565">
            <v>0</v>
          </cell>
          <cell r="O565">
            <v>0</v>
          </cell>
          <cell r="Q565">
            <v>0</v>
          </cell>
          <cell r="R565">
            <v>0</v>
          </cell>
          <cell r="T565">
            <v>0</v>
          </cell>
          <cell r="U565">
            <v>0</v>
          </cell>
          <cell r="V565">
            <v>0</v>
          </cell>
        </row>
        <row r="566">
          <cell r="F566">
            <v>6.9</v>
          </cell>
          <cell r="G566" t="str">
            <v>/hour</v>
          </cell>
          <cell r="H566">
            <v>0</v>
          </cell>
          <cell r="K566">
            <v>0</v>
          </cell>
          <cell r="L566">
            <v>0</v>
          </cell>
          <cell r="N566">
            <v>0</v>
          </cell>
          <cell r="O566">
            <v>0</v>
          </cell>
          <cell r="Q566">
            <v>0</v>
          </cell>
          <cell r="R566">
            <v>0</v>
          </cell>
          <cell r="T566">
            <v>0</v>
          </cell>
          <cell r="U566">
            <v>0</v>
          </cell>
          <cell r="V566">
            <v>0</v>
          </cell>
        </row>
        <row r="567">
          <cell r="F567">
            <v>7</v>
          </cell>
          <cell r="G567" t="str">
            <v>/hour</v>
          </cell>
          <cell r="H567">
            <v>0</v>
          </cell>
          <cell r="K567">
            <v>0</v>
          </cell>
          <cell r="L567">
            <v>0</v>
          </cell>
          <cell r="N567">
            <v>0</v>
          </cell>
          <cell r="O567">
            <v>0</v>
          </cell>
          <cell r="Q567">
            <v>0</v>
          </cell>
          <cell r="R567">
            <v>0</v>
          </cell>
          <cell r="T567">
            <v>0</v>
          </cell>
          <cell r="U567">
            <v>0</v>
          </cell>
          <cell r="V567">
            <v>0</v>
          </cell>
        </row>
        <row r="568">
          <cell r="F568">
            <v>2.2999999999999998</v>
          </cell>
          <cell r="G568" t="str">
            <v>/hour</v>
          </cell>
          <cell r="H568">
            <v>0</v>
          </cell>
          <cell r="K568">
            <v>0</v>
          </cell>
          <cell r="L568">
            <v>0</v>
          </cell>
          <cell r="N568">
            <v>0</v>
          </cell>
          <cell r="O568">
            <v>0</v>
          </cell>
          <cell r="Q568">
            <v>0</v>
          </cell>
          <cell r="R568">
            <v>0</v>
          </cell>
          <cell r="T568">
            <v>0</v>
          </cell>
          <cell r="U568">
            <v>0</v>
          </cell>
          <cell r="V568">
            <v>0</v>
          </cell>
        </row>
        <row r="569">
          <cell r="F569">
            <v>7.5</v>
          </cell>
          <cell r="G569" t="str">
            <v>/hour</v>
          </cell>
          <cell r="H569">
            <v>0</v>
          </cell>
          <cell r="K569">
            <v>0</v>
          </cell>
          <cell r="L569">
            <v>0</v>
          </cell>
          <cell r="N569">
            <v>0</v>
          </cell>
          <cell r="O569">
            <v>0</v>
          </cell>
          <cell r="Q569">
            <v>0</v>
          </cell>
          <cell r="R569">
            <v>0</v>
          </cell>
          <cell r="T569">
            <v>0</v>
          </cell>
          <cell r="U569">
            <v>0</v>
          </cell>
          <cell r="V569">
            <v>0</v>
          </cell>
        </row>
        <row r="570">
          <cell r="F570">
            <v>3.6</v>
          </cell>
          <cell r="G570" t="str">
            <v>/hour</v>
          </cell>
          <cell r="H570">
            <v>0</v>
          </cell>
          <cell r="K570">
            <v>0</v>
          </cell>
          <cell r="L570">
            <v>0</v>
          </cell>
          <cell r="N570">
            <v>0</v>
          </cell>
          <cell r="O570">
            <v>0</v>
          </cell>
          <cell r="Q570">
            <v>0</v>
          </cell>
          <cell r="R570">
            <v>0</v>
          </cell>
          <cell r="T570">
            <v>0</v>
          </cell>
          <cell r="U570">
            <v>0</v>
          </cell>
          <cell r="V570">
            <v>0</v>
          </cell>
        </row>
        <row r="571">
          <cell r="F571">
            <v>3.2</v>
          </cell>
          <cell r="G571" t="str">
            <v>/hour</v>
          </cell>
          <cell r="H571">
            <v>0</v>
          </cell>
          <cell r="K571">
            <v>0</v>
          </cell>
          <cell r="L571">
            <v>0</v>
          </cell>
          <cell r="N571">
            <v>0</v>
          </cell>
          <cell r="O571">
            <v>0</v>
          </cell>
          <cell r="Q571">
            <v>0</v>
          </cell>
          <cell r="R571">
            <v>0</v>
          </cell>
          <cell r="T571">
            <v>0</v>
          </cell>
          <cell r="U571">
            <v>0</v>
          </cell>
          <cell r="V571">
            <v>0</v>
          </cell>
        </row>
        <row r="572">
          <cell r="F572">
            <v>4</v>
          </cell>
          <cell r="G572" t="str">
            <v>/hour</v>
          </cell>
          <cell r="H572">
            <v>0</v>
          </cell>
          <cell r="K572">
            <v>0</v>
          </cell>
          <cell r="L572">
            <v>0</v>
          </cell>
          <cell r="N572">
            <v>0</v>
          </cell>
          <cell r="O572">
            <v>0</v>
          </cell>
          <cell r="Q572">
            <v>0</v>
          </cell>
          <cell r="R572">
            <v>0</v>
          </cell>
          <cell r="T572">
            <v>0</v>
          </cell>
          <cell r="U572">
            <v>0</v>
          </cell>
          <cell r="V572">
            <v>0</v>
          </cell>
        </row>
        <row r="573">
          <cell r="F573">
            <v>4.5</v>
          </cell>
          <cell r="G573" t="str">
            <v>/hour</v>
          </cell>
          <cell r="H573">
            <v>0</v>
          </cell>
          <cell r="K573">
            <v>0</v>
          </cell>
          <cell r="L573">
            <v>0</v>
          </cell>
          <cell r="N573">
            <v>0</v>
          </cell>
          <cell r="O573">
            <v>0</v>
          </cell>
          <cell r="Q573">
            <v>0</v>
          </cell>
          <cell r="R573">
            <v>0</v>
          </cell>
          <cell r="T573">
            <v>0</v>
          </cell>
          <cell r="U573">
            <v>0</v>
          </cell>
          <cell r="V573">
            <v>0</v>
          </cell>
        </row>
        <row r="574">
          <cell r="F574">
            <v>5.2</v>
          </cell>
          <cell r="G574" t="str">
            <v>/hour</v>
          </cell>
          <cell r="H574">
            <v>0</v>
          </cell>
          <cell r="K574">
            <v>0</v>
          </cell>
          <cell r="L574">
            <v>0</v>
          </cell>
          <cell r="N574">
            <v>0</v>
          </cell>
          <cell r="O574">
            <v>0</v>
          </cell>
          <cell r="Q574">
            <v>0</v>
          </cell>
          <cell r="R574">
            <v>0</v>
          </cell>
          <cell r="T574">
            <v>0</v>
          </cell>
          <cell r="U574">
            <v>0</v>
          </cell>
          <cell r="V574">
            <v>0</v>
          </cell>
        </row>
        <row r="575">
          <cell r="F575">
            <v>4.8</v>
          </cell>
          <cell r="G575" t="str">
            <v>/hour</v>
          </cell>
          <cell r="H575">
            <v>0</v>
          </cell>
          <cell r="K575">
            <v>0</v>
          </cell>
          <cell r="L575">
            <v>0</v>
          </cell>
          <cell r="N575">
            <v>0</v>
          </cell>
          <cell r="O575">
            <v>0</v>
          </cell>
          <cell r="Q575">
            <v>0</v>
          </cell>
          <cell r="R575">
            <v>0</v>
          </cell>
          <cell r="T575">
            <v>0</v>
          </cell>
          <cell r="U575">
            <v>0</v>
          </cell>
          <cell r="V575">
            <v>0</v>
          </cell>
        </row>
        <row r="576">
          <cell r="F576">
            <v>4</v>
          </cell>
          <cell r="G576" t="str">
            <v>/hour</v>
          </cell>
          <cell r="H576">
            <v>0</v>
          </cell>
          <cell r="K576">
            <v>0</v>
          </cell>
          <cell r="L576">
            <v>0</v>
          </cell>
          <cell r="N576">
            <v>0</v>
          </cell>
          <cell r="O576">
            <v>0</v>
          </cell>
          <cell r="Q576">
            <v>0</v>
          </cell>
          <cell r="R576">
            <v>0</v>
          </cell>
          <cell r="T576">
            <v>0</v>
          </cell>
          <cell r="U576">
            <v>0</v>
          </cell>
          <cell r="V576">
            <v>0</v>
          </cell>
        </row>
        <row r="577">
          <cell r="F577">
            <v>3</v>
          </cell>
          <cell r="G577" t="str">
            <v>/hour</v>
          </cell>
          <cell r="H577">
            <v>0</v>
          </cell>
          <cell r="K577">
            <v>0</v>
          </cell>
          <cell r="L577">
            <v>0</v>
          </cell>
          <cell r="N577">
            <v>0</v>
          </cell>
          <cell r="O577">
            <v>0</v>
          </cell>
          <cell r="Q577">
            <v>0</v>
          </cell>
          <cell r="R577">
            <v>0</v>
          </cell>
          <cell r="T577">
            <v>0</v>
          </cell>
          <cell r="U577">
            <v>0</v>
          </cell>
          <cell r="V577">
            <v>0</v>
          </cell>
        </row>
        <row r="578">
          <cell r="F578">
            <v>4.8</v>
          </cell>
          <cell r="G578" t="str">
            <v>/hour</v>
          </cell>
          <cell r="H578">
            <v>0</v>
          </cell>
          <cell r="K578">
            <v>0</v>
          </cell>
          <cell r="L578">
            <v>0</v>
          </cell>
          <cell r="N578">
            <v>0</v>
          </cell>
          <cell r="O578">
            <v>0</v>
          </cell>
          <cell r="Q578">
            <v>0</v>
          </cell>
          <cell r="R578">
            <v>0</v>
          </cell>
          <cell r="T578">
            <v>0</v>
          </cell>
          <cell r="U578">
            <v>0</v>
          </cell>
          <cell r="V578">
            <v>0</v>
          </cell>
        </row>
        <row r="579">
          <cell r="F579">
            <v>3.6</v>
          </cell>
          <cell r="G579" t="str">
            <v>/hour</v>
          </cell>
          <cell r="H579">
            <v>0</v>
          </cell>
          <cell r="K579">
            <v>0</v>
          </cell>
          <cell r="L579">
            <v>0</v>
          </cell>
          <cell r="N579">
            <v>0</v>
          </cell>
          <cell r="O579">
            <v>0</v>
          </cell>
          <cell r="Q579">
            <v>0</v>
          </cell>
          <cell r="R579">
            <v>0</v>
          </cell>
          <cell r="T579">
            <v>0</v>
          </cell>
          <cell r="U579">
            <v>0</v>
          </cell>
          <cell r="V579">
            <v>0</v>
          </cell>
        </row>
        <row r="580">
          <cell r="F580">
            <v>2.4</v>
          </cell>
          <cell r="G580" t="str">
            <v>/hour</v>
          </cell>
          <cell r="H580">
            <v>0</v>
          </cell>
          <cell r="K580">
            <v>0</v>
          </cell>
          <cell r="L580">
            <v>0</v>
          </cell>
          <cell r="N580">
            <v>0</v>
          </cell>
          <cell r="O580">
            <v>0</v>
          </cell>
          <cell r="Q580">
            <v>0</v>
          </cell>
          <cell r="R580">
            <v>0</v>
          </cell>
          <cell r="T580">
            <v>0</v>
          </cell>
          <cell r="U580">
            <v>0</v>
          </cell>
          <cell r="V580">
            <v>0</v>
          </cell>
        </row>
        <row r="581">
          <cell r="F581">
            <v>3.5</v>
          </cell>
          <cell r="G581" t="str">
            <v>/hour</v>
          </cell>
          <cell r="H581">
            <v>0</v>
          </cell>
          <cell r="K581">
            <v>0</v>
          </cell>
          <cell r="L581">
            <v>0</v>
          </cell>
          <cell r="N581">
            <v>0</v>
          </cell>
          <cell r="O581">
            <v>0</v>
          </cell>
          <cell r="Q581">
            <v>0</v>
          </cell>
          <cell r="R581">
            <v>0</v>
          </cell>
          <cell r="T581">
            <v>0</v>
          </cell>
          <cell r="U581">
            <v>0</v>
          </cell>
          <cell r="V581">
            <v>0</v>
          </cell>
        </row>
        <row r="582">
          <cell r="F582">
            <v>3.3</v>
          </cell>
          <cell r="G582" t="str">
            <v>/hour</v>
          </cell>
          <cell r="H582">
            <v>0</v>
          </cell>
          <cell r="K582">
            <v>0</v>
          </cell>
          <cell r="L582">
            <v>0</v>
          </cell>
          <cell r="N582">
            <v>0</v>
          </cell>
          <cell r="O582">
            <v>0</v>
          </cell>
          <cell r="Q582">
            <v>0</v>
          </cell>
          <cell r="R582">
            <v>0</v>
          </cell>
          <cell r="T582">
            <v>0</v>
          </cell>
          <cell r="U582">
            <v>0</v>
          </cell>
          <cell r="V582">
            <v>0</v>
          </cell>
        </row>
        <row r="583">
          <cell r="F583">
            <v>3.8</v>
          </cell>
          <cell r="G583" t="str">
            <v>/hour</v>
          </cell>
          <cell r="H583">
            <v>0</v>
          </cell>
          <cell r="K583">
            <v>0</v>
          </cell>
          <cell r="L583">
            <v>0</v>
          </cell>
          <cell r="N583">
            <v>0</v>
          </cell>
          <cell r="O583">
            <v>0</v>
          </cell>
          <cell r="Q583">
            <v>0</v>
          </cell>
          <cell r="R583">
            <v>0</v>
          </cell>
          <cell r="T583">
            <v>0</v>
          </cell>
          <cell r="U583">
            <v>0</v>
          </cell>
          <cell r="V583">
            <v>0</v>
          </cell>
        </row>
        <row r="584">
          <cell r="F584">
            <v>0</v>
          </cell>
          <cell r="G584" t="str">
            <v>/hour</v>
          </cell>
          <cell r="H584">
            <v>0</v>
          </cell>
          <cell r="K584">
            <v>0</v>
          </cell>
          <cell r="L584">
            <v>0</v>
          </cell>
          <cell r="N584">
            <v>0</v>
          </cell>
          <cell r="O584">
            <v>0</v>
          </cell>
          <cell r="Q584">
            <v>0</v>
          </cell>
          <cell r="R584">
            <v>0</v>
          </cell>
          <cell r="T584">
            <v>0</v>
          </cell>
          <cell r="U584">
            <v>0</v>
          </cell>
          <cell r="V584">
            <v>0</v>
          </cell>
        </row>
        <row r="585">
          <cell r="F585">
            <v>5.7</v>
          </cell>
          <cell r="G585" t="str">
            <v>/hour</v>
          </cell>
          <cell r="H585">
            <v>0</v>
          </cell>
          <cell r="K585">
            <v>0</v>
          </cell>
          <cell r="L585">
            <v>0</v>
          </cell>
          <cell r="N585">
            <v>0</v>
          </cell>
          <cell r="O585">
            <v>0</v>
          </cell>
          <cell r="Q585">
            <v>0</v>
          </cell>
          <cell r="R585">
            <v>0</v>
          </cell>
          <cell r="T585">
            <v>0</v>
          </cell>
          <cell r="U585">
            <v>0</v>
          </cell>
          <cell r="V585">
            <v>0</v>
          </cell>
        </row>
        <row r="586">
          <cell r="F586">
            <v>3.8</v>
          </cell>
          <cell r="G586" t="str">
            <v>/hour</v>
          </cell>
          <cell r="H586">
            <v>0</v>
          </cell>
          <cell r="K586">
            <v>0</v>
          </cell>
          <cell r="L586">
            <v>0</v>
          </cell>
          <cell r="N586">
            <v>0</v>
          </cell>
          <cell r="O586">
            <v>0</v>
          </cell>
          <cell r="Q586">
            <v>0</v>
          </cell>
          <cell r="R586">
            <v>0</v>
          </cell>
          <cell r="T586">
            <v>0</v>
          </cell>
          <cell r="U586">
            <v>0</v>
          </cell>
          <cell r="V586">
            <v>0</v>
          </cell>
        </row>
        <row r="587">
          <cell r="F587">
            <v>3.8</v>
          </cell>
          <cell r="G587" t="str">
            <v>/hour</v>
          </cell>
          <cell r="H587">
            <v>0</v>
          </cell>
          <cell r="K587">
            <v>0</v>
          </cell>
          <cell r="L587">
            <v>0</v>
          </cell>
          <cell r="N587">
            <v>0</v>
          </cell>
          <cell r="O587">
            <v>0</v>
          </cell>
          <cell r="Q587">
            <v>0</v>
          </cell>
          <cell r="R587">
            <v>0</v>
          </cell>
          <cell r="T587">
            <v>0</v>
          </cell>
          <cell r="U587">
            <v>0</v>
          </cell>
          <cell r="V587">
            <v>0</v>
          </cell>
        </row>
        <row r="588">
          <cell r="F588">
            <v>3.9</v>
          </cell>
          <cell r="G588" t="str">
            <v>/hour</v>
          </cell>
          <cell r="H588">
            <v>0</v>
          </cell>
          <cell r="K588">
            <v>0</v>
          </cell>
          <cell r="L588">
            <v>0</v>
          </cell>
          <cell r="N588">
            <v>0</v>
          </cell>
          <cell r="O588">
            <v>0</v>
          </cell>
          <cell r="Q588">
            <v>0</v>
          </cell>
          <cell r="R588">
            <v>0</v>
          </cell>
          <cell r="T588">
            <v>0</v>
          </cell>
          <cell r="U588">
            <v>0</v>
          </cell>
          <cell r="V588">
            <v>0</v>
          </cell>
        </row>
        <row r="589">
          <cell r="F589">
            <v>3.9</v>
          </cell>
          <cell r="G589" t="str">
            <v>/hour</v>
          </cell>
          <cell r="H589">
            <v>0</v>
          </cell>
          <cell r="K589">
            <v>0</v>
          </cell>
          <cell r="L589">
            <v>0</v>
          </cell>
          <cell r="N589">
            <v>0</v>
          </cell>
          <cell r="O589">
            <v>0</v>
          </cell>
          <cell r="Q589">
            <v>0</v>
          </cell>
          <cell r="R589">
            <v>0</v>
          </cell>
          <cell r="T589">
            <v>0</v>
          </cell>
          <cell r="U589">
            <v>0</v>
          </cell>
          <cell r="V589">
            <v>0</v>
          </cell>
        </row>
        <row r="590">
          <cell r="F590">
            <v>3.9</v>
          </cell>
          <cell r="G590" t="str">
            <v>/hour</v>
          </cell>
          <cell r="H590">
            <v>0</v>
          </cell>
          <cell r="K590">
            <v>0</v>
          </cell>
          <cell r="L590">
            <v>0</v>
          </cell>
          <cell r="N590">
            <v>0</v>
          </cell>
          <cell r="O590">
            <v>0</v>
          </cell>
          <cell r="Q590">
            <v>0</v>
          </cell>
          <cell r="R590">
            <v>0</v>
          </cell>
          <cell r="T590">
            <v>0</v>
          </cell>
          <cell r="U590">
            <v>0</v>
          </cell>
          <cell r="V590">
            <v>0</v>
          </cell>
        </row>
        <row r="591">
          <cell r="F591">
            <v>3.8</v>
          </cell>
          <cell r="G591" t="str">
            <v>/hour</v>
          </cell>
          <cell r="H591">
            <v>0</v>
          </cell>
          <cell r="K591">
            <v>0</v>
          </cell>
          <cell r="L591">
            <v>0</v>
          </cell>
          <cell r="N591">
            <v>0</v>
          </cell>
          <cell r="O591">
            <v>0</v>
          </cell>
          <cell r="Q591">
            <v>0</v>
          </cell>
          <cell r="R591">
            <v>0</v>
          </cell>
          <cell r="T591">
            <v>0</v>
          </cell>
          <cell r="U591">
            <v>0</v>
          </cell>
          <cell r="V591">
            <v>0</v>
          </cell>
        </row>
        <row r="592">
          <cell r="F592">
            <v>0</v>
          </cell>
          <cell r="G592" t="str">
            <v>/hour</v>
          </cell>
          <cell r="H592">
            <v>0</v>
          </cell>
          <cell r="K592">
            <v>0</v>
          </cell>
          <cell r="L592">
            <v>0</v>
          </cell>
          <cell r="N592">
            <v>0</v>
          </cell>
          <cell r="O592">
            <v>0</v>
          </cell>
          <cell r="Q592">
            <v>0</v>
          </cell>
          <cell r="R592">
            <v>0</v>
          </cell>
          <cell r="T592">
            <v>0</v>
          </cell>
          <cell r="U592">
            <v>0</v>
          </cell>
          <cell r="V592">
            <v>0</v>
          </cell>
        </row>
        <row r="593">
          <cell r="F593">
            <v>0</v>
          </cell>
          <cell r="G593" t="str">
            <v>/hour</v>
          </cell>
          <cell r="H593">
            <v>0</v>
          </cell>
          <cell r="K593">
            <v>0</v>
          </cell>
          <cell r="L593">
            <v>0</v>
          </cell>
          <cell r="N593">
            <v>0</v>
          </cell>
          <cell r="O593">
            <v>0</v>
          </cell>
          <cell r="Q593">
            <v>0</v>
          </cell>
          <cell r="R593">
            <v>0</v>
          </cell>
          <cell r="T593">
            <v>0</v>
          </cell>
          <cell r="U593">
            <v>0</v>
          </cell>
          <cell r="V593">
            <v>0</v>
          </cell>
        </row>
        <row r="594">
          <cell r="F594">
            <v>0</v>
          </cell>
          <cell r="G594" t="str">
            <v>/hour</v>
          </cell>
          <cell r="H594">
            <v>0</v>
          </cell>
          <cell r="K594">
            <v>0</v>
          </cell>
          <cell r="L594">
            <v>0</v>
          </cell>
          <cell r="N594">
            <v>0</v>
          </cell>
          <cell r="O594">
            <v>0</v>
          </cell>
          <cell r="Q594">
            <v>0</v>
          </cell>
          <cell r="R594">
            <v>0</v>
          </cell>
          <cell r="T594">
            <v>0</v>
          </cell>
          <cell r="U594">
            <v>0</v>
          </cell>
          <cell r="V594">
            <v>0</v>
          </cell>
        </row>
        <row r="595">
          <cell r="F595">
            <v>0</v>
          </cell>
          <cell r="G595" t="str">
            <v>/hour</v>
          </cell>
          <cell r="H595">
            <v>0</v>
          </cell>
          <cell r="K595">
            <v>0</v>
          </cell>
          <cell r="L595">
            <v>0</v>
          </cell>
          <cell r="N595">
            <v>0</v>
          </cell>
          <cell r="O595">
            <v>0</v>
          </cell>
          <cell r="Q595">
            <v>0</v>
          </cell>
          <cell r="R595">
            <v>0</v>
          </cell>
          <cell r="T595">
            <v>0</v>
          </cell>
          <cell r="U595">
            <v>0</v>
          </cell>
          <cell r="V595">
            <v>0</v>
          </cell>
        </row>
        <row r="596">
          <cell r="F596">
            <v>0</v>
          </cell>
          <cell r="G596" t="str">
            <v>/hour</v>
          </cell>
          <cell r="H596">
            <v>0</v>
          </cell>
          <cell r="K596">
            <v>0</v>
          </cell>
          <cell r="L596">
            <v>0</v>
          </cell>
          <cell r="N596">
            <v>0</v>
          </cell>
          <cell r="O596">
            <v>0</v>
          </cell>
          <cell r="Q596">
            <v>0</v>
          </cell>
          <cell r="R596">
            <v>0</v>
          </cell>
          <cell r="T596">
            <v>0</v>
          </cell>
          <cell r="U596">
            <v>0</v>
          </cell>
          <cell r="V596">
            <v>0</v>
          </cell>
        </row>
        <row r="597">
          <cell r="F597">
            <v>0</v>
          </cell>
          <cell r="G597" t="str">
            <v>/hour</v>
          </cell>
          <cell r="H597">
            <v>0</v>
          </cell>
          <cell r="K597">
            <v>0</v>
          </cell>
          <cell r="L597">
            <v>0</v>
          </cell>
          <cell r="N597">
            <v>0</v>
          </cell>
          <cell r="O597">
            <v>0</v>
          </cell>
          <cell r="Q597">
            <v>0</v>
          </cell>
          <cell r="R597">
            <v>0</v>
          </cell>
          <cell r="T597">
            <v>0</v>
          </cell>
          <cell r="U597">
            <v>0</v>
          </cell>
          <cell r="V597">
            <v>0</v>
          </cell>
        </row>
        <row r="598">
          <cell r="F598">
            <v>0</v>
          </cell>
          <cell r="G598" t="str">
            <v>/hour</v>
          </cell>
          <cell r="H598">
            <v>0</v>
          </cell>
          <cell r="K598">
            <v>0</v>
          </cell>
          <cell r="L598">
            <v>0</v>
          </cell>
          <cell r="N598">
            <v>0</v>
          </cell>
          <cell r="O598">
            <v>0</v>
          </cell>
          <cell r="Q598">
            <v>0</v>
          </cell>
          <cell r="R598">
            <v>0</v>
          </cell>
          <cell r="T598">
            <v>0</v>
          </cell>
          <cell r="U598">
            <v>0</v>
          </cell>
          <cell r="V598">
            <v>0</v>
          </cell>
        </row>
        <row r="600">
          <cell r="X600">
            <v>0</v>
          </cell>
        </row>
        <row r="605">
          <cell r="F605">
            <v>0.2</v>
          </cell>
          <cell r="I605">
            <v>0</v>
          </cell>
          <cell r="L605">
            <v>0</v>
          </cell>
          <cell r="O605">
            <v>0</v>
          </cell>
          <cell r="R605">
            <v>0</v>
          </cell>
          <cell r="U605">
            <v>0</v>
          </cell>
        </row>
        <row r="607">
          <cell r="I607">
            <v>0</v>
          </cell>
          <cell r="L607">
            <v>0</v>
          </cell>
          <cell r="O607">
            <v>0</v>
          </cell>
          <cell r="R607">
            <v>0</v>
          </cell>
          <cell r="U607">
            <v>0</v>
          </cell>
        </row>
        <row r="612">
          <cell r="C612" t="str">
            <v>PATH PROJECT COSTS</v>
          </cell>
        </row>
      </sheetData>
      <sheetData sheetId="5"/>
      <sheetData sheetId="6">
        <row r="39">
          <cell r="BK39">
            <v>92215</v>
          </cell>
        </row>
      </sheetData>
      <sheetData sheetId="7">
        <row r="39">
          <cell r="BK39">
            <v>15369</v>
          </cell>
        </row>
      </sheetData>
      <sheetData sheetId="8">
        <row r="39">
          <cell r="BK39">
            <v>0</v>
          </cell>
        </row>
      </sheetData>
      <sheetData sheetId="9"/>
      <sheetData sheetId="10"/>
      <sheetData sheetId="11">
        <row r="44">
          <cell r="G44">
            <v>204134.0708243555</v>
          </cell>
        </row>
      </sheetData>
      <sheetData sheetId="12">
        <row r="44">
          <cell r="G44">
            <v>18847.972587992157</v>
          </cell>
        </row>
      </sheetData>
      <sheetData sheetId="13">
        <row r="4">
          <cell r="E4">
            <v>0.05</v>
          </cell>
        </row>
        <row r="7">
          <cell r="E7">
            <v>260</v>
          </cell>
        </row>
        <row r="8">
          <cell r="E8">
            <v>222.22222222222223</v>
          </cell>
        </row>
        <row r="11">
          <cell r="E11">
            <v>0.17</v>
          </cell>
        </row>
        <row r="12">
          <cell r="E12">
            <v>0.28000000000000003</v>
          </cell>
        </row>
        <row r="14">
          <cell r="E14">
            <v>0.2</v>
          </cell>
        </row>
        <row r="15">
          <cell r="E15">
            <v>0.02</v>
          </cell>
        </row>
        <row r="16">
          <cell r="E16">
            <v>853.46153846153845</v>
          </cell>
        </row>
        <row r="17">
          <cell r="E17">
            <v>750</v>
          </cell>
        </row>
        <row r="19">
          <cell r="E19">
            <v>1.140291762219234E-2</v>
          </cell>
        </row>
        <row r="20">
          <cell r="E20">
            <v>1.2551551053585006E-2</v>
          </cell>
        </row>
        <row r="21">
          <cell r="E21">
            <v>8.8320127809272363E-3</v>
          </cell>
        </row>
        <row r="22">
          <cell r="E22">
            <v>1.3263813104889086E-2</v>
          </cell>
        </row>
      </sheetData>
      <sheetData sheetId="14"/>
      <sheetData sheetId="15">
        <row r="2">
          <cell r="A2" t="str">
            <v>USA</v>
          </cell>
          <cell r="B2" t="str">
            <v>Dollar</v>
          </cell>
          <cell r="C2" t="str">
            <v>USD</v>
          </cell>
          <cell r="D2">
            <v>1</v>
          </cell>
        </row>
        <row r="3">
          <cell r="A3" t="str">
            <v>Bangladesh</v>
          </cell>
          <cell r="B3" t="str">
            <v>Taka</v>
          </cell>
          <cell r="C3" t="str">
            <v>BDT</v>
          </cell>
          <cell r="D3">
            <v>112</v>
          </cell>
        </row>
        <row r="4">
          <cell r="A4" t="str">
            <v>United Kingdom</v>
          </cell>
          <cell r="B4" t="str">
            <v>Pounds</v>
          </cell>
          <cell r="C4" t="str">
            <v>GBP</v>
          </cell>
          <cell r="D4">
            <v>0.72499999999999998</v>
          </cell>
        </row>
        <row r="5">
          <cell r="A5" t="str">
            <v>Cambodia</v>
          </cell>
          <cell r="B5" t="str">
            <v>Riel</v>
          </cell>
          <cell r="C5" t="str">
            <v>KHR</v>
          </cell>
          <cell r="D5">
            <v>4100</v>
          </cell>
        </row>
        <row r="6">
          <cell r="A6" t="str">
            <v>China</v>
          </cell>
          <cell r="B6" t="str">
            <v>Yuan</v>
          </cell>
          <cell r="C6" t="str">
            <v>CNY</v>
          </cell>
          <cell r="D6">
            <v>6.923</v>
          </cell>
        </row>
        <row r="7">
          <cell r="A7" t="str">
            <v>Ethiopia</v>
          </cell>
          <cell r="B7" t="str">
            <v>Birr</v>
          </cell>
          <cell r="C7" t="str">
            <v>ETB</v>
          </cell>
          <cell r="D7">
            <v>54.5</v>
          </cell>
        </row>
        <row r="8">
          <cell r="A8" t="str">
            <v>Europe</v>
          </cell>
          <cell r="B8" t="str">
            <v>Euro</v>
          </cell>
          <cell r="C8" t="str">
            <v>EUR</v>
          </cell>
          <cell r="D8">
            <v>0.9</v>
          </cell>
        </row>
        <row r="9">
          <cell r="A9" t="str">
            <v>Ghana</v>
          </cell>
          <cell r="B9" t="str">
            <v>New Cedi</v>
          </cell>
          <cell r="C9" t="str">
            <v>GHS</v>
          </cell>
          <cell r="D9">
            <v>12.5</v>
          </cell>
        </row>
        <row r="10">
          <cell r="A10" t="str">
            <v>India</v>
          </cell>
          <cell r="B10" t="str">
            <v>Rupee</v>
          </cell>
          <cell r="C10" t="str">
            <v>INR</v>
          </cell>
          <cell r="D10">
            <v>81.06</v>
          </cell>
        </row>
        <row r="11">
          <cell r="A11" t="str">
            <v>Indonesia</v>
          </cell>
          <cell r="B11" t="str">
            <v>Rupia</v>
          </cell>
          <cell r="C11" t="str">
            <v>IDR</v>
          </cell>
          <cell r="D11">
            <v>14750</v>
          </cell>
        </row>
        <row r="12">
          <cell r="A12" t="str">
            <v>Kenya</v>
          </cell>
          <cell r="B12" t="str">
            <v>Shilling</v>
          </cell>
          <cell r="C12" t="str">
            <v>KES</v>
          </cell>
          <cell r="D12">
            <v>140</v>
          </cell>
        </row>
        <row r="13">
          <cell r="A13" t="str">
            <v>Laos</v>
          </cell>
          <cell r="B13" t="str">
            <v>Kip</v>
          </cell>
          <cell r="C13" t="str">
            <v>LAK</v>
          </cell>
          <cell r="D13">
            <v>19250</v>
          </cell>
        </row>
        <row r="14">
          <cell r="A14" t="str">
            <v>Malawi</v>
          </cell>
          <cell r="B14" t="str">
            <v>Kwacha</v>
          </cell>
          <cell r="C14" t="str">
            <v>MWK</v>
          </cell>
          <cell r="D14">
            <v>1100</v>
          </cell>
        </row>
        <row r="15">
          <cell r="A15" t="str">
            <v>Moldovan</v>
          </cell>
          <cell r="B15" t="str">
            <v>Leu</v>
          </cell>
          <cell r="C15" t="str">
            <v>MDL</v>
          </cell>
          <cell r="D15">
            <v>18</v>
          </cell>
        </row>
        <row r="16">
          <cell r="A16" t="str">
            <v>Nepal</v>
          </cell>
          <cell r="B16" t="str">
            <v>Nepalese Rupee</v>
          </cell>
          <cell r="C16" t="str">
            <v>NPR</v>
          </cell>
          <cell r="D16">
            <v>132</v>
          </cell>
        </row>
        <row r="17">
          <cell r="A17" t="str">
            <v>Nicaragua</v>
          </cell>
          <cell r="B17" t="str">
            <v>Cordoba</v>
          </cell>
          <cell r="C17" t="str">
            <v>NIO</v>
          </cell>
          <cell r="D17">
            <v>34.5</v>
          </cell>
        </row>
        <row r="18">
          <cell r="A18" t="str">
            <v>Peru</v>
          </cell>
          <cell r="B18" t="str">
            <v>Nuevo Sol</v>
          </cell>
          <cell r="C18" t="str">
            <v>PEN</v>
          </cell>
          <cell r="D18">
            <v>3.69</v>
          </cell>
        </row>
        <row r="19">
          <cell r="A19" t="str">
            <v>Rwanda</v>
          </cell>
          <cell r="B19" t="str">
            <v>Franc</v>
          </cell>
          <cell r="C19" t="str">
            <v>RWF</v>
          </cell>
          <cell r="D19">
            <v>975</v>
          </cell>
        </row>
        <row r="20">
          <cell r="A20" t="str">
            <v>Senegal</v>
          </cell>
          <cell r="B20" t="str">
            <v>Franc</v>
          </cell>
          <cell r="C20" t="str">
            <v>XOF</v>
          </cell>
          <cell r="D20">
            <v>600</v>
          </cell>
        </row>
        <row r="21">
          <cell r="A21" t="str">
            <v>South Africa</v>
          </cell>
          <cell r="B21" t="str">
            <v>Rand</v>
          </cell>
          <cell r="C21" t="str">
            <v>ZAR</v>
          </cell>
          <cell r="D21">
            <v>18.2</v>
          </cell>
        </row>
        <row r="22">
          <cell r="A22" t="str">
            <v>Swaziland</v>
          </cell>
          <cell r="B22" t="str">
            <v>Lilangeni</v>
          </cell>
          <cell r="C22" t="str">
            <v>SZL</v>
          </cell>
          <cell r="D22">
            <v>14.25</v>
          </cell>
        </row>
        <row r="23">
          <cell r="A23" t="str">
            <v>Switzerland</v>
          </cell>
          <cell r="B23" t="str">
            <v>Franc</v>
          </cell>
          <cell r="C23" t="str">
            <v>CHF</v>
          </cell>
          <cell r="D23">
            <v>0.92169999999999996</v>
          </cell>
        </row>
        <row r="24">
          <cell r="A24" t="str">
            <v>Tanzania</v>
          </cell>
          <cell r="B24" t="str">
            <v>Shilling</v>
          </cell>
          <cell r="C24" t="str">
            <v>TZS</v>
          </cell>
          <cell r="D24">
            <v>2500</v>
          </cell>
        </row>
        <row r="25">
          <cell r="A25" t="str">
            <v>Thailand</v>
          </cell>
          <cell r="B25" t="str">
            <v>Baht</v>
          </cell>
          <cell r="C25" t="str">
            <v>THB</v>
          </cell>
          <cell r="D25">
            <v>32</v>
          </cell>
        </row>
        <row r="26">
          <cell r="A26" t="str">
            <v>Uganda</v>
          </cell>
          <cell r="B26" t="str">
            <v>Shilling</v>
          </cell>
          <cell r="C26" t="str">
            <v>UGX</v>
          </cell>
          <cell r="D26">
            <v>3750</v>
          </cell>
        </row>
        <row r="27">
          <cell r="A27" t="str">
            <v>Ukraine</v>
          </cell>
          <cell r="B27" t="str">
            <v>Hryvnia</v>
          </cell>
          <cell r="C27" t="str">
            <v>UAH</v>
          </cell>
          <cell r="D27">
            <v>37</v>
          </cell>
        </row>
        <row r="28">
          <cell r="A28" t="str">
            <v>Vietnam</v>
          </cell>
          <cell r="B28" t="str">
            <v>Dong</v>
          </cell>
          <cell r="C28" t="str">
            <v>VND</v>
          </cell>
          <cell r="D28">
            <v>23750</v>
          </cell>
        </row>
        <row r="29">
          <cell r="A29" t="str">
            <v>Zambia</v>
          </cell>
          <cell r="B29" t="str">
            <v>Kwacha</v>
          </cell>
          <cell r="C29" t="str">
            <v>ZMW</v>
          </cell>
          <cell r="D29">
            <v>19.5</v>
          </cell>
        </row>
        <row r="30">
          <cell r="A30" t="str">
            <v>Dominican Republic</v>
          </cell>
          <cell r="B30" t="str">
            <v>Peso</v>
          </cell>
          <cell r="C30" t="str">
            <v>DOP</v>
          </cell>
          <cell r="D30">
            <v>57</v>
          </cell>
        </row>
        <row r="31">
          <cell r="A31" t="str">
            <v>Mozambique</v>
          </cell>
          <cell r="B31" t="str">
            <v>Metical</v>
          </cell>
          <cell r="C31" t="str">
            <v>MZN</v>
          </cell>
          <cell r="D31">
            <v>63</v>
          </cell>
        </row>
        <row r="32">
          <cell r="A32" t="str">
            <v>Philippines</v>
          </cell>
          <cell r="B32" t="str">
            <v>Peso</v>
          </cell>
          <cell r="C32" t="str">
            <v>PHP</v>
          </cell>
          <cell r="D32">
            <v>50</v>
          </cell>
        </row>
        <row r="33">
          <cell r="A33" t="str">
            <v>Cote d'Ivoire</v>
          </cell>
          <cell r="B33" t="str">
            <v>Franc</v>
          </cell>
          <cell r="C33" t="str">
            <v>XOF</v>
          </cell>
          <cell r="D33">
            <v>600</v>
          </cell>
        </row>
        <row r="34">
          <cell r="A34" t="str">
            <v>DRC</v>
          </cell>
          <cell r="B34" t="str">
            <v>Franc</v>
          </cell>
          <cell r="C34" t="str">
            <v>CDF</v>
          </cell>
          <cell r="D34">
            <v>2580</v>
          </cell>
        </row>
        <row r="35">
          <cell r="A35" t="str">
            <v>Myanmar</v>
          </cell>
          <cell r="B35" t="str">
            <v>Kyat</v>
          </cell>
          <cell r="C35" t="str">
            <v>MMK</v>
          </cell>
          <cell r="D35">
            <v>2075</v>
          </cell>
        </row>
        <row r="36">
          <cell r="A36" t="str">
            <v>Nigeria</v>
          </cell>
          <cell r="B36" t="str">
            <v>Naira</v>
          </cell>
          <cell r="C36" t="str">
            <v>NGN</v>
          </cell>
          <cell r="D36">
            <v>850</v>
          </cell>
        </row>
        <row r="37">
          <cell r="A37" t="str">
            <v>Japan</v>
          </cell>
          <cell r="B37" t="str">
            <v>Yen</v>
          </cell>
          <cell r="C37" t="str">
            <v>JPY</v>
          </cell>
          <cell r="D37">
            <v>137</v>
          </cell>
        </row>
        <row r="38">
          <cell r="A38" t="str">
            <v>Sri Lanka</v>
          </cell>
          <cell r="B38" t="str">
            <v>Sri Lankan Rupee</v>
          </cell>
          <cell r="C38" t="str">
            <v>LKR</v>
          </cell>
          <cell r="D38">
            <v>325</v>
          </cell>
        </row>
      </sheetData>
      <sheetData sheetId="16">
        <row r="3">
          <cell r="A3" t="str">
            <v>Adem, Fethi Idris</v>
          </cell>
          <cell r="B3" t="str">
            <v>Senior Program Project Manager II</v>
          </cell>
          <cell r="C3" t="str">
            <v>ET</v>
          </cell>
          <cell r="D3" t="str">
            <v>7961</v>
          </cell>
          <cell r="E3" t="str">
            <v>N</v>
          </cell>
          <cell r="F3" t="str">
            <v>Technical Surveillance Officer</v>
          </cell>
          <cell r="G3" t="str">
            <v>A</v>
          </cell>
          <cell r="H3" t="str">
            <v>USD</v>
          </cell>
          <cell r="I3">
            <v>12397.1</v>
          </cell>
          <cell r="J3">
            <v>1</v>
          </cell>
          <cell r="L3" t="str">
            <v>ADDIS</v>
          </cell>
          <cell r="M3" t="str">
            <v>AFRICA</v>
          </cell>
          <cell r="AP3">
            <v>1</v>
          </cell>
          <cell r="AQ3">
            <v>47.681153846153848</v>
          </cell>
          <cell r="AR3" t="str">
            <v>S</v>
          </cell>
          <cell r="AS3" t="str">
            <v xml:space="preserve"> </v>
          </cell>
          <cell r="AT3">
            <v>0</v>
          </cell>
        </row>
        <row r="4">
          <cell r="A4" t="str">
            <v>Agmas Ahmed, Adem</v>
          </cell>
          <cell r="B4" t="str">
            <v>Advanced Program Project Manager</v>
          </cell>
          <cell r="C4" t="str">
            <v>ET</v>
          </cell>
          <cell r="D4" t="str">
            <v>5194</v>
          </cell>
          <cell r="E4" t="str">
            <v>N</v>
          </cell>
          <cell r="F4" t="str">
            <v>Capacity Building Officer &amp; Surveillance Team Lead</v>
          </cell>
          <cell r="G4" t="str">
            <v>A</v>
          </cell>
          <cell r="H4" t="str">
            <v>USD</v>
          </cell>
          <cell r="I4">
            <v>18407.96</v>
          </cell>
          <cell r="J4">
            <v>1</v>
          </cell>
          <cell r="L4" t="str">
            <v>ADDIS</v>
          </cell>
          <cell r="M4" t="str">
            <v>AFRICA</v>
          </cell>
          <cell r="AP4">
            <v>1</v>
          </cell>
          <cell r="AQ4">
            <v>70.799846153846147</v>
          </cell>
          <cell r="AR4" t="str">
            <v>S</v>
          </cell>
          <cell r="AS4" t="str">
            <v xml:space="preserve"> </v>
          </cell>
          <cell r="AT4">
            <v>0</v>
          </cell>
        </row>
        <row r="5">
          <cell r="A5" t="str">
            <v>Ahmed Mohammed, Nasrudin</v>
          </cell>
          <cell r="B5" t="str">
            <v>Senior Program Project Manager II</v>
          </cell>
          <cell r="C5" t="str">
            <v>ET</v>
          </cell>
          <cell r="D5" t="str">
            <v>5546</v>
          </cell>
          <cell r="E5" t="str">
            <v>N</v>
          </cell>
          <cell r="F5" t="str">
            <v>Technical Surveillance Officer</v>
          </cell>
          <cell r="G5" t="str">
            <v>A</v>
          </cell>
          <cell r="H5" t="str">
            <v>USD</v>
          </cell>
          <cell r="I5">
            <v>12397.1</v>
          </cell>
          <cell r="J5">
            <v>1</v>
          </cell>
          <cell r="L5" t="str">
            <v>ADDIS</v>
          </cell>
          <cell r="M5" t="str">
            <v>AFRICA</v>
          </cell>
          <cell r="AP5">
            <v>1</v>
          </cell>
          <cell r="AQ5">
            <v>47.681153846153848</v>
          </cell>
          <cell r="AR5" t="str">
            <v>S</v>
          </cell>
          <cell r="AS5" t="str">
            <v xml:space="preserve"> </v>
          </cell>
          <cell r="AT5">
            <v>0</v>
          </cell>
        </row>
        <row r="6">
          <cell r="A6" t="str">
            <v>Ahmed, Ashique</v>
          </cell>
          <cell r="B6" t="str">
            <v>Senior Program Officer I</v>
          </cell>
          <cell r="C6" t="str">
            <v>PSN</v>
          </cell>
          <cell r="D6" t="str">
            <v>8003</v>
          </cell>
          <cell r="E6" t="str">
            <v>N</v>
          </cell>
          <cell r="F6" t="str">
            <v>Technical Officer-Index Testing</v>
          </cell>
          <cell r="G6" t="str">
            <v>A</v>
          </cell>
          <cell r="H6" t="str">
            <v>INR</v>
          </cell>
          <cell r="I6">
            <v>1338388.1000000001</v>
          </cell>
          <cell r="J6">
            <v>1</v>
          </cell>
          <cell r="L6" t="str">
            <v>REMOTE-IN-ND</v>
          </cell>
          <cell r="M6" t="str">
            <v>AMEE</v>
          </cell>
          <cell r="AP6">
            <v>81.06</v>
          </cell>
          <cell r="AQ6">
            <v>63.504151720472969</v>
          </cell>
          <cell r="AR6" t="str">
            <v>S</v>
          </cell>
          <cell r="AS6" t="str">
            <v xml:space="preserve"> </v>
          </cell>
          <cell r="AT6">
            <v>0</v>
          </cell>
        </row>
        <row r="7">
          <cell r="A7" t="str">
            <v>Ahmed, Niman Mohamud</v>
          </cell>
          <cell r="B7" t="str">
            <v>Senior Program Project Manager II</v>
          </cell>
          <cell r="C7" t="str">
            <v>ET</v>
          </cell>
          <cell r="D7" t="str">
            <v>7664</v>
          </cell>
          <cell r="E7" t="str">
            <v>N</v>
          </cell>
          <cell r="F7" t="str">
            <v>Regional Coordinator, HPV &amp; COVAX, Somali</v>
          </cell>
          <cell r="G7" t="str">
            <v>A</v>
          </cell>
          <cell r="H7" t="str">
            <v>USD</v>
          </cell>
          <cell r="I7">
            <v>13743.29</v>
          </cell>
          <cell r="J7">
            <v>1</v>
          </cell>
          <cell r="L7" t="str">
            <v>ADDIS</v>
          </cell>
          <cell r="M7" t="str">
            <v>AFRICA</v>
          </cell>
          <cell r="AP7">
            <v>1</v>
          </cell>
          <cell r="AQ7">
            <v>52.858807692307693</v>
          </cell>
          <cell r="AR7" t="str">
            <v>S</v>
          </cell>
          <cell r="AS7" t="str">
            <v xml:space="preserve"> </v>
          </cell>
          <cell r="AT7">
            <v>0</v>
          </cell>
        </row>
        <row r="8">
          <cell r="A8" t="str">
            <v>Alexe, Lucian Corneliu</v>
          </cell>
          <cell r="B8" t="str">
            <v>Senior Communications Officer II</v>
          </cell>
          <cell r="C8" t="str">
            <v>RH</v>
          </cell>
          <cell r="D8" t="str">
            <v>4891</v>
          </cell>
          <cell r="E8" t="str">
            <v>N</v>
          </cell>
          <cell r="F8" t="str">
            <v>Sr. Communications Officer</v>
          </cell>
          <cell r="G8" t="str">
            <v>A</v>
          </cell>
          <cell r="H8" t="str">
            <v>EUR</v>
          </cell>
          <cell r="I8">
            <v>91364.25</v>
          </cell>
          <cell r="J8">
            <v>1</v>
          </cell>
          <cell r="L8" t="str">
            <v>BRUSSELS (RH)</v>
          </cell>
          <cell r="M8" t="str">
            <v>AMEE</v>
          </cell>
          <cell r="AP8">
            <v>0.9</v>
          </cell>
          <cell r="AQ8">
            <v>390.44551282051282</v>
          </cell>
          <cell r="AR8" t="str">
            <v>S</v>
          </cell>
          <cell r="AS8" t="str">
            <v xml:space="preserve"> </v>
          </cell>
          <cell r="AT8">
            <v>0</v>
          </cell>
        </row>
        <row r="9">
          <cell r="A9" t="str">
            <v>Aman Kedir, Beyan</v>
          </cell>
          <cell r="B9" t="str">
            <v>Senior Program Project Manager II</v>
          </cell>
          <cell r="C9" t="str">
            <v>ET</v>
          </cell>
          <cell r="D9" t="str">
            <v>5790</v>
          </cell>
          <cell r="E9" t="str">
            <v>N</v>
          </cell>
          <cell r="F9" t="str">
            <v>Technical Surveillance Officer</v>
          </cell>
          <cell r="G9" t="str">
            <v>A</v>
          </cell>
          <cell r="H9" t="str">
            <v>USD</v>
          </cell>
          <cell r="I9">
            <v>12397.1</v>
          </cell>
          <cell r="J9">
            <v>1</v>
          </cell>
          <cell r="L9" t="str">
            <v>ADDIS</v>
          </cell>
          <cell r="M9" t="str">
            <v>AFRICA</v>
          </cell>
          <cell r="AP9">
            <v>1</v>
          </cell>
          <cell r="AQ9">
            <v>47.681153846153848</v>
          </cell>
          <cell r="AR9" t="str">
            <v>S</v>
          </cell>
          <cell r="AS9" t="str">
            <v xml:space="preserve"> </v>
          </cell>
          <cell r="AT9">
            <v>0</v>
          </cell>
        </row>
        <row r="10">
          <cell r="A10" t="str">
            <v>Asiemoah, Kwame Semanu</v>
          </cell>
          <cell r="B10" t="str">
            <v>Senior Program Officer I</v>
          </cell>
          <cell r="C10" t="str">
            <v>NCD</v>
          </cell>
          <cell r="D10" t="str">
            <v>7067</v>
          </cell>
          <cell r="E10" t="str">
            <v>N</v>
          </cell>
          <cell r="F10" t="str">
            <v>Technical Program Officer</v>
          </cell>
          <cell r="G10" t="str">
            <v>A</v>
          </cell>
          <cell r="H10" t="str">
            <v>USD</v>
          </cell>
          <cell r="I10">
            <v>15364.15</v>
          </cell>
          <cell r="J10">
            <v>1</v>
          </cell>
          <cell r="L10" t="str">
            <v>ACCRA</v>
          </cell>
          <cell r="M10" t="str">
            <v>AFRICA</v>
          </cell>
          <cell r="AP10">
            <v>1</v>
          </cell>
          <cell r="AQ10">
            <v>59.092884615384612</v>
          </cell>
          <cell r="AR10" t="str">
            <v>S</v>
          </cell>
          <cell r="AS10" t="str">
            <v xml:space="preserve"> </v>
          </cell>
          <cell r="AT10">
            <v>0</v>
          </cell>
        </row>
        <row r="11">
          <cell r="A11" t="str">
            <v>Asol, Fidel Oduor</v>
          </cell>
          <cell r="B11" t="str">
            <v>TL II Program</v>
          </cell>
          <cell r="C11" t="str">
            <v>PSK</v>
          </cell>
          <cell r="D11" t="str">
            <v>6749</v>
          </cell>
          <cell r="E11" t="str">
            <v>N</v>
          </cell>
          <cell r="F11" t="str">
            <v>SR Program Officer/County Focal Person</v>
          </cell>
          <cell r="G11" t="str">
            <v>A</v>
          </cell>
          <cell r="H11" t="str">
            <v>USD</v>
          </cell>
          <cell r="I11">
            <v>24979.79</v>
          </cell>
          <cell r="J11">
            <v>1</v>
          </cell>
          <cell r="L11" t="str">
            <v>VIHIGA</v>
          </cell>
          <cell r="M11" t="str">
            <v>AFRICA</v>
          </cell>
          <cell r="AP11">
            <v>1</v>
          </cell>
          <cell r="AQ11">
            <v>96.076115384615392</v>
          </cell>
          <cell r="AR11" t="str">
            <v>S</v>
          </cell>
          <cell r="AS11" t="str">
            <v xml:space="preserve"> </v>
          </cell>
          <cell r="AT11">
            <v>0</v>
          </cell>
        </row>
        <row r="12">
          <cell r="A12" t="str">
            <v>Baisaa, Ashetu Hunduma</v>
          </cell>
          <cell r="B12" t="str">
            <v>Advanced Program Project Manager</v>
          </cell>
          <cell r="C12" t="str">
            <v>ET</v>
          </cell>
          <cell r="D12" t="str">
            <v>7920</v>
          </cell>
          <cell r="E12" t="str">
            <v>N</v>
          </cell>
          <cell r="F12" t="str">
            <v>Capacity Building Officer &amp; Surveillance Team Lead</v>
          </cell>
          <cell r="G12" t="str">
            <v>A</v>
          </cell>
          <cell r="H12" t="str">
            <v>USD</v>
          </cell>
          <cell r="I12">
            <v>18407.96</v>
          </cell>
          <cell r="J12">
            <v>1</v>
          </cell>
          <cell r="L12" t="str">
            <v>ADDIS</v>
          </cell>
          <cell r="M12" t="str">
            <v>AFRICA</v>
          </cell>
          <cell r="AP12">
            <v>1</v>
          </cell>
          <cell r="AQ12">
            <v>70.799846153846147</v>
          </cell>
          <cell r="AR12" t="str">
            <v>S</v>
          </cell>
          <cell r="AS12" t="str">
            <v xml:space="preserve"> </v>
          </cell>
          <cell r="AT12">
            <v>0</v>
          </cell>
        </row>
        <row r="13">
          <cell r="A13" t="str">
            <v>Banda, Mukomela</v>
          </cell>
          <cell r="B13" t="str">
            <v>Monitoring, Evaluation and Learning Associate II</v>
          </cell>
          <cell r="C13" t="str">
            <v>ZM</v>
          </cell>
          <cell r="D13" t="str">
            <v>7509</v>
          </cell>
          <cell r="E13" t="str">
            <v>N</v>
          </cell>
          <cell r="F13" t="str">
            <v>Surveillance Officer, PAMO Plus</v>
          </cell>
          <cell r="G13" t="str">
            <v>A</v>
          </cell>
          <cell r="H13" t="str">
            <v>ZMW</v>
          </cell>
          <cell r="I13">
            <v>222613.5</v>
          </cell>
          <cell r="J13">
            <v>1</v>
          </cell>
          <cell r="L13" t="str">
            <v>KATETE</v>
          </cell>
          <cell r="M13" t="str">
            <v>AFRICA</v>
          </cell>
          <cell r="AP13">
            <v>19.5</v>
          </cell>
          <cell r="AQ13">
            <v>43.907988165680479</v>
          </cell>
          <cell r="AR13" t="str">
            <v>S</v>
          </cell>
          <cell r="AS13" t="str">
            <v xml:space="preserve"> </v>
          </cell>
          <cell r="AT13">
            <v>0</v>
          </cell>
        </row>
        <row r="14">
          <cell r="A14" t="str">
            <v>Birhanu, Dereje Dillu</v>
          </cell>
          <cell r="B14" t="str">
            <v>Senior Program Officer II</v>
          </cell>
          <cell r="C14" t="str">
            <v>MNTD</v>
          </cell>
          <cell r="D14" t="str">
            <v>7851</v>
          </cell>
          <cell r="E14" t="str">
            <v>N</v>
          </cell>
          <cell r="F14" t="str">
            <v>Senior Technical Advisor, MACEPA-IV</v>
          </cell>
          <cell r="G14" t="str">
            <v>A</v>
          </cell>
          <cell r="H14" t="str">
            <v>USD</v>
          </cell>
          <cell r="I14">
            <v>28375.86</v>
          </cell>
          <cell r="J14">
            <v>1</v>
          </cell>
          <cell r="L14" t="str">
            <v>ADDIS</v>
          </cell>
          <cell r="M14" t="str">
            <v>AFRICA</v>
          </cell>
          <cell r="AP14">
            <v>1</v>
          </cell>
          <cell r="AQ14">
            <v>109.13792307692307</v>
          </cell>
          <cell r="AR14" t="str">
            <v>S</v>
          </cell>
          <cell r="AS14" t="str">
            <v xml:space="preserve"> </v>
          </cell>
          <cell r="AT14">
            <v>0</v>
          </cell>
        </row>
        <row r="15">
          <cell r="A15" t="str">
            <v>Ceesay, Alagie</v>
          </cell>
          <cell r="B15" t="str">
            <v>Coordinator I Functional Support /Technician I</v>
          </cell>
          <cell r="C15" t="str">
            <v>MNTD</v>
          </cell>
          <cell r="D15" t="str">
            <v>10350</v>
          </cell>
          <cell r="E15" t="str">
            <v>N</v>
          </cell>
          <cell r="F15" t="str">
            <v>Driver</v>
          </cell>
          <cell r="G15" t="str">
            <v>A</v>
          </cell>
          <cell r="H15" t="str">
            <v>GMD</v>
          </cell>
          <cell r="I15">
            <v>300000</v>
          </cell>
          <cell r="J15">
            <v>1</v>
          </cell>
          <cell r="L15" t="str">
            <v>KANIFING</v>
          </cell>
          <cell r="M15">
            <v>0</v>
          </cell>
          <cell r="AP15" t="e">
            <v>#N/A</v>
          </cell>
          <cell r="AQ15" t="e">
            <v>#N/A</v>
          </cell>
          <cell r="AR15" t="str">
            <v>S</v>
          </cell>
          <cell r="AS15" t="e">
            <v>#N/A</v>
          </cell>
          <cell r="AT15">
            <v>0</v>
          </cell>
        </row>
        <row r="16">
          <cell r="A16" t="str">
            <v>Chanda, Javan</v>
          </cell>
          <cell r="B16" t="str">
            <v>TL II Data Science</v>
          </cell>
          <cell r="C16" t="str">
            <v>MNTD</v>
          </cell>
          <cell r="D16" t="str">
            <v>5103</v>
          </cell>
          <cell r="E16" t="str">
            <v>N</v>
          </cell>
          <cell r="F16" t="str">
            <v>Senior RS &amp; Entomological Surveillance Officer</v>
          </cell>
          <cell r="G16" t="str">
            <v>A</v>
          </cell>
          <cell r="H16" t="str">
            <v>ZMW</v>
          </cell>
          <cell r="I16">
            <v>418944.55</v>
          </cell>
          <cell r="J16">
            <v>1</v>
          </cell>
          <cell r="L16" t="str">
            <v>LUSAKA1</v>
          </cell>
          <cell r="M16" t="str">
            <v>AFRICA</v>
          </cell>
          <cell r="AP16">
            <v>19.5</v>
          </cell>
          <cell r="AQ16">
            <v>82.632061143984217</v>
          </cell>
          <cell r="AR16" t="str">
            <v>S</v>
          </cell>
          <cell r="AS16" t="str">
            <v xml:space="preserve"> </v>
          </cell>
          <cell r="AT16">
            <v>0</v>
          </cell>
        </row>
        <row r="17">
          <cell r="A17" t="str">
            <v>Chilivumbo, Chifundo</v>
          </cell>
          <cell r="B17" t="str">
            <v>Senior Program Officer I</v>
          </cell>
          <cell r="C17" t="str">
            <v>ARMGT</v>
          </cell>
          <cell r="D17" t="str">
            <v>7440</v>
          </cell>
          <cell r="E17" t="str">
            <v>N</v>
          </cell>
          <cell r="F17" t="str">
            <v>Program Manager</v>
          </cell>
          <cell r="G17" t="str">
            <v>A</v>
          </cell>
          <cell r="H17" t="str">
            <v>MWK</v>
          </cell>
          <cell r="I17">
            <v>46165654.009999998</v>
          </cell>
          <cell r="J17">
            <v>1</v>
          </cell>
          <cell r="L17" t="str">
            <v>MalawiLilongwe</v>
          </cell>
          <cell r="M17" t="str">
            <v>AFRICA</v>
          </cell>
          <cell r="AP17">
            <v>1100</v>
          </cell>
          <cell r="AQ17">
            <v>161.41837066433564</v>
          </cell>
          <cell r="AR17" t="str">
            <v>S</v>
          </cell>
          <cell r="AS17" t="str">
            <v xml:space="preserve"> </v>
          </cell>
          <cell r="AT17">
            <v>0</v>
          </cell>
        </row>
        <row r="18">
          <cell r="A18" t="str">
            <v>Chinyama, Augustine</v>
          </cell>
          <cell r="B18" t="str">
            <v>Manager Program Project Management</v>
          </cell>
          <cell r="C18" t="str">
            <v>ZM</v>
          </cell>
          <cell r="D18" t="str">
            <v>5717</v>
          </cell>
          <cell r="E18" t="str">
            <v>N</v>
          </cell>
          <cell r="F18" t="str">
            <v>Provincial Coordinator, PAMO Plus</v>
          </cell>
          <cell r="G18" t="str">
            <v>A</v>
          </cell>
          <cell r="H18" t="str">
            <v>ZMW</v>
          </cell>
          <cell r="I18">
            <v>569821.43000000005</v>
          </cell>
          <cell r="J18">
            <v>1</v>
          </cell>
          <cell r="L18" t="str">
            <v>KASAMA</v>
          </cell>
          <cell r="M18" t="str">
            <v>AFRICA</v>
          </cell>
          <cell r="AP18">
            <v>19.5</v>
          </cell>
          <cell r="AQ18">
            <v>112.39081459566076</v>
          </cell>
          <cell r="AR18" t="str">
            <v>S</v>
          </cell>
          <cell r="AS18" t="str">
            <v xml:space="preserve"> </v>
          </cell>
          <cell r="AT18">
            <v>0</v>
          </cell>
        </row>
        <row r="19">
          <cell r="A19" t="str">
            <v>da Costa Teixeira, Jose Antonio Sanches</v>
          </cell>
          <cell r="B19" t="str">
            <v>Digital Systems Advisor I</v>
          </cell>
          <cell r="C19" t="str">
            <v>CODE</v>
          </cell>
          <cell r="D19" t="str">
            <v>7384</v>
          </cell>
          <cell r="E19" t="str">
            <v>N</v>
          </cell>
          <cell r="F19" t="str">
            <v>Health Information Systems Global Standards and Interoperability Advisor</v>
          </cell>
          <cell r="G19" t="str">
            <v>A</v>
          </cell>
          <cell r="H19" t="str">
            <v>EUR</v>
          </cell>
          <cell r="I19">
            <v>162686.74</v>
          </cell>
          <cell r="J19">
            <v>0.875</v>
          </cell>
          <cell r="L19" t="str">
            <v>BRUSSELS (RH)</v>
          </cell>
          <cell r="M19" t="str">
            <v>AMEE</v>
          </cell>
          <cell r="AP19">
            <v>0.9</v>
          </cell>
          <cell r="AQ19">
            <v>794.5628327228327</v>
          </cell>
          <cell r="AR19" t="str">
            <v>S</v>
          </cell>
          <cell r="AS19" t="str">
            <v>X</v>
          </cell>
          <cell r="AT19">
            <v>0</v>
          </cell>
        </row>
        <row r="20">
          <cell r="A20" t="str">
            <v>Delage-Sié, Jean</v>
          </cell>
          <cell r="B20" t="str">
            <v>Director HR Business Partners</v>
          </cell>
          <cell r="C20" t="str">
            <v>HR</v>
          </cell>
          <cell r="D20" t="str">
            <v>10265</v>
          </cell>
          <cell r="E20" t="str">
            <v>N</v>
          </cell>
          <cell r="F20" t="str">
            <v>HR Director, Asia, Middle East, and Europe</v>
          </cell>
          <cell r="G20" t="str">
            <v>A</v>
          </cell>
          <cell r="H20" t="str">
            <v>EUR</v>
          </cell>
          <cell r="I20">
            <v>180000</v>
          </cell>
          <cell r="J20">
            <v>1</v>
          </cell>
          <cell r="L20" t="str">
            <v>BRUSSELS (RH)</v>
          </cell>
          <cell r="M20" t="str">
            <v>AMEE</v>
          </cell>
          <cell r="AP20">
            <v>0.9</v>
          </cell>
          <cell r="AQ20">
            <v>769.23076923076928</v>
          </cell>
          <cell r="AR20" t="str">
            <v>S</v>
          </cell>
          <cell r="AS20" t="str">
            <v>X</v>
          </cell>
          <cell r="AT20">
            <v>0</v>
          </cell>
        </row>
        <row r="21">
          <cell r="A21" t="str">
            <v>Diaw, Meissa Deguene</v>
          </cell>
          <cell r="B21" t="str">
            <v>Chief</v>
          </cell>
          <cell r="C21" t="str">
            <v>HR</v>
          </cell>
          <cell r="D21" t="str">
            <v>4897</v>
          </cell>
          <cell r="E21" t="str">
            <v>N</v>
          </cell>
          <cell r="F21" t="str">
            <v>Chief People and Diversity Officer</v>
          </cell>
          <cell r="G21" t="str">
            <v>A</v>
          </cell>
          <cell r="H21" t="str">
            <v>EUR</v>
          </cell>
          <cell r="I21">
            <v>302610</v>
          </cell>
          <cell r="J21">
            <v>1</v>
          </cell>
          <cell r="L21" t="str">
            <v>BRUSSELS (RH)</v>
          </cell>
          <cell r="M21" t="str">
            <v>AMEE</v>
          </cell>
          <cell r="AP21">
            <v>0.9</v>
          </cell>
          <cell r="AQ21">
            <v>1293.2051282051282</v>
          </cell>
          <cell r="AR21" t="str">
            <v>S</v>
          </cell>
          <cell r="AS21" t="str">
            <v>X</v>
          </cell>
          <cell r="AT21">
            <v>0</v>
          </cell>
        </row>
        <row r="22">
          <cell r="A22" t="str">
            <v>Diedhiou, Alain</v>
          </cell>
          <cell r="B22" t="str">
            <v>Senior Program Officer II</v>
          </cell>
          <cell r="C22" t="str">
            <v>SEN</v>
          </cell>
          <cell r="D22" t="str">
            <v>8155</v>
          </cell>
          <cell r="E22" t="str">
            <v>N</v>
          </cell>
          <cell r="F22" t="str">
            <v>Private Sector Specialist</v>
          </cell>
          <cell r="G22" t="str">
            <v>A</v>
          </cell>
          <cell r="H22" t="str">
            <v>XOF</v>
          </cell>
          <cell r="I22">
            <v>25405012</v>
          </cell>
          <cell r="J22">
            <v>1</v>
          </cell>
          <cell r="L22" t="str">
            <v>SenegalDakar</v>
          </cell>
          <cell r="M22" t="str">
            <v>AFRICA</v>
          </cell>
          <cell r="AP22">
            <v>600</v>
          </cell>
          <cell r="AQ22">
            <v>162.85264102564102</v>
          </cell>
          <cell r="AR22" t="str">
            <v>S</v>
          </cell>
          <cell r="AS22" t="str">
            <v xml:space="preserve"> </v>
          </cell>
          <cell r="AT22">
            <v>0</v>
          </cell>
        </row>
        <row r="23">
          <cell r="A23" t="str">
            <v>Dlamini, Lindokuhle Simphiwe</v>
          </cell>
          <cell r="B23" t="str">
            <v>Senior Communications Officer I</v>
          </cell>
          <cell r="C23" t="str">
            <v>APP</v>
          </cell>
          <cell r="D23" t="str">
            <v>10035</v>
          </cell>
          <cell r="E23" t="str">
            <v>N</v>
          </cell>
          <cell r="F23" t="str">
            <v>Communications Officer</v>
          </cell>
          <cell r="G23" t="str">
            <v>A</v>
          </cell>
          <cell r="H23" t="str">
            <v>ZAR</v>
          </cell>
          <cell r="I23">
            <v>673959.69</v>
          </cell>
          <cell r="J23">
            <v>1</v>
          </cell>
          <cell r="L23" t="str">
            <v>JOHANNESBURG</v>
          </cell>
          <cell r="M23" t="str">
            <v>AFRICA</v>
          </cell>
          <cell r="AP23">
            <v>18.2</v>
          </cell>
          <cell r="AQ23">
            <v>142.42596999154691</v>
          </cell>
          <cell r="AR23" t="str">
            <v>S</v>
          </cell>
          <cell r="AS23" t="str">
            <v xml:space="preserve"> </v>
          </cell>
          <cell r="AT23">
            <v>0</v>
          </cell>
        </row>
        <row r="24">
          <cell r="A24" t="str">
            <v>Dubale, Dereje Masresha</v>
          </cell>
          <cell r="B24" t="str">
            <v>Coordinator I Functional Support /Technician I</v>
          </cell>
          <cell r="C24" t="str">
            <v>ET</v>
          </cell>
          <cell r="D24" t="str">
            <v>8019</v>
          </cell>
          <cell r="E24" t="str">
            <v>N</v>
          </cell>
          <cell r="F24" t="str">
            <v>Driver</v>
          </cell>
          <cell r="G24" t="str">
            <v>A</v>
          </cell>
          <cell r="H24" t="str">
            <v>USD</v>
          </cell>
          <cell r="I24">
            <v>4418.8999999999996</v>
          </cell>
          <cell r="J24">
            <v>1</v>
          </cell>
          <cell r="L24" t="str">
            <v>ADDIS</v>
          </cell>
          <cell r="M24" t="str">
            <v>AFRICA</v>
          </cell>
          <cell r="AP24">
            <v>1</v>
          </cell>
          <cell r="AQ24">
            <v>16.995769230769231</v>
          </cell>
          <cell r="AR24" t="str">
            <v>S</v>
          </cell>
          <cell r="AS24" t="str">
            <v xml:space="preserve"> </v>
          </cell>
          <cell r="AT24">
            <v>0</v>
          </cell>
        </row>
        <row r="25">
          <cell r="A25" t="str">
            <v>Duressa, Tilahun Addisu</v>
          </cell>
          <cell r="B25" t="str">
            <v>Senior Program Project Manager II</v>
          </cell>
          <cell r="C25" t="str">
            <v>ET</v>
          </cell>
          <cell r="D25" t="str">
            <v>8049</v>
          </cell>
          <cell r="E25" t="str">
            <v>N</v>
          </cell>
          <cell r="F25" t="str">
            <v>Regional Leadership, Management and Coordination Technical Assistant</v>
          </cell>
          <cell r="G25" t="str">
            <v>A</v>
          </cell>
          <cell r="H25" t="str">
            <v>USD</v>
          </cell>
          <cell r="I25">
            <v>16688</v>
          </cell>
          <cell r="J25">
            <v>1</v>
          </cell>
          <cell r="L25" t="str">
            <v>ADDIS</v>
          </cell>
          <cell r="M25" t="str">
            <v>AFRICA</v>
          </cell>
          <cell r="AP25">
            <v>1</v>
          </cell>
          <cell r="AQ25">
            <v>64.184615384615384</v>
          </cell>
          <cell r="AR25" t="str">
            <v>S</v>
          </cell>
          <cell r="AS25" t="str">
            <v xml:space="preserve"> </v>
          </cell>
          <cell r="AT25">
            <v>0</v>
          </cell>
        </row>
        <row r="26">
          <cell r="A26" t="str">
            <v>Frohm, Hannah Sullivan</v>
          </cell>
          <cell r="B26" t="str">
            <v>Senior Functional Coordinator</v>
          </cell>
          <cell r="C26" t="str">
            <v>ECDAN</v>
          </cell>
          <cell r="D26" t="str">
            <v>8129</v>
          </cell>
          <cell r="E26" t="str">
            <v>N</v>
          </cell>
          <cell r="F26" t="str">
            <v>Senior Program Assistant</v>
          </cell>
          <cell r="G26" t="str">
            <v>A</v>
          </cell>
          <cell r="H26" t="str">
            <v>USD</v>
          </cell>
          <cell r="I26">
            <v>65145.599999999999</v>
          </cell>
          <cell r="J26">
            <v>1</v>
          </cell>
          <cell r="L26" t="str">
            <v>WASHINGTON DC</v>
          </cell>
          <cell r="M26" t="str">
            <v>US</v>
          </cell>
          <cell r="AP26">
            <v>1</v>
          </cell>
          <cell r="AQ26">
            <v>250.56</v>
          </cell>
          <cell r="AR26" t="str">
            <v>S</v>
          </cell>
          <cell r="AS26" t="str">
            <v xml:space="preserve"> </v>
          </cell>
          <cell r="AT26">
            <v>0</v>
          </cell>
        </row>
        <row r="27">
          <cell r="A27" t="str">
            <v>Fufa, Tolera Haro</v>
          </cell>
          <cell r="B27" t="str">
            <v>Senior Program Project Manager II</v>
          </cell>
          <cell r="C27" t="str">
            <v>ET</v>
          </cell>
          <cell r="D27" t="str">
            <v>8050</v>
          </cell>
          <cell r="E27" t="str">
            <v>N</v>
          </cell>
          <cell r="F27" t="str">
            <v>Regional Leadership, Management and Coordination Technical Assistant</v>
          </cell>
          <cell r="G27" t="str">
            <v>A</v>
          </cell>
          <cell r="H27" t="str">
            <v>USD</v>
          </cell>
          <cell r="I27">
            <v>16688</v>
          </cell>
          <cell r="J27">
            <v>1</v>
          </cell>
          <cell r="L27" t="str">
            <v>ADDIS</v>
          </cell>
          <cell r="M27" t="str">
            <v>AFRICA</v>
          </cell>
          <cell r="AP27">
            <v>1</v>
          </cell>
          <cell r="AQ27">
            <v>64.184615384615384</v>
          </cell>
          <cell r="AR27" t="str">
            <v>S</v>
          </cell>
          <cell r="AS27" t="str">
            <v xml:space="preserve"> </v>
          </cell>
          <cell r="AT27">
            <v>0</v>
          </cell>
        </row>
        <row r="28">
          <cell r="A28" t="str">
            <v>Garno, Zekarias Adamu</v>
          </cell>
          <cell r="B28" t="str">
            <v>Senior Program Officer II</v>
          </cell>
          <cell r="C28" t="str">
            <v>ET</v>
          </cell>
          <cell r="D28" t="str">
            <v>10025</v>
          </cell>
          <cell r="E28" t="str">
            <v>N</v>
          </cell>
          <cell r="F28" t="str">
            <v>Regional Project Coordinator- GAVI TCA</v>
          </cell>
          <cell r="G28" t="str">
            <v>A</v>
          </cell>
          <cell r="H28" t="str">
            <v>USD</v>
          </cell>
          <cell r="I28">
            <v>18774</v>
          </cell>
          <cell r="J28">
            <v>1</v>
          </cell>
          <cell r="L28" t="str">
            <v>REMOTE-ET</v>
          </cell>
          <cell r="M28" t="str">
            <v>AFRICA</v>
          </cell>
          <cell r="AP28">
            <v>1</v>
          </cell>
          <cell r="AQ28">
            <v>72.207692307692312</v>
          </cell>
          <cell r="AR28" t="str">
            <v>S</v>
          </cell>
          <cell r="AS28" t="str">
            <v xml:space="preserve"> </v>
          </cell>
          <cell r="AT28">
            <v>0</v>
          </cell>
        </row>
        <row r="29">
          <cell r="A29" t="str">
            <v>Gebre, Dawit Tesfaye</v>
          </cell>
          <cell r="B29" t="str">
            <v>Coordinator I Functional Support /Technician I</v>
          </cell>
          <cell r="C29" t="str">
            <v>ET</v>
          </cell>
          <cell r="D29" t="str">
            <v>8020</v>
          </cell>
          <cell r="E29" t="str">
            <v>N</v>
          </cell>
          <cell r="F29" t="str">
            <v>Driver</v>
          </cell>
          <cell r="G29" t="str">
            <v>A</v>
          </cell>
          <cell r="H29" t="str">
            <v>USD</v>
          </cell>
          <cell r="I29">
            <v>4418.8999999999996</v>
          </cell>
          <cell r="J29">
            <v>1</v>
          </cell>
          <cell r="L29" t="str">
            <v>ADDIS</v>
          </cell>
          <cell r="M29" t="str">
            <v>AFRICA</v>
          </cell>
          <cell r="AP29">
            <v>1</v>
          </cell>
          <cell r="AQ29">
            <v>16.995769230769231</v>
          </cell>
          <cell r="AR29" t="str">
            <v>S</v>
          </cell>
          <cell r="AS29" t="str">
            <v xml:space="preserve"> </v>
          </cell>
          <cell r="AT29">
            <v>0</v>
          </cell>
        </row>
        <row r="30">
          <cell r="A30" t="str">
            <v>Gilkinson, Emily Michelle</v>
          </cell>
          <cell r="B30" t="str">
            <v>Senior Program Officer II</v>
          </cell>
          <cell r="C30" t="str">
            <v>ECDAN</v>
          </cell>
          <cell r="D30" t="str">
            <v>8117</v>
          </cell>
          <cell r="E30" t="str">
            <v>N</v>
          </cell>
          <cell r="F30" t="str">
            <v>Senior Program Officer</v>
          </cell>
          <cell r="G30" t="str">
            <v>A</v>
          </cell>
          <cell r="H30" t="str">
            <v>USD</v>
          </cell>
          <cell r="I30">
            <v>125652.8</v>
          </cell>
          <cell r="J30">
            <v>1</v>
          </cell>
          <cell r="L30" t="str">
            <v>WASHINGTON DC</v>
          </cell>
          <cell r="M30" t="str">
            <v>US</v>
          </cell>
          <cell r="AP30">
            <v>1</v>
          </cell>
          <cell r="AQ30">
            <v>483.28000000000003</v>
          </cell>
          <cell r="AR30" t="str">
            <v>S</v>
          </cell>
          <cell r="AS30" t="str">
            <v xml:space="preserve"> </v>
          </cell>
          <cell r="AT30">
            <v>0</v>
          </cell>
        </row>
        <row r="31">
          <cell r="A31" t="str">
            <v>Grapa, Emily</v>
          </cell>
          <cell r="B31" t="str">
            <v>HUB Director</v>
          </cell>
          <cell r="C31" t="str">
            <v>HSID</v>
          </cell>
          <cell r="D31" t="str">
            <v>4872</v>
          </cell>
          <cell r="E31" t="str">
            <v>N</v>
          </cell>
          <cell r="F31" t="str">
            <v>MRITE MEL Director</v>
          </cell>
          <cell r="G31" t="str">
            <v>A</v>
          </cell>
          <cell r="H31" t="str">
            <v>USD</v>
          </cell>
          <cell r="I31">
            <v>173500</v>
          </cell>
          <cell r="J31">
            <v>1</v>
          </cell>
          <cell r="L31" t="str">
            <v>SEATTLE</v>
          </cell>
          <cell r="M31" t="str">
            <v>US</v>
          </cell>
          <cell r="AP31">
            <v>1</v>
          </cell>
          <cell r="AQ31">
            <v>667.30769230769226</v>
          </cell>
          <cell r="AR31" t="str">
            <v>S</v>
          </cell>
          <cell r="AS31" t="str">
            <v xml:space="preserve"> </v>
          </cell>
          <cell r="AT31">
            <v>0</v>
          </cell>
        </row>
        <row r="32">
          <cell r="A32" t="str">
            <v>Habru, Hadi Sani</v>
          </cell>
          <cell r="B32" t="str">
            <v>Program Associate II</v>
          </cell>
          <cell r="C32" t="str">
            <v>ET</v>
          </cell>
          <cell r="D32" t="str">
            <v>8148</v>
          </cell>
          <cell r="E32" t="str">
            <v>N</v>
          </cell>
          <cell r="F32" t="str">
            <v>Regional Technical Assistant for Communication and Demand Generation</v>
          </cell>
          <cell r="G32" t="str">
            <v>A</v>
          </cell>
          <cell r="H32" t="str">
            <v>USD</v>
          </cell>
          <cell r="I32">
            <v>14969.14</v>
          </cell>
          <cell r="J32">
            <v>1</v>
          </cell>
          <cell r="L32" t="str">
            <v>ADDIS</v>
          </cell>
          <cell r="M32" t="str">
            <v>AFRICA</v>
          </cell>
          <cell r="AP32">
            <v>1</v>
          </cell>
          <cell r="AQ32">
            <v>57.57361538461538</v>
          </cell>
          <cell r="AR32" t="str">
            <v>S</v>
          </cell>
          <cell r="AS32" t="str">
            <v xml:space="preserve"> </v>
          </cell>
          <cell r="AT32">
            <v>0</v>
          </cell>
        </row>
        <row r="33">
          <cell r="A33" t="str">
            <v>Hadi, Mohammed</v>
          </cell>
          <cell r="B33" t="str">
            <v>Program Associate II</v>
          </cell>
          <cell r="C33" t="str">
            <v>ET</v>
          </cell>
          <cell r="D33" t="str">
            <v>10041</v>
          </cell>
          <cell r="E33" t="str">
            <v>N</v>
          </cell>
          <cell r="F33" t="str">
            <v>Zonal Technical Assistant for roll out of COVID-19 Vaccine</v>
          </cell>
          <cell r="G33" t="str">
            <v>A</v>
          </cell>
          <cell r="H33" t="str">
            <v>USD</v>
          </cell>
          <cell r="I33">
            <v>11439.62</v>
          </cell>
          <cell r="J33">
            <v>1</v>
          </cell>
          <cell r="L33" t="str">
            <v>REMOTE-ET</v>
          </cell>
          <cell r="M33" t="str">
            <v>AFRICA</v>
          </cell>
          <cell r="AP33">
            <v>1</v>
          </cell>
          <cell r="AQ33">
            <v>43.998538461538466</v>
          </cell>
          <cell r="AR33" t="str">
            <v>S</v>
          </cell>
          <cell r="AS33" t="str">
            <v xml:space="preserve"> </v>
          </cell>
          <cell r="AT33">
            <v>0</v>
          </cell>
        </row>
        <row r="34">
          <cell r="A34" t="str">
            <v>Hamiti, Kabeto Ereso</v>
          </cell>
          <cell r="B34" t="str">
            <v>Senior Program Project Manager II</v>
          </cell>
          <cell r="C34" t="str">
            <v>ET</v>
          </cell>
          <cell r="D34" t="str">
            <v>7949</v>
          </cell>
          <cell r="E34" t="str">
            <v>N</v>
          </cell>
          <cell r="F34" t="str">
            <v>Technical Surveillance Officer</v>
          </cell>
          <cell r="G34" t="str">
            <v>A</v>
          </cell>
          <cell r="H34" t="str">
            <v>USD</v>
          </cell>
          <cell r="I34">
            <v>12397.1</v>
          </cell>
          <cell r="J34">
            <v>1</v>
          </cell>
          <cell r="L34" t="str">
            <v>ADDIS</v>
          </cell>
          <cell r="M34" t="str">
            <v>AFRICA</v>
          </cell>
          <cell r="AP34">
            <v>1</v>
          </cell>
          <cell r="AQ34">
            <v>47.681153846153848</v>
          </cell>
          <cell r="AR34" t="str">
            <v>S</v>
          </cell>
          <cell r="AS34" t="str">
            <v xml:space="preserve"> </v>
          </cell>
          <cell r="AT34">
            <v>0</v>
          </cell>
        </row>
        <row r="35">
          <cell r="A35" t="str">
            <v>Hibwato, Tricia</v>
          </cell>
          <cell r="B35" t="str">
            <v>Senior Functional Coordinator</v>
          </cell>
          <cell r="C35" t="str">
            <v>MNTD</v>
          </cell>
          <cell r="D35" t="str">
            <v>6799</v>
          </cell>
          <cell r="E35" t="str">
            <v>N</v>
          </cell>
          <cell r="F35" t="str">
            <v>Senior Program Assistant</v>
          </cell>
          <cell r="G35" t="str">
            <v>A</v>
          </cell>
          <cell r="H35" t="str">
            <v>ZMW</v>
          </cell>
          <cell r="I35">
            <v>135868.04</v>
          </cell>
          <cell r="J35">
            <v>1</v>
          </cell>
          <cell r="L35" t="str">
            <v>LUSAKA1</v>
          </cell>
          <cell r="M35" t="str">
            <v>AFRICA</v>
          </cell>
          <cell r="AP35">
            <v>19.5</v>
          </cell>
          <cell r="AQ35">
            <v>26.798429980276136</v>
          </cell>
          <cell r="AR35" t="str">
            <v>S</v>
          </cell>
          <cell r="AS35" t="str">
            <v xml:space="preserve"> </v>
          </cell>
          <cell r="AT35">
            <v>0</v>
          </cell>
        </row>
        <row r="36">
          <cell r="A36" t="str">
            <v>Hummo, Kelifa Mohammed</v>
          </cell>
          <cell r="B36" t="str">
            <v>Program Associate II</v>
          </cell>
          <cell r="C36" t="str">
            <v>ET</v>
          </cell>
          <cell r="D36" t="str">
            <v>8149</v>
          </cell>
          <cell r="E36" t="str">
            <v>N</v>
          </cell>
          <cell r="F36" t="str">
            <v>Zonal Technical Assistant for roll out of COVID-19 vaccine</v>
          </cell>
          <cell r="G36" t="str">
            <v>A</v>
          </cell>
          <cell r="H36" t="str">
            <v>USD</v>
          </cell>
          <cell r="I36">
            <v>11089.18</v>
          </cell>
          <cell r="J36">
            <v>1</v>
          </cell>
          <cell r="L36" t="str">
            <v>ADDIS</v>
          </cell>
          <cell r="M36" t="str">
            <v>AFRICA</v>
          </cell>
          <cell r="AP36">
            <v>1</v>
          </cell>
          <cell r="AQ36">
            <v>42.65069230769231</v>
          </cell>
          <cell r="AR36" t="str">
            <v>S</v>
          </cell>
          <cell r="AS36" t="str">
            <v xml:space="preserve"> </v>
          </cell>
          <cell r="AT36">
            <v>0</v>
          </cell>
        </row>
        <row r="37">
          <cell r="A37" t="str">
            <v>Hussein, Jemal Mohammed</v>
          </cell>
          <cell r="B37" t="str">
            <v>Advanced Program Project Manager</v>
          </cell>
          <cell r="C37" t="str">
            <v>ET</v>
          </cell>
          <cell r="D37" t="str">
            <v>7919</v>
          </cell>
          <cell r="E37" t="str">
            <v>N</v>
          </cell>
          <cell r="F37" t="str">
            <v>Capacity Building Officer &amp; Surveillance Team Lead</v>
          </cell>
          <cell r="G37" t="str">
            <v>A</v>
          </cell>
          <cell r="H37" t="str">
            <v>USD</v>
          </cell>
          <cell r="I37">
            <v>18407.96</v>
          </cell>
          <cell r="J37">
            <v>1</v>
          </cell>
          <cell r="L37" t="str">
            <v>ADDIS</v>
          </cell>
          <cell r="M37" t="str">
            <v>AFRICA</v>
          </cell>
          <cell r="AP37">
            <v>1</v>
          </cell>
          <cell r="AQ37">
            <v>70.799846153846147</v>
          </cell>
          <cell r="AR37" t="str">
            <v>S</v>
          </cell>
          <cell r="AS37" t="str">
            <v xml:space="preserve"> </v>
          </cell>
          <cell r="AT37">
            <v>0</v>
          </cell>
        </row>
        <row r="38">
          <cell r="A38" t="str">
            <v>Ileli, Salome Ngii</v>
          </cell>
          <cell r="B38" t="str">
            <v>Senior Program Officer I</v>
          </cell>
          <cell r="C38" t="str">
            <v>HIV</v>
          </cell>
          <cell r="D38" t="str">
            <v>10324</v>
          </cell>
          <cell r="E38" t="str">
            <v>N</v>
          </cell>
          <cell r="F38" t="str">
            <v>Senior Program Officer I</v>
          </cell>
          <cell r="G38" t="str">
            <v>A</v>
          </cell>
          <cell r="H38" t="str">
            <v>USD</v>
          </cell>
          <cell r="I38">
            <v>24494.04</v>
          </cell>
          <cell r="J38">
            <v>1</v>
          </cell>
          <cell r="L38" t="str">
            <v>Nyamira</v>
          </cell>
          <cell r="M38" t="str">
            <v>AFRICA</v>
          </cell>
          <cell r="AP38">
            <v>1</v>
          </cell>
          <cell r="AQ38">
            <v>94.207846153846162</v>
          </cell>
          <cell r="AR38" t="str">
            <v>S</v>
          </cell>
          <cell r="AS38" t="str">
            <v xml:space="preserve"> </v>
          </cell>
          <cell r="AT38">
            <v>0</v>
          </cell>
        </row>
        <row r="39">
          <cell r="A39" t="str">
            <v>Kalu, Solomon Guesh</v>
          </cell>
          <cell r="B39" t="str">
            <v>Program Associate II</v>
          </cell>
          <cell r="C39" t="str">
            <v>ET</v>
          </cell>
          <cell r="D39" t="str">
            <v>8150</v>
          </cell>
          <cell r="E39" t="str">
            <v>N</v>
          </cell>
          <cell r="F39" t="str">
            <v>Zonal Technical Assistant for roll out of COVID-19 vaccine</v>
          </cell>
          <cell r="G39" t="str">
            <v>A</v>
          </cell>
          <cell r="H39" t="str">
            <v>USD</v>
          </cell>
          <cell r="I39">
            <v>11089.18</v>
          </cell>
          <cell r="J39">
            <v>1</v>
          </cell>
          <cell r="L39" t="str">
            <v>ADDIS</v>
          </cell>
          <cell r="M39" t="str">
            <v>AFRICA</v>
          </cell>
          <cell r="AP39">
            <v>1</v>
          </cell>
          <cell r="AQ39">
            <v>42.65069230769231</v>
          </cell>
          <cell r="AR39" t="str">
            <v>S</v>
          </cell>
          <cell r="AS39" t="str">
            <v xml:space="preserve"> </v>
          </cell>
          <cell r="AT39">
            <v>0</v>
          </cell>
        </row>
        <row r="40">
          <cell r="A40" t="str">
            <v>Kanyango, Barlynz Okoth</v>
          </cell>
          <cell r="B40" t="str">
            <v>Senior Program Officer I</v>
          </cell>
          <cell r="C40" t="str">
            <v>PSK</v>
          </cell>
          <cell r="D40" t="str">
            <v>6122</v>
          </cell>
          <cell r="E40" t="str">
            <v>N</v>
          </cell>
          <cell r="F40" t="str">
            <v>Technical Advisor, HIV/TB Care and Treatment Services</v>
          </cell>
          <cell r="G40" t="str">
            <v>A</v>
          </cell>
          <cell r="H40" t="str">
            <v>USD</v>
          </cell>
          <cell r="I40">
            <v>44439.58</v>
          </cell>
          <cell r="J40">
            <v>1</v>
          </cell>
          <cell r="L40" t="str">
            <v>Nyamira</v>
          </cell>
          <cell r="M40" t="str">
            <v>AFRICA</v>
          </cell>
          <cell r="AP40">
            <v>1</v>
          </cell>
          <cell r="AQ40">
            <v>170.92146153846156</v>
          </cell>
          <cell r="AR40" t="str">
            <v>S</v>
          </cell>
          <cell r="AS40" t="str">
            <v xml:space="preserve"> </v>
          </cell>
          <cell r="AT40">
            <v>0</v>
          </cell>
        </row>
        <row r="41">
          <cell r="A41" t="str">
            <v>Kapenda, Viennah</v>
          </cell>
          <cell r="B41" t="str">
            <v>Program Project Manager</v>
          </cell>
          <cell r="C41" t="str">
            <v>ZM</v>
          </cell>
          <cell r="D41" t="str">
            <v>7478</v>
          </cell>
          <cell r="E41" t="str">
            <v>N</v>
          </cell>
          <cell r="F41" t="str">
            <v>Community Engagement and Mobilization Officer</v>
          </cell>
          <cell r="G41" t="str">
            <v>A</v>
          </cell>
          <cell r="H41" t="str">
            <v>ZMW</v>
          </cell>
          <cell r="I41">
            <v>230858.4</v>
          </cell>
          <cell r="J41">
            <v>1</v>
          </cell>
          <cell r="L41" t="str">
            <v>KASAMA</v>
          </cell>
          <cell r="M41" t="str">
            <v>AFRICA</v>
          </cell>
          <cell r="AP41">
            <v>19.5</v>
          </cell>
          <cell r="AQ41">
            <v>45.534201183431954</v>
          </cell>
          <cell r="AR41" t="str">
            <v>S</v>
          </cell>
          <cell r="AS41" t="str">
            <v xml:space="preserve"> </v>
          </cell>
          <cell r="AT41">
            <v>0</v>
          </cell>
        </row>
        <row r="42">
          <cell r="A42" t="str">
            <v>Kapila, Eddie</v>
          </cell>
          <cell r="B42" t="str">
            <v>Coordinator II Functional Support /Technician II</v>
          </cell>
          <cell r="C42" t="str">
            <v>ZM</v>
          </cell>
          <cell r="D42" t="str">
            <v>6804</v>
          </cell>
          <cell r="E42" t="str">
            <v>N</v>
          </cell>
          <cell r="F42" t="str">
            <v>Driver/Logistics Assistant</v>
          </cell>
          <cell r="G42" t="str">
            <v>A</v>
          </cell>
          <cell r="H42" t="str">
            <v>ZMW</v>
          </cell>
          <cell r="I42">
            <v>100564.46</v>
          </cell>
          <cell r="J42">
            <v>1</v>
          </cell>
          <cell r="L42" t="str">
            <v>LUSAKA1</v>
          </cell>
          <cell r="M42" t="str">
            <v>AFRICA</v>
          </cell>
          <cell r="AP42">
            <v>19.5</v>
          </cell>
          <cell r="AQ42">
            <v>19.835199211045367</v>
          </cell>
          <cell r="AR42" t="str">
            <v>S</v>
          </cell>
          <cell r="AS42" t="str">
            <v xml:space="preserve"> </v>
          </cell>
          <cell r="AT42">
            <v>0</v>
          </cell>
        </row>
        <row r="43">
          <cell r="A43" t="str">
            <v>Katai, Bright</v>
          </cell>
          <cell r="B43" t="str">
            <v>Manager Program Project Management</v>
          </cell>
          <cell r="C43" t="str">
            <v>ZM</v>
          </cell>
          <cell r="D43" t="str">
            <v>7379</v>
          </cell>
          <cell r="E43" t="str">
            <v>N</v>
          </cell>
          <cell r="F43" t="str">
            <v>Provincial Coordinator, PAMO Plus</v>
          </cell>
          <cell r="G43" t="str">
            <v>A</v>
          </cell>
          <cell r="H43" t="str">
            <v>ZMW</v>
          </cell>
          <cell r="I43">
            <v>458748.8</v>
          </cell>
          <cell r="J43">
            <v>1</v>
          </cell>
          <cell r="L43" t="str">
            <v>MANSA</v>
          </cell>
          <cell r="M43" t="str">
            <v>AFRICA</v>
          </cell>
          <cell r="AP43">
            <v>19.5</v>
          </cell>
          <cell r="AQ43">
            <v>90.482998027613405</v>
          </cell>
          <cell r="AR43" t="str">
            <v>S</v>
          </cell>
          <cell r="AS43" t="str">
            <v xml:space="preserve"> </v>
          </cell>
          <cell r="AT43">
            <v>0</v>
          </cell>
        </row>
        <row r="44">
          <cell r="A44" t="str">
            <v>Kaunda, Kenneth Jasper agenyo</v>
          </cell>
          <cell r="B44" t="str">
            <v>Coordinator I Functional Support /Technician I</v>
          </cell>
          <cell r="C44" t="str">
            <v>PSK</v>
          </cell>
          <cell r="D44" t="str">
            <v>8278</v>
          </cell>
          <cell r="E44" t="str">
            <v>N</v>
          </cell>
          <cell r="F44" t="str">
            <v>Driver</v>
          </cell>
          <cell r="G44" t="str">
            <v>A</v>
          </cell>
          <cell r="H44" t="str">
            <v>USD</v>
          </cell>
          <cell r="I44">
            <v>6655.19</v>
          </cell>
          <cell r="J44">
            <v>1</v>
          </cell>
          <cell r="L44" t="str">
            <v>Nyamira</v>
          </cell>
          <cell r="M44" t="str">
            <v>AFRICA</v>
          </cell>
          <cell r="AP44">
            <v>1</v>
          </cell>
          <cell r="AQ44">
            <v>25.596884615384614</v>
          </cell>
          <cell r="AR44" t="str">
            <v>S</v>
          </cell>
          <cell r="AS44" t="str">
            <v xml:space="preserve"> </v>
          </cell>
          <cell r="AT44">
            <v>0</v>
          </cell>
        </row>
        <row r="45">
          <cell r="A45" t="str">
            <v>Kebede, Nahom Tesfaye</v>
          </cell>
          <cell r="B45" t="str">
            <v>Program Associate II</v>
          </cell>
          <cell r="C45" t="str">
            <v>ET</v>
          </cell>
          <cell r="D45" t="str">
            <v>8147</v>
          </cell>
          <cell r="E45" t="str">
            <v>N</v>
          </cell>
          <cell r="F45" t="str">
            <v>Regional Technical Assistant for Communication and Demand Generation</v>
          </cell>
          <cell r="G45" t="str">
            <v>A</v>
          </cell>
          <cell r="H45" t="str">
            <v>USD</v>
          </cell>
          <cell r="I45">
            <v>14969.14</v>
          </cell>
          <cell r="J45">
            <v>1</v>
          </cell>
          <cell r="L45" t="str">
            <v>ADDIS</v>
          </cell>
          <cell r="M45" t="str">
            <v>AFRICA</v>
          </cell>
          <cell r="AP45">
            <v>1</v>
          </cell>
          <cell r="AQ45">
            <v>57.57361538461538</v>
          </cell>
          <cell r="AR45" t="str">
            <v>S</v>
          </cell>
          <cell r="AS45" t="str">
            <v xml:space="preserve"> </v>
          </cell>
          <cell r="AT45">
            <v>0</v>
          </cell>
        </row>
        <row r="46">
          <cell r="A46" t="str">
            <v>Kunkuta, Simon Bwalya</v>
          </cell>
          <cell r="B46" t="str">
            <v>Monitoring, Evaluation and Learning Associate II</v>
          </cell>
          <cell r="C46" t="str">
            <v>ZM</v>
          </cell>
          <cell r="D46" t="str">
            <v>6701</v>
          </cell>
          <cell r="E46" t="str">
            <v>N</v>
          </cell>
          <cell r="F46" t="str">
            <v>Surveillance Officer, PAMO Plus</v>
          </cell>
          <cell r="G46" t="str">
            <v>A</v>
          </cell>
          <cell r="H46" t="str">
            <v>ZMW</v>
          </cell>
          <cell r="I46">
            <v>230704.91</v>
          </cell>
          <cell r="J46">
            <v>1</v>
          </cell>
          <cell r="L46" t="str">
            <v>KATETE</v>
          </cell>
          <cell r="M46" t="str">
            <v>AFRICA</v>
          </cell>
          <cell r="AP46">
            <v>19.5</v>
          </cell>
          <cell r="AQ46">
            <v>45.503927021696256</v>
          </cell>
          <cell r="AR46" t="str">
            <v>S</v>
          </cell>
          <cell r="AS46" t="str">
            <v xml:space="preserve"> </v>
          </cell>
          <cell r="AT46">
            <v>0</v>
          </cell>
        </row>
        <row r="47">
          <cell r="A47" t="str">
            <v>Kwabena Yeboah, Robert</v>
          </cell>
          <cell r="B47" t="str">
            <v>Advanced Program Officer</v>
          </cell>
          <cell r="C47" t="str">
            <v>NCD</v>
          </cell>
          <cell r="D47" t="str">
            <v>5559</v>
          </cell>
          <cell r="E47" t="str">
            <v>N</v>
          </cell>
          <cell r="F47" t="str">
            <v>HHA Program Director</v>
          </cell>
          <cell r="G47" t="str">
            <v>A</v>
          </cell>
          <cell r="H47" t="str">
            <v>USD</v>
          </cell>
          <cell r="I47">
            <v>43065.06</v>
          </cell>
          <cell r="J47">
            <v>1</v>
          </cell>
          <cell r="L47" t="str">
            <v>ACCRA</v>
          </cell>
          <cell r="M47" t="str">
            <v>AFRICA</v>
          </cell>
          <cell r="AP47">
            <v>1</v>
          </cell>
          <cell r="AQ47">
            <v>165.63484615384615</v>
          </cell>
          <cell r="AR47" t="str">
            <v>S</v>
          </cell>
          <cell r="AS47" t="str">
            <v xml:space="preserve"> </v>
          </cell>
          <cell r="AT47">
            <v>0</v>
          </cell>
        </row>
        <row r="48">
          <cell r="A48" t="str">
            <v>Lodenyo, Martin Kidiga</v>
          </cell>
          <cell r="B48" t="str">
            <v>Coordinator I Functional Support /Technician I</v>
          </cell>
          <cell r="C48" t="str">
            <v>PSK</v>
          </cell>
          <cell r="D48" t="str">
            <v>8206</v>
          </cell>
          <cell r="E48" t="str">
            <v>N</v>
          </cell>
          <cell r="F48" t="str">
            <v>Driver</v>
          </cell>
          <cell r="G48" t="str">
            <v>A</v>
          </cell>
          <cell r="H48" t="str">
            <v>USD</v>
          </cell>
          <cell r="I48">
            <v>6655.19</v>
          </cell>
          <cell r="J48">
            <v>1</v>
          </cell>
          <cell r="L48" t="str">
            <v>Nyamira</v>
          </cell>
          <cell r="M48" t="str">
            <v>AFRICA</v>
          </cell>
          <cell r="AP48">
            <v>1</v>
          </cell>
          <cell r="AQ48">
            <v>25.596884615384614</v>
          </cell>
          <cell r="AR48" t="str">
            <v>S</v>
          </cell>
          <cell r="AS48" t="str">
            <v xml:space="preserve"> </v>
          </cell>
          <cell r="AT48">
            <v>0</v>
          </cell>
        </row>
        <row r="49">
          <cell r="A49" t="str">
            <v>Luabeya Mbuyi, Noëlla</v>
          </cell>
          <cell r="B49" t="str">
            <v>Senior Program Officer I</v>
          </cell>
          <cell r="C49" t="str">
            <v>DRC</v>
          </cell>
          <cell r="D49" t="str">
            <v>7766</v>
          </cell>
          <cell r="E49" t="str">
            <v>N</v>
          </cell>
          <cell r="F49" t="str">
            <v>Provincial Immunization Officer, M-RITE</v>
          </cell>
          <cell r="G49" t="str">
            <v>A</v>
          </cell>
          <cell r="H49" t="str">
            <v>USD</v>
          </cell>
          <cell r="I49">
            <v>40789.800000000003</v>
          </cell>
          <cell r="J49">
            <v>1</v>
          </cell>
          <cell r="L49" t="str">
            <v>DRCLUBUMBASHI</v>
          </cell>
          <cell r="M49" t="str">
            <v>AFRICA</v>
          </cell>
          <cell r="AP49">
            <v>1</v>
          </cell>
          <cell r="AQ49">
            <v>156.88384615384618</v>
          </cell>
          <cell r="AR49" t="str">
            <v>S</v>
          </cell>
          <cell r="AS49" t="str">
            <v xml:space="preserve"> </v>
          </cell>
          <cell r="AT49">
            <v>0</v>
          </cell>
        </row>
        <row r="50">
          <cell r="A50" t="str">
            <v>Luba, Mekonen Angasu</v>
          </cell>
          <cell r="B50" t="str">
            <v>Coordinator I Functional Support /Technician I</v>
          </cell>
          <cell r="C50" t="str">
            <v>ET</v>
          </cell>
          <cell r="D50" t="str">
            <v>8022</v>
          </cell>
          <cell r="E50" t="str">
            <v>N</v>
          </cell>
          <cell r="F50" t="str">
            <v>Driver</v>
          </cell>
          <cell r="G50" t="str">
            <v>A</v>
          </cell>
          <cell r="H50" t="str">
            <v>USD</v>
          </cell>
          <cell r="I50">
            <v>4418.8999999999996</v>
          </cell>
          <cell r="J50">
            <v>1</v>
          </cell>
          <cell r="L50" t="str">
            <v>ADDIS</v>
          </cell>
          <cell r="M50" t="str">
            <v>AFRICA</v>
          </cell>
          <cell r="AP50">
            <v>1</v>
          </cell>
          <cell r="AQ50">
            <v>16.995769230769231</v>
          </cell>
          <cell r="AR50" t="str">
            <v>S</v>
          </cell>
          <cell r="AS50" t="str">
            <v xml:space="preserve"> </v>
          </cell>
          <cell r="AT50">
            <v>0</v>
          </cell>
        </row>
        <row r="51">
          <cell r="A51" t="str">
            <v>Lule, Elizabeth Laura</v>
          </cell>
          <cell r="B51" t="str">
            <v>Global Head of Program</v>
          </cell>
          <cell r="C51" t="str">
            <v>PINVMGT</v>
          </cell>
          <cell r="D51" t="str">
            <v>7350</v>
          </cell>
          <cell r="E51" t="str">
            <v>N</v>
          </cell>
          <cell r="F51" t="str">
            <v>Executive Director, ECDAN</v>
          </cell>
          <cell r="G51" t="str">
            <v>A</v>
          </cell>
          <cell r="H51" t="str">
            <v>USD</v>
          </cell>
          <cell r="I51">
            <v>248988.48</v>
          </cell>
          <cell r="J51">
            <v>1</v>
          </cell>
          <cell r="L51" t="str">
            <v>HOME-MD-SEA</v>
          </cell>
          <cell r="M51" t="str">
            <v>US</v>
          </cell>
          <cell r="AP51">
            <v>1</v>
          </cell>
          <cell r="AQ51">
            <v>957.64800000000002</v>
          </cell>
          <cell r="AR51" t="str">
            <v>S</v>
          </cell>
          <cell r="AS51" t="str">
            <v>X</v>
          </cell>
          <cell r="AT51">
            <v>0</v>
          </cell>
        </row>
        <row r="52">
          <cell r="A52" t="str">
            <v>Lungu, Christopher</v>
          </cell>
          <cell r="B52" t="str">
            <v>Senior Monitoring, Evaluation and Learning Officer II</v>
          </cell>
          <cell r="C52" t="str">
            <v>MNTD</v>
          </cell>
          <cell r="D52" t="str">
            <v>3054</v>
          </cell>
          <cell r="E52" t="str">
            <v>N</v>
          </cell>
          <cell r="F52" t="str">
            <v>Senior M&amp;E Manager</v>
          </cell>
          <cell r="G52" t="str">
            <v>A</v>
          </cell>
          <cell r="H52" t="str">
            <v>ZMW</v>
          </cell>
          <cell r="I52">
            <v>706113.22</v>
          </cell>
          <cell r="J52">
            <v>1</v>
          </cell>
          <cell r="L52" t="str">
            <v>LUSAKA1</v>
          </cell>
          <cell r="M52" t="str">
            <v>AFRICA</v>
          </cell>
          <cell r="AP52">
            <v>19.5</v>
          </cell>
          <cell r="AQ52">
            <v>139.27282445759369</v>
          </cell>
          <cell r="AR52" t="str">
            <v>S</v>
          </cell>
          <cell r="AS52" t="str">
            <v xml:space="preserve"> </v>
          </cell>
          <cell r="AT52">
            <v>0</v>
          </cell>
        </row>
        <row r="53">
          <cell r="A53" t="str">
            <v>Luwe, Tayani</v>
          </cell>
          <cell r="B53" t="str">
            <v>Coordinator II Functional Support /Technician II</v>
          </cell>
          <cell r="C53" t="str">
            <v>ZM</v>
          </cell>
          <cell r="D53" t="str">
            <v>6811</v>
          </cell>
          <cell r="E53" t="str">
            <v>N</v>
          </cell>
          <cell r="F53" t="str">
            <v>Driver/Logistics Assistant</v>
          </cell>
          <cell r="G53" t="str">
            <v>A</v>
          </cell>
          <cell r="H53" t="str">
            <v>ZMW</v>
          </cell>
          <cell r="I53">
            <v>100564.46</v>
          </cell>
          <cell r="J53">
            <v>1</v>
          </cell>
          <cell r="L53" t="str">
            <v>MANSA</v>
          </cell>
          <cell r="M53" t="str">
            <v>AFRICA</v>
          </cell>
          <cell r="AP53">
            <v>19.5</v>
          </cell>
          <cell r="AQ53">
            <v>19.835199211045367</v>
          </cell>
          <cell r="AR53" t="str">
            <v>S</v>
          </cell>
          <cell r="AS53" t="str">
            <v xml:space="preserve"> </v>
          </cell>
          <cell r="AT53">
            <v>0</v>
          </cell>
        </row>
        <row r="54">
          <cell r="A54" t="str">
            <v>Maleka, Abson</v>
          </cell>
          <cell r="B54" t="str">
            <v>Monitoring, Evaluation and Learning Associate II</v>
          </cell>
          <cell r="C54" t="str">
            <v>ZM</v>
          </cell>
          <cell r="D54" t="str">
            <v>6392</v>
          </cell>
          <cell r="E54" t="str">
            <v>N</v>
          </cell>
          <cell r="F54" t="str">
            <v>Surveillance Officer</v>
          </cell>
          <cell r="G54" t="str">
            <v>A</v>
          </cell>
          <cell r="H54" t="str">
            <v>ZMW</v>
          </cell>
          <cell r="I54">
            <v>244480</v>
          </cell>
          <cell r="J54">
            <v>1</v>
          </cell>
          <cell r="L54" t="str">
            <v>CHINSALI</v>
          </cell>
          <cell r="M54" t="str">
            <v>AFRICA</v>
          </cell>
          <cell r="AP54">
            <v>19.5</v>
          </cell>
          <cell r="AQ54">
            <v>48.220907297830372</v>
          </cell>
          <cell r="AR54" t="str">
            <v>S</v>
          </cell>
          <cell r="AS54" t="str">
            <v xml:space="preserve"> </v>
          </cell>
          <cell r="AT54">
            <v>0</v>
          </cell>
        </row>
        <row r="55">
          <cell r="A55" t="str">
            <v>Maluma, Chuma Nyambe</v>
          </cell>
          <cell r="B55" t="str">
            <v>Senior Monitoring, Evaluation and Learning Officer I</v>
          </cell>
          <cell r="C55" t="str">
            <v>MNTD</v>
          </cell>
          <cell r="D55" t="str">
            <v>7308</v>
          </cell>
          <cell r="E55" t="str">
            <v>N</v>
          </cell>
          <cell r="F55" t="str">
            <v>Surveillance Officer, PAMO Plus</v>
          </cell>
          <cell r="G55" t="str">
            <v>A</v>
          </cell>
          <cell r="H55" t="str">
            <v>ZMW</v>
          </cell>
          <cell r="I55">
            <v>245202.91</v>
          </cell>
          <cell r="J55">
            <v>1</v>
          </cell>
          <cell r="L55" t="str">
            <v>MANSA</v>
          </cell>
          <cell r="M55" t="str">
            <v>AFRICA</v>
          </cell>
          <cell r="AP55">
            <v>19.5</v>
          </cell>
          <cell r="AQ55">
            <v>48.363493096646948</v>
          </cell>
          <cell r="AR55" t="str">
            <v>S</v>
          </cell>
          <cell r="AS55" t="str">
            <v xml:space="preserve"> </v>
          </cell>
          <cell r="AT55">
            <v>0</v>
          </cell>
        </row>
        <row r="56">
          <cell r="A56" t="str">
            <v>Mambwe, Brenda</v>
          </cell>
          <cell r="B56" t="str">
            <v>Laboratory Technician II</v>
          </cell>
          <cell r="C56" t="str">
            <v>MNTD</v>
          </cell>
          <cell r="D56" t="str">
            <v>5642</v>
          </cell>
          <cell r="E56" t="str">
            <v>N</v>
          </cell>
          <cell r="F56" t="str">
            <v>Laboratory Scientist</v>
          </cell>
          <cell r="G56" t="str">
            <v>A</v>
          </cell>
          <cell r="H56" t="str">
            <v>ZMW</v>
          </cell>
          <cell r="I56">
            <v>211853</v>
          </cell>
          <cell r="J56">
            <v>1</v>
          </cell>
          <cell r="L56" t="str">
            <v>LUSAKA1</v>
          </cell>
          <cell r="M56" t="str">
            <v>AFRICA</v>
          </cell>
          <cell r="AP56">
            <v>19.5</v>
          </cell>
          <cell r="AQ56">
            <v>41.785601577909269</v>
          </cell>
          <cell r="AR56" t="str">
            <v>S</v>
          </cell>
          <cell r="AS56" t="str">
            <v xml:space="preserve"> </v>
          </cell>
          <cell r="AT56">
            <v>0</v>
          </cell>
        </row>
        <row r="57">
          <cell r="A57" t="str">
            <v>Manda, Chanda</v>
          </cell>
          <cell r="B57" t="str">
            <v>Monitoring, Evaluation and Learning Associate II</v>
          </cell>
          <cell r="C57" t="str">
            <v>ZM</v>
          </cell>
          <cell r="D57" t="str">
            <v>6831</v>
          </cell>
          <cell r="E57" t="str">
            <v>N</v>
          </cell>
          <cell r="F57" t="str">
            <v>Surveillance Officer</v>
          </cell>
          <cell r="G57" t="str">
            <v>A</v>
          </cell>
          <cell r="H57" t="str">
            <v>ZMW</v>
          </cell>
          <cell r="I57">
            <v>238765.87</v>
          </cell>
          <cell r="J57">
            <v>1</v>
          </cell>
          <cell r="L57" t="str">
            <v>KATETE</v>
          </cell>
          <cell r="M57" t="str">
            <v>AFRICA</v>
          </cell>
          <cell r="AP57">
            <v>19.5</v>
          </cell>
          <cell r="AQ57">
            <v>47.093859960552265</v>
          </cell>
          <cell r="AR57" t="str">
            <v>S</v>
          </cell>
          <cell r="AS57" t="str">
            <v xml:space="preserve"> </v>
          </cell>
          <cell r="AT57">
            <v>0</v>
          </cell>
        </row>
        <row r="58">
          <cell r="A58" t="str">
            <v>MANDE KIPUBILA, Thyvan</v>
          </cell>
          <cell r="B58" t="str">
            <v>Senior Monitoring, Evaluation and Learning Officer I</v>
          </cell>
          <cell r="C58" t="str">
            <v>DRC</v>
          </cell>
          <cell r="D58" t="str">
            <v>7571</v>
          </cell>
          <cell r="E58" t="str">
            <v>N</v>
          </cell>
          <cell r="F58" t="str">
            <v>Senior Monitoring, Evaluation and Learning Officer I</v>
          </cell>
          <cell r="G58" t="str">
            <v>A</v>
          </cell>
          <cell r="H58" t="str">
            <v>USD</v>
          </cell>
          <cell r="I58">
            <v>27600</v>
          </cell>
          <cell r="J58">
            <v>1</v>
          </cell>
          <cell r="L58" t="str">
            <v>DRCKAMINA</v>
          </cell>
          <cell r="M58" t="str">
            <v>AFRICA</v>
          </cell>
          <cell r="AP58">
            <v>1</v>
          </cell>
          <cell r="AQ58">
            <v>106.15384615384616</v>
          </cell>
          <cell r="AR58" t="str">
            <v>S</v>
          </cell>
          <cell r="AS58" t="str">
            <v xml:space="preserve"> </v>
          </cell>
          <cell r="AT58">
            <v>0</v>
          </cell>
        </row>
        <row r="59">
          <cell r="A59" t="str">
            <v>Mbago, Jacqueline Ruth</v>
          </cell>
          <cell r="B59" t="str">
            <v>Program Associate II</v>
          </cell>
          <cell r="C59" t="str">
            <v>PSK</v>
          </cell>
          <cell r="D59" t="str">
            <v>5600</v>
          </cell>
          <cell r="E59" t="str">
            <v>N</v>
          </cell>
          <cell r="F59" t="str">
            <v>Program Officer</v>
          </cell>
          <cell r="G59" t="str">
            <v>A</v>
          </cell>
          <cell r="H59" t="str">
            <v>USD</v>
          </cell>
          <cell r="I59">
            <v>18099.919999999998</v>
          </cell>
          <cell r="J59">
            <v>1</v>
          </cell>
          <cell r="L59" t="str">
            <v>Nyamira</v>
          </cell>
          <cell r="M59" t="str">
            <v>AFRICA</v>
          </cell>
          <cell r="AP59">
            <v>1</v>
          </cell>
          <cell r="AQ59">
            <v>69.615076923076913</v>
          </cell>
          <cell r="AR59" t="str">
            <v>S</v>
          </cell>
          <cell r="AS59" t="str">
            <v xml:space="preserve"> </v>
          </cell>
          <cell r="AT59">
            <v>0</v>
          </cell>
        </row>
        <row r="60">
          <cell r="A60" t="str">
            <v>Mgidange, Daines Frida</v>
          </cell>
          <cell r="B60" t="str">
            <v>Senior Program Officer I</v>
          </cell>
          <cell r="C60" t="str">
            <v>CODE</v>
          </cell>
          <cell r="D60" t="str">
            <v>5159</v>
          </cell>
          <cell r="E60" t="str">
            <v>N</v>
          </cell>
          <cell r="F60" t="str">
            <v>Data Use Program officer</v>
          </cell>
          <cell r="G60" t="str">
            <v>A</v>
          </cell>
          <cell r="H60" t="str">
            <v>TZS</v>
          </cell>
          <cell r="I60">
            <v>61039840.799999997</v>
          </cell>
          <cell r="J60">
            <v>1</v>
          </cell>
          <cell r="L60" t="str">
            <v>DAR ES SALAAM</v>
          </cell>
          <cell r="M60" t="str">
            <v>AFRICA</v>
          </cell>
          <cell r="AP60">
            <v>2500</v>
          </cell>
          <cell r="AQ60">
            <v>93.907447384615367</v>
          </cell>
          <cell r="AR60" t="str">
            <v>S</v>
          </cell>
          <cell r="AS60" t="str">
            <v xml:space="preserve"> </v>
          </cell>
          <cell r="AT60">
            <v>0</v>
          </cell>
        </row>
        <row r="61">
          <cell r="A61" t="str">
            <v>Miller, John Mark</v>
          </cell>
          <cell r="B61" t="str">
            <v>Senior Director Program</v>
          </cell>
          <cell r="C61" t="str">
            <v>MNTD</v>
          </cell>
          <cell r="D61" t="str">
            <v>2025</v>
          </cell>
          <cell r="E61" t="str">
            <v>N</v>
          </cell>
          <cell r="F61" t="str">
            <v>Project Director, MACEPA, MNTD</v>
          </cell>
          <cell r="G61" t="str">
            <v>A</v>
          </cell>
          <cell r="H61" t="str">
            <v>USD</v>
          </cell>
          <cell r="I61">
            <v>243823.84</v>
          </cell>
          <cell r="J61">
            <v>1</v>
          </cell>
          <cell r="L61" t="str">
            <v>LUSAKA1</v>
          </cell>
          <cell r="M61" t="str">
            <v>AFRICA</v>
          </cell>
          <cell r="AP61">
            <v>1</v>
          </cell>
          <cell r="AQ61">
            <v>937.78399999999999</v>
          </cell>
          <cell r="AR61" t="str">
            <v>S</v>
          </cell>
          <cell r="AS61" t="str">
            <v>X</v>
          </cell>
          <cell r="AT61">
            <v>0</v>
          </cell>
        </row>
        <row r="62">
          <cell r="A62" t="str">
            <v>Mochoge, Caroline Kwamboka</v>
          </cell>
          <cell r="B62" t="str">
            <v>Communications Associate II</v>
          </cell>
          <cell r="C62" t="str">
            <v>ECDAN</v>
          </cell>
          <cell r="D62" t="str">
            <v>7963</v>
          </cell>
          <cell r="E62" t="str">
            <v>N</v>
          </cell>
          <cell r="F62" t="str">
            <v>Communications Associate</v>
          </cell>
          <cell r="G62" t="str">
            <v>A</v>
          </cell>
          <cell r="H62" t="str">
            <v>USD</v>
          </cell>
          <cell r="I62">
            <v>29850.66</v>
          </cell>
          <cell r="J62">
            <v>1</v>
          </cell>
          <cell r="L62" t="str">
            <v>REMOTE-KE</v>
          </cell>
          <cell r="M62" t="str">
            <v>AFRICA</v>
          </cell>
          <cell r="AP62">
            <v>1</v>
          </cell>
          <cell r="AQ62">
            <v>114.81023076923077</v>
          </cell>
          <cell r="AR62" t="str">
            <v>S</v>
          </cell>
          <cell r="AS62" t="str">
            <v xml:space="preserve"> </v>
          </cell>
          <cell r="AT62">
            <v>0</v>
          </cell>
        </row>
        <row r="63">
          <cell r="A63" t="str">
            <v>Mohammed, Endris Hussen</v>
          </cell>
          <cell r="B63" t="str">
            <v>Senior Program Project Manager II</v>
          </cell>
          <cell r="C63" t="str">
            <v>ET</v>
          </cell>
          <cell r="D63" t="str">
            <v>7947</v>
          </cell>
          <cell r="E63" t="str">
            <v>N</v>
          </cell>
          <cell r="F63" t="str">
            <v>Technical Surveillance Officer</v>
          </cell>
          <cell r="G63" t="str">
            <v>A</v>
          </cell>
          <cell r="H63" t="str">
            <v>USD</v>
          </cell>
          <cell r="I63">
            <v>12397.1</v>
          </cell>
          <cell r="J63">
            <v>1</v>
          </cell>
          <cell r="L63" t="str">
            <v>ADDIS</v>
          </cell>
          <cell r="M63" t="str">
            <v>AFRICA</v>
          </cell>
          <cell r="AP63">
            <v>1</v>
          </cell>
          <cell r="AQ63">
            <v>47.681153846153848</v>
          </cell>
          <cell r="AR63" t="str">
            <v>S</v>
          </cell>
          <cell r="AS63" t="str">
            <v xml:space="preserve"> </v>
          </cell>
          <cell r="AT63">
            <v>0</v>
          </cell>
        </row>
        <row r="64">
          <cell r="A64" t="str">
            <v>Mohammed, Jemal Yesuf</v>
          </cell>
          <cell r="B64" t="str">
            <v>Coordinator I Functional Support /Technician I</v>
          </cell>
          <cell r="C64" t="str">
            <v>ET</v>
          </cell>
          <cell r="D64" t="str">
            <v>8018</v>
          </cell>
          <cell r="E64" t="str">
            <v>N</v>
          </cell>
          <cell r="F64" t="str">
            <v>Driver</v>
          </cell>
          <cell r="G64" t="str">
            <v>A</v>
          </cell>
          <cell r="H64" t="str">
            <v>USD</v>
          </cell>
          <cell r="I64">
            <v>4418.8999999999996</v>
          </cell>
          <cell r="J64">
            <v>1</v>
          </cell>
          <cell r="L64" t="str">
            <v>ADDIS</v>
          </cell>
          <cell r="M64" t="str">
            <v>AFRICA</v>
          </cell>
          <cell r="AP64">
            <v>1</v>
          </cell>
          <cell r="AQ64">
            <v>16.995769230769231</v>
          </cell>
          <cell r="AR64" t="str">
            <v>S</v>
          </cell>
          <cell r="AS64" t="str">
            <v xml:space="preserve"> </v>
          </cell>
          <cell r="AT64">
            <v>0</v>
          </cell>
        </row>
        <row r="65">
          <cell r="A65" t="str">
            <v>Molago, Mulugeta Anshiso</v>
          </cell>
          <cell r="B65" t="str">
            <v>Advanced Program Project Manager</v>
          </cell>
          <cell r="C65" t="str">
            <v>ET</v>
          </cell>
          <cell r="D65" t="str">
            <v>7464</v>
          </cell>
          <cell r="E65" t="str">
            <v>N</v>
          </cell>
          <cell r="F65" t="str">
            <v>Senior Grant Management Coordinator, Malaria Program</v>
          </cell>
          <cell r="G65" t="str">
            <v>A</v>
          </cell>
          <cell r="H65" t="str">
            <v>USD</v>
          </cell>
          <cell r="I65">
            <v>25993.17</v>
          </cell>
          <cell r="J65">
            <v>1</v>
          </cell>
          <cell r="L65" t="str">
            <v>ADDIS</v>
          </cell>
          <cell r="M65" t="str">
            <v>AFRICA</v>
          </cell>
          <cell r="AP65">
            <v>1</v>
          </cell>
          <cell r="AQ65">
            <v>99.97373076923077</v>
          </cell>
          <cell r="AR65" t="str">
            <v>S</v>
          </cell>
          <cell r="AS65" t="str">
            <v xml:space="preserve"> </v>
          </cell>
          <cell r="AT65">
            <v>0</v>
          </cell>
        </row>
        <row r="66">
          <cell r="A66" t="str">
            <v>Mtonga, Thomas</v>
          </cell>
          <cell r="B66" t="str">
            <v>Coordinator II Functional Support /Technician II</v>
          </cell>
          <cell r="C66" t="str">
            <v>ZM</v>
          </cell>
          <cell r="D66" t="str">
            <v>5735</v>
          </cell>
          <cell r="E66" t="str">
            <v>N</v>
          </cell>
          <cell r="F66" t="str">
            <v>Driver/Logistics Assistant</v>
          </cell>
          <cell r="G66" t="str">
            <v>A</v>
          </cell>
          <cell r="H66" t="str">
            <v>ZMW</v>
          </cell>
          <cell r="I66">
            <v>130630.82</v>
          </cell>
          <cell r="J66">
            <v>1</v>
          </cell>
          <cell r="L66" t="str">
            <v>KASAMA</v>
          </cell>
          <cell r="M66" t="str">
            <v>AFRICA</v>
          </cell>
          <cell r="AP66">
            <v>19.5</v>
          </cell>
          <cell r="AQ66">
            <v>25.765447731755426</v>
          </cell>
          <cell r="AR66" t="str">
            <v>S</v>
          </cell>
          <cell r="AS66" t="str">
            <v xml:space="preserve"> </v>
          </cell>
          <cell r="AT66">
            <v>0</v>
          </cell>
        </row>
        <row r="67">
          <cell r="A67" t="str">
            <v>Mulowa, Lazarous</v>
          </cell>
          <cell r="B67" t="str">
            <v>Coordinator II Functional Support /Technician II</v>
          </cell>
          <cell r="C67" t="str">
            <v>ZM</v>
          </cell>
          <cell r="D67" t="str">
            <v>5736</v>
          </cell>
          <cell r="E67" t="str">
            <v>N</v>
          </cell>
          <cell r="F67" t="str">
            <v>Driver/Logistics Assistant</v>
          </cell>
          <cell r="G67" t="str">
            <v>A</v>
          </cell>
          <cell r="H67" t="str">
            <v>ZMW</v>
          </cell>
          <cell r="I67">
            <v>130630.82</v>
          </cell>
          <cell r="J67">
            <v>1</v>
          </cell>
          <cell r="L67" t="str">
            <v>KATETE</v>
          </cell>
          <cell r="M67" t="str">
            <v>AFRICA</v>
          </cell>
          <cell r="AP67">
            <v>19.5</v>
          </cell>
          <cell r="AQ67">
            <v>25.765447731755426</v>
          </cell>
          <cell r="AR67" t="str">
            <v>S</v>
          </cell>
          <cell r="AS67" t="str">
            <v xml:space="preserve"> </v>
          </cell>
          <cell r="AT67">
            <v>0</v>
          </cell>
        </row>
        <row r="68">
          <cell r="A68" t="str">
            <v>Mulube, Conceptor</v>
          </cell>
          <cell r="B68" t="str">
            <v>Laboratory Technician II</v>
          </cell>
          <cell r="C68" t="str">
            <v>MNTD</v>
          </cell>
          <cell r="D68" t="str">
            <v>5640</v>
          </cell>
          <cell r="E68" t="str">
            <v>N</v>
          </cell>
          <cell r="F68" t="str">
            <v>Laboratory Scientist</v>
          </cell>
          <cell r="G68" t="str">
            <v>A</v>
          </cell>
          <cell r="H68" t="str">
            <v>ZMW</v>
          </cell>
          <cell r="I68">
            <v>211853</v>
          </cell>
          <cell r="J68">
            <v>1</v>
          </cell>
          <cell r="L68" t="str">
            <v>LUSAKA1</v>
          </cell>
          <cell r="M68" t="str">
            <v>AFRICA</v>
          </cell>
          <cell r="AP68">
            <v>19.5</v>
          </cell>
          <cell r="AQ68">
            <v>41.785601577909269</v>
          </cell>
          <cell r="AR68" t="str">
            <v>S</v>
          </cell>
          <cell r="AS68" t="str">
            <v xml:space="preserve"> </v>
          </cell>
          <cell r="AT68">
            <v>0</v>
          </cell>
        </row>
        <row r="69">
          <cell r="A69" t="str">
            <v>Mupeseni, Joseph</v>
          </cell>
          <cell r="B69" t="str">
            <v>Coordinator II Functional Support /Technician II</v>
          </cell>
          <cell r="C69" t="str">
            <v>ZM</v>
          </cell>
          <cell r="D69" t="str">
            <v>5732</v>
          </cell>
          <cell r="E69" t="str">
            <v>N</v>
          </cell>
          <cell r="F69" t="str">
            <v>Driver/Logistics Assistant</v>
          </cell>
          <cell r="G69" t="str">
            <v>A</v>
          </cell>
          <cell r="H69" t="str">
            <v>ZMW</v>
          </cell>
          <cell r="I69">
            <v>130630.82</v>
          </cell>
          <cell r="J69">
            <v>1</v>
          </cell>
          <cell r="L69" t="str">
            <v>CHINSALI</v>
          </cell>
          <cell r="M69" t="str">
            <v>AFRICA</v>
          </cell>
          <cell r="AP69">
            <v>19.5</v>
          </cell>
          <cell r="AQ69">
            <v>25.765447731755426</v>
          </cell>
          <cell r="AR69" t="str">
            <v>S</v>
          </cell>
          <cell r="AS69" t="str">
            <v xml:space="preserve"> </v>
          </cell>
          <cell r="AT69">
            <v>0</v>
          </cell>
        </row>
        <row r="70">
          <cell r="A70" t="str">
            <v>Mussa, Shafi Dahir</v>
          </cell>
          <cell r="B70" t="str">
            <v>Advanced Program Project Manager</v>
          </cell>
          <cell r="C70" t="str">
            <v>ET</v>
          </cell>
          <cell r="D70" t="str">
            <v>10059</v>
          </cell>
          <cell r="E70" t="str">
            <v>N</v>
          </cell>
          <cell r="F70" t="str">
            <v>Regional Malaria Elimination Senior Advisor</v>
          </cell>
          <cell r="G70" t="str">
            <v>A</v>
          </cell>
          <cell r="H70" t="str">
            <v>USD</v>
          </cell>
          <cell r="I70">
            <v>17296.490000000002</v>
          </cell>
          <cell r="J70">
            <v>1</v>
          </cell>
          <cell r="L70" t="str">
            <v>REMOTE-ET</v>
          </cell>
          <cell r="M70" t="str">
            <v>AFRICA</v>
          </cell>
          <cell r="AP70">
            <v>1</v>
          </cell>
          <cell r="AQ70">
            <v>66.52496153846154</v>
          </cell>
          <cell r="AR70" t="str">
            <v>S</v>
          </cell>
          <cell r="AS70" t="str">
            <v xml:space="preserve"> </v>
          </cell>
          <cell r="AT70">
            <v>0</v>
          </cell>
        </row>
        <row r="71">
          <cell r="A71" t="str">
            <v>Musunse, Maximillian</v>
          </cell>
          <cell r="B71" t="str">
            <v>Manager Program Project Management</v>
          </cell>
          <cell r="C71" t="str">
            <v>ZM</v>
          </cell>
          <cell r="D71" t="str">
            <v>5716</v>
          </cell>
          <cell r="E71" t="str">
            <v>N</v>
          </cell>
          <cell r="F71" t="str">
            <v>Pre-elimination Program Coordinator, PAMO Plus</v>
          </cell>
          <cell r="G71" t="str">
            <v>A</v>
          </cell>
          <cell r="H71" t="str">
            <v>ZMW</v>
          </cell>
          <cell r="I71">
            <v>550200.99</v>
          </cell>
          <cell r="J71">
            <v>1</v>
          </cell>
          <cell r="L71" t="str">
            <v>KATETE</v>
          </cell>
          <cell r="M71" t="str">
            <v>AFRICA</v>
          </cell>
          <cell r="AP71">
            <v>19.5</v>
          </cell>
          <cell r="AQ71">
            <v>108.52090532544378</v>
          </cell>
          <cell r="AR71" t="str">
            <v>S</v>
          </cell>
          <cell r="AS71" t="str">
            <v xml:space="preserve"> </v>
          </cell>
          <cell r="AT71">
            <v>0</v>
          </cell>
        </row>
        <row r="72">
          <cell r="A72" t="str">
            <v>Muyendekwa, George</v>
          </cell>
          <cell r="B72" t="str">
            <v>Manager Program Project Management</v>
          </cell>
          <cell r="C72" t="str">
            <v>ZM</v>
          </cell>
          <cell r="D72" t="str">
            <v>6771</v>
          </cell>
          <cell r="E72" t="str">
            <v>N</v>
          </cell>
          <cell r="F72" t="str">
            <v>Provincial Coordinator, PAMO Plus</v>
          </cell>
          <cell r="G72" t="str">
            <v>A</v>
          </cell>
          <cell r="H72" t="str">
            <v>ZMW</v>
          </cell>
          <cell r="I72">
            <v>503938.38</v>
          </cell>
          <cell r="J72">
            <v>1</v>
          </cell>
          <cell r="L72" t="str">
            <v>CHINSALI</v>
          </cell>
          <cell r="M72" t="str">
            <v>AFRICA</v>
          </cell>
          <cell r="AP72">
            <v>19.5</v>
          </cell>
          <cell r="AQ72">
            <v>99.396130177514806</v>
          </cell>
          <cell r="AR72" t="str">
            <v>S</v>
          </cell>
          <cell r="AS72" t="str">
            <v xml:space="preserve"> </v>
          </cell>
          <cell r="AT72">
            <v>0</v>
          </cell>
        </row>
        <row r="73">
          <cell r="A73" t="str">
            <v>Mwenda, Julio Mbali Moke</v>
          </cell>
          <cell r="B73" t="str">
            <v>Senior Finance and Awards Officer II/ Senior PADM II</v>
          </cell>
          <cell r="C73" t="str">
            <v>DRC</v>
          </cell>
          <cell r="D73" t="str">
            <v>6816</v>
          </cell>
          <cell r="E73" t="str">
            <v>N</v>
          </cell>
          <cell r="F73" t="str">
            <v>Finance and Administration Officer</v>
          </cell>
          <cell r="G73" t="str">
            <v>A</v>
          </cell>
          <cell r="H73" t="str">
            <v>USD</v>
          </cell>
          <cell r="I73">
            <v>28552.86</v>
          </cell>
          <cell r="J73">
            <v>1</v>
          </cell>
          <cell r="L73" t="str">
            <v>DRCKAMINA</v>
          </cell>
          <cell r="M73" t="str">
            <v>AFRICA</v>
          </cell>
          <cell r="AP73">
            <v>1</v>
          </cell>
          <cell r="AQ73">
            <v>109.81869230769232</v>
          </cell>
          <cell r="AR73" t="str">
            <v>S</v>
          </cell>
          <cell r="AS73" t="str">
            <v xml:space="preserve"> </v>
          </cell>
          <cell r="AT73">
            <v>0</v>
          </cell>
        </row>
        <row r="74">
          <cell r="A74" t="str">
            <v>Mwenda-Chimfwembe, Mulenga Chilumba</v>
          </cell>
          <cell r="B74" t="str">
            <v>Senior Manager Laboratory</v>
          </cell>
          <cell r="C74" t="str">
            <v>MNTD</v>
          </cell>
          <cell r="D74" t="str">
            <v>5897</v>
          </cell>
          <cell r="E74" t="str">
            <v>N</v>
          </cell>
          <cell r="F74" t="str">
            <v>Laboratory Team Manager</v>
          </cell>
          <cell r="G74" t="str">
            <v>A</v>
          </cell>
          <cell r="H74" t="str">
            <v>ZMW</v>
          </cell>
          <cell r="I74">
            <v>639668.34</v>
          </cell>
          <cell r="J74">
            <v>1</v>
          </cell>
          <cell r="L74" t="str">
            <v>LUSAKA1</v>
          </cell>
          <cell r="M74" t="str">
            <v>AFRICA</v>
          </cell>
          <cell r="AP74">
            <v>19.5</v>
          </cell>
          <cell r="AQ74">
            <v>126.16732544378696</v>
          </cell>
          <cell r="AR74" t="str">
            <v>S</v>
          </cell>
          <cell r="AS74" t="str">
            <v xml:space="preserve"> </v>
          </cell>
          <cell r="AT74">
            <v>0</v>
          </cell>
        </row>
        <row r="75">
          <cell r="A75" t="str">
            <v>Netreba, Inna</v>
          </cell>
          <cell r="B75" t="str">
            <v>Administrative Specialist II</v>
          </cell>
          <cell r="C75" t="str">
            <v>CHE</v>
          </cell>
          <cell r="D75" t="str">
            <v>5842</v>
          </cell>
          <cell r="E75" t="str">
            <v>N</v>
          </cell>
          <cell r="F75" t="str">
            <v>Sr Finance &amp; Admin Associate - Western Europe Hub</v>
          </cell>
          <cell r="G75" t="str">
            <v>A</v>
          </cell>
          <cell r="H75" t="str">
            <v>EUR</v>
          </cell>
          <cell r="I75">
            <v>60737.5</v>
          </cell>
          <cell r="J75">
            <v>1</v>
          </cell>
          <cell r="L75" t="str">
            <v>BRUSSELS (RH)</v>
          </cell>
          <cell r="M75" t="str">
            <v>AMEE</v>
          </cell>
          <cell r="AP75">
            <v>0.9</v>
          </cell>
          <cell r="AQ75">
            <v>259.56196581196582</v>
          </cell>
          <cell r="AR75" t="str">
            <v>S</v>
          </cell>
          <cell r="AS75" t="str">
            <v xml:space="preserve"> </v>
          </cell>
          <cell r="AT75">
            <v>0</v>
          </cell>
        </row>
        <row r="76">
          <cell r="A76" t="str">
            <v>Nsambu, Eugene Manika</v>
          </cell>
          <cell r="B76" t="str">
            <v>Senior Program Officer I</v>
          </cell>
          <cell r="C76" t="str">
            <v>DRC</v>
          </cell>
          <cell r="D76" t="str">
            <v>6494</v>
          </cell>
          <cell r="E76" t="str">
            <v>N</v>
          </cell>
          <cell r="F76" t="str">
            <v>Technical Advisor /HCD - Communication</v>
          </cell>
          <cell r="G76" t="str">
            <v>A</v>
          </cell>
          <cell r="H76" t="str">
            <v>USD</v>
          </cell>
          <cell r="I76">
            <v>36836.25</v>
          </cell>
          <cell r="J76">
            <v>1</v>
          </cell>
          <cell r="L76" t="str">
            <v>KINSHASA</v>
          </cell>
          <cell r="M76" t="str">
            <v>AFRICA</v>
          </cell>
          <cell r="AP76">
            <v>1</v>
          </cell>
          <cell r="AQ76">
            <v>141.67788461538461</v>
          </cell>
          <cell r="AR76" t="str">
            <v>S</v>
          </cell>
          <cell r="AS76" t="str">
            <v xml:space="preserve"> </v>
          </cell>
          <cell r="AT76">
            <v>0</v>
          </cell>
        </row>
        <row r="77">
          <cell r="A77" t="str">
            <v>Nyendwa, Patrick</v>
          </cell>
          <cell r="B77" t="str">
            <v>Program Project Manager</v>
          </cell>
          <cell r="C77" t="str">
            <v>ZM</v>
          </cell>
          <cell r="D77" t="str">
            <v>6142</v>
          </cell>
          <cell r="E77" t="str">
            <v>N</v>
          </cell>
          <cell r="F77" t="str">
            <v>Community Engagement and Mobilization Officer</v>
          </cell>
          <cell r="G77" t="str">
            <v>A</v>
          </cell>
          <cell r="H77" t="str">
            <v>ZMW</v>
          </cell>
          <cell r="I77">
            <v>274412.15000000002</v>
          </cell>
          <cell r="J77">
            <v>1</v>
          </cell>
          <cell r="L77" t="str">
            <v>KATETE</v>
          </cell>
          <cell r="M77" t="str">
            <v>AFRICA</v>
          </cell>
          <cell r="AP77">
            <v>19.5</v>
          </cell>
          <cell r="AQ77">
            <v>54.124684418145961</v>
          </cell>
          <cell r="AR77" t="str">
            <v>S</v>
          </cell>
          <cell r="AS77" t="str">
            <v xml:space="preserve"> </v>
          </cell>
          <cell r="AT77">
            <v>0</v>
          </cell>
        </row>
        <row r="78">
          <cell r="A78" t="str">
            <v>Nyirenda, Augustine</v>
          </cell>
          <cell r="B78" t="str">
            <v>Coordinator II Functional Support /Technician II</v>
          </cell>
          <cell r="C78" t="str">
            <v>ZM</v>
          </cell>
          <cell r="D78" t="str">
            <v>7130</v>
          </cell>
          <cell r="E78" t="str">
            <v>N</v>
          </cell>
          <cell r="F78" t="str">
            <v>Driver/Logistics Assistant</v>
          </cell>
          <cell r="G78" t="str">
            <v>A</v>
          </cell>
          <cell r="H78" t="str">
            <v>ZMW</v>
          </cell>
          <cell r="I78">
            <v>100752.59</v>
          </cell>
          <cell r="J78">
            <v>1</v>
          </cell>
          <cell r="L78" t="str">
            <v>ZAMBIACHIPATA</v>
          </cell>
          <cell r="M78" t="str">
            <v>AFRICA</v>
          </cell>
          <cell r="AP78">
            <v>19.5</v>
          </cell>
          <cell r="AQ78">
            <v>19.872305719921105</v>
          </cell>
          <cell r="AR78" t="str">
            <v>S</v>
          </cell>
          <cell r="AS78" t="str">
            <v xml:space="preserve"> </v>
          </cell>
          <cell r="AT78">
            <v>0</v>
          </cell>
        </row>
        <row r="79">
          <cell r="A79" t="str">
            <v>Ogutu, Doreen</v>
          </cell>
          <cell r="B79" t="str">
            <v>Senior Monitoring, Evaluation and Learning Officer I</v>
          </cell>
          <cell r="C79" t="str">
            <v>PSK</v>
          </cell>
          <cell r="D79" t="str">
            <v>10195</v>
          </cell>
          <cell r="E79" t="str">
            <v>N</v>
          </cell>
          <cell r="F79" t="str">
            <v>Monitoring, Evaluation and Learning Officer- HIV Care &amp; Treatment</v>
          </cell>
          <cell r="G79" t="str">
            <v>A</v>
          </cell>
          <cell r="H79" t="str">
            <v>USD</v>
          </cell>
          <cell r="I79">
            <v>21428.57</v>
          </cell>
          <cell r="J79">
            <v>1</v>
          </cell>
          <cell r="L79" t="str">
            <v>VIHIGA</v>
          </cell>
          <cell r="M79" t="str">
            <v>AFRICA</v>
          </cell>
          <cell r="AP79">
            <v>1</v>
          </cell>
          <cell r="AQ79">
            <v>82.417576923076922</v>
          </cell>
          <cell r="AR79" t="str">
            <v>S</v>
          </cell>
          <cell r="AS79" t="str">
            <v xml:space="preserve"> </v>
          </cell>
          <cell r="AT79">
            <v>0</v>
          </cell>
        </row>
        <row r="80">
          <cell r="A80" t="str">
            <v>Ogutu, Patrick Onyango</v>
          </cell>
          <cell r="B80" t="str">
            <v>Program Associate II</v>
          </cell>
          <cell r="C80" t="str">
            <v>PSK</v>
          </cell>
          <cell r="D80" t="str">
            <v>8175</v>
          </cell>
          <cell r="E80" t="str">
            <v>N</v>
          </cell>
          <cell r="F80" t="str">
            <v>Program Officer, HIV Integration, USAID Nuru Ya Mtoto</v>
          </cell>
          <cell r="G80" t="str">
            <v>A</v>
          </cell>
          <cell r="H80" t="str">
            <v>USD</v>
          </cell>
          <cell r="I80">
            <v>17842.54</v>
          </cell>
          <cell r="J80">
            <v>1</v>
          </cell>
          <cell r="L80" t="str">
            <v>VIHIGA</v>
          </cell>
          <cell r="M80" t="str">
            <v>AFRICA</v>
          </cell>
          <cell r="AP80">
            <v>1</v>
          </cell>
          <cell r="AQ80">
            <v>68.62515384615385</v>
          </cell>
          <cell r="AR80" t="str">
            <v>S</v>
          </cell>
          <cell r="AS80" t="str">
            <v xml:space="preserve"> </v>
          </cell>
          <cell r="AT80">
            <v>0</v>
          </cell>
        </row>
        <row r="81">
          <cell r="A81" t="str">
            <v>Onjoro, Brian Wafula</v>
          </cell>
          <cell r="B81" t="str">
            <v>Senior Program Officer I</v>
          </cell>
          <cell r="C81" t="str">
            <v>PSK</v>
          </cell>
          <cell r="D81" t="str">
            <v>8243</v>
          </cell>
          <cell r="E81" t="str">
            <v>N</v>
          </cell>
          <cell r="F81" t="str">
            <v>Program Officer, HIV Integration, USAID Nuru Ya Mtoto</v>
          </cell>
          <cell r="G81" t="str">
            <v>A</v>
          </cell>
          <cell r="H81" t="str">
            <v>USD</v>
          </cell>
          <cell r="I81">
            <v>17880</v>
          </cell>
          <cell r="J81">
            <v>1</v>
          </cell>
          <cell r="L81" t="str">
            <v>Nyamira</v>
          </cell>
          <cell r="M81" t="str">
            <v>AFRICA</v>
          </cell>
          <cell r="AP81">
            <v>1</v>
          </cell>
          <cell r="AQ81">
            <v>68.769230769230774</v>
          </cell>
          <cell r="AR81" t="str">
            <v>S</v>
          </cell>
          <cell r="AS81" t="str">
            <v xml:space="preserve"> </v>
          </cell>
          <cell r="AT81">
            <v>0</v>
          </cell>
        </row>
        <row r="82">
          <cell r="A82" t="str">
            <v>Orwaya, Marilyn Maxmilla</v>
          </cell>
          <cell r="B82" t="str">
            <v>Program Associate II</v>
          </cell>
          <cell r="C82" t="str">
            <v>PSK</v>
          </cell>
          <cell r="D82" t="str">
            <v>8102</v>
          </cell>
          <cell r="E82" t="str">
            <v>N</v>
          </cell>
          <cell r="F82" t="str">
            <v>Program Officer, HIV Integration, USAID Nuru Ya Mtoto</v>
          </cell>
          <cell r="G82" t="str">
            <v>A</v>
          </cell>
          <cell r="H82" t="str">
            <v>USD</v>
          </cell>
          <cell r="I82">
            <v>17842.54</v>
          </cell>
          <cell r="J82">
            <v>1</v>
          </cell>
          <cell r="L82" t="str">
            <v>VIHIGA</v>
          </cell>
          <cell r="M82" t="str">
            <v>AFRICA</v>
          </cell>
          <cell r="AP82">
            <v>1</v>
          </cell>
          <cell r="AQ82">
            <v>68.62515384615385</v>
          </cell>
          <cell r="AR82" t="str">
            <v>S</v>
          </cell>
          <cell r="AS82" t="str">
            <v xml:space="preserve"> </v>
          </cell>
          <cell r="AT82">
            <v>0</v>
          </cell>
        </row>
        <row r="83">
          <cell r="A83" t="str">
            <v>Ousso, Vivian</v>
          </cell>
          <cell r="B83" t="str">
            <v>Senior Monitoring, Evaluation and Learning Officer I</v>
          </cell>
          <cell r="C83" t="str">
            <v>PSK</v>
          </cell>
          <cell r="D83" t="str">
            <v>8044</v>
          </cell>
          <cell r="E83" t="str">
            <v>N</v>
          </cell>
          <cell r="F83" t="str">
            <v>County Monitoring and Evaluation Officer</v>
          </cell>
          <cell r="G83" t="str">
            <v>A</v>
          </cell>
          <cell r="H83" t="str">
            <v>USD</v>
          </cell>
          <cell r="I83">
            <v>23333.4</v>
          </cell>
          <cell r="J83">
            <v>1</v>
          </cell>
          <cell r="L83" t="str">
            <v>Nyamira</v>
          </cell>
          <cell r="M83" t="str">
            <v>AFRICA</v>
          </cell>
          <cell r="AP83">
            <v>1</v>
          </cell>
          <cell r="AQ83">
            <v>89.743846153846164</v>
          </cell>
          <cell r="AR83" t="str">
            <v>S</v>
          </cell>
          <cell r="AS83" t="str">
            <v xml:space="preserve"> </v>
          </cell>
          <cell r="AT83">
            <v>0</v>
          </cell>
        </row>
        <row r="84">
          <cell r="A84" t="str">
            <v>Pandey, Neeraj Kishore</v>
          </cell>
          <cell r="B84" t="str">
            <v>TL II Program</v>
          </cell>
          <cell r="C84" t="str">
            <v>PSN</v>
          </cell>
          <cell r="D84" t="str">
            <v>6791</v>
          </cell>
          <cell r="E84" t="str">
            <v>N</v>
          </cell>
          <cell r="F84" t="str">
            <v>Program Officer</v>
          </cell>
          <cell r="G84" t="str">
            <v>A</v>
          </cell>
          <cell r="H84" t="str">
            <v>INR</v>
          </cell>
          <cell r="I84">
            <v>2428048.2799999998</v>
          </cell>
          <cell r="J84">
            <v>1</v>
          </cell>
          <cell r="L84" t="str">
            <v>LUCKNOW</v>
          </cell>
          <cell r="M84" t="str">
            <v>AMEE</v>
          </cell>
          <cell r="AP84">
            <v>81.06</v>
          </cell>
          <cell r="AQ84">
            <v>115.2066028962402</v>
          </cell>
          <cell r="AR84" t="str">
            <v>S</v>
          </cell>
          <cell r="AS84" t="str">
            <v xml:space="preserve"> </v>
          </cell>
          <cell r="AT84">
            <v>0</v>
          </cell>
        </row>
        <row r="85">
          <cell r="A85" t="str">
            <v>Phalake, Ajit Vijay</v>
          </cell>
          <cell r="B85" t="str">
            <v>Monitoring, Evaluation and Learning Associate II</v>
          </cell>
          <cell r="C85" t="str">
            <v>PSN</v>
          </cell>
          <cell r="D85" t="str">
            <v>6809</v>
          </cell>
          <cell r="E85" t="str">
            <v>N</v>
          </cell>
          <cell r="F85" t="str">
            <v>Monitoring &amp; Evaluation Officer</v>
          </cell>
          <cell r="G85" t="str">
            <v>A</v>
          </cell>
          <cell r="H85" t="str">
            <v>INR</v>
          </cell>
          <cell r="I85">
            <v>1811434.03</v>
          </cell>
          <cell r="J85">
            <v>1</v>
          </cell>
          <cell r="L85" t="str">
            <v>REMOTE-IN-MUM</v>
          </cell>
          <cell r="M85" t="str">
            <v>AMEE</v>
          </cell>
          <cell r="AP85">
            <v>81.06</v>
          </cell>
          <cell r="AQ85">
            <v>85.949345688853469</v>
          </cell>
          <cell r="AR85" t="str">
            <v>S</v>
          </cell>
          <cell r="AS85" t="str">
            <v xml:space="preserve"> </v>
          </cell>
          <cell r="AT85">
            <v>0</v>
          </cell>
        </row>
        <row r="86">
          <cell r="A86" t="str">
            <v>Rushingwa Bahati, Albert Belloum</v>
          </cell>
          <cell r="B86" t="str">
            <v>Senior Program Officer I</v>
          </cell>
          <cell r="C86" t="str">
            <v>DRC</v>
          </cell>
          <cell r="D86" t="str">
            <v>8098</v>
          </cell>
          <cell r="E86" t="str">
            <v>N</v>
          </cell>
          <cell r="F86" t="str">
            <v>Technical Officer - Immunization and Surveillance</v>
          </cell>
          <cell r="G86" t="str">
            <v>A</v>
          </cell>
          <cell r="H86" t="str">
            <v>USD</v>
          </cell>
          <cell r="I86">
            <v>34149.599999999999</v>
          </cell>
          <cell r="J86">
            <v>1</v>
          </cell>
          <cell r="L86" t="str">
            <v>KINSHASA</v>
          </cell>
          <cell r="M86" t="str">
            <v>AFRICA</v>
          </cell>
          <cell r="AP86">
            <v>1</v>
          </cell>
          <cell r="AQ86">
            <v>131.34461538461537</v>
          </cell>
          <cell r="AR86" t="str">
            <v>S</v>
          </cell>
          <cell r="AS86" t="str">
            <v xml:space="preserve"> </v>
          </cell>
          <cell r="AT86">
            <v>0</v>
          </cell>
        </row>
        <row r="87">
          <cell r="A87" t="str">
            <v>Sakeyo, Judith</v>
          </cell>
          <cell r="B87" t="str">
            <v>Manager Program Project Management</v>
          </cell>
          <cell r="C87" t="str">
            <v>ZM</v>
          </cell>
          <cell r="D87" t="str">
            <v>5720</v>
          </cell>
          <cell r="E87" t="str">
            <v>N</v>
          </cell>
          <cell r="F87" t="str">
            <v>Provincial Coordinator, PAMO Plus</v>
          </cell>
          <cell r="G87" t="str">
            <v>A</v>
          </cell>
          <cell r="H87" t="str">
            <v>ZMW</v>
          </cell>
          <cell r="I87">
            <v>546970.74</v>
          </cell>
          <cell r="J87">
            <v>1</v>
          </cell>
          <cell r="L87" t="str">
            <v>ZAMBIACHIPATA</v>
          </cell>
          <cell r="M87" t="str">
            <v>AFRICA</v>
          </cell>
          <cell r="AP87">
            <v>19.5</v>
          </cell>
          <cell r="AQ87">
            <v>107.883775147929</v>
          </cell>
          <cell r="AR87" t="str">
            <v>S</v>
          </cell>
          <cell r="AS87" t="str">
            <v xml:space="preserve"> </v>
          </cell>
          <cell r="AT87">
            <v>0</v>
          </cell>
        </row>
        <row r="88">
          <cell r="A88" t="str">
            <v>Shinde, Shivam Arjun</v>
          </cell>
          <cell r="B88" t="str">
            <v>Senior Program Officer II</v>
          </cell>
          <cell r="C88" t="str">
            <v>PSN</v>
          </cell>
          <cell r="D88" t="str">
            <v>6637</v>
          </cell>
          <cell r="E88" t="str">
            <v>N</v>
          </cell>
          <cell r="F88" t="str">
            <v>Senior Program Officer AES</v>
          </cell>
          <cell r="G88" t="str">
            <v>A</v>
          </cell>
          <cell r="H88" t="str">
            <v>INR</v>
          </cell>
          <cell r="I88">
            <v>3546424.05</v>
          </cell>
          <cell r="J88">
            <v>1</v>
          </cell>
          <cell r="L88" t="str">
            <v>LUCKNOW</v>
          </cell>
          <cell r="M88" t="str">
            <v>AMEE</v>
          </cell>
          <cell r="AP88">
            <v>81.06</v>
          </cell>
          <cell r="AQ88">
            <v>168.27155810510732</v>
          </cell>
          <cell r="AR88" t="str">
            <v>S</v>
          </cell>
          <cell r="AS88" t="str">
            <v xml:space="preserve"> </v>
          </cell>
          <cell r="AT88">
            <v>0</v>
          </cell>
        </row>
        <row r="89">
          <cell r="A89" t="str">
            <v>Sikazwe, Mukaza</v>
          </cell>
          <cell r="B89" t="str">
            <v>Coordinator II Functional Support /Technician II</v>
          </cell>
          <cell r="C89" t="str">
            <v>ZM</v>
          </cell>
          <cell r="D89" t="str">
            <v>5733</v>
          </cell>
          <cell r="E89" t="str">
            <v>N</v>
          </cell>
          <cell r="F89" t="str">
            <v>Driver/Logistics Assistant</v>
          </cell>
          <cell r="G89" t="str">
            <v>A</v>
          </cell>
          <cell r="H89" t="str">
            <v>ZMW</v>
          </cell>
          <cell r="I89">
            <v>130630.82</v>
          </cell>
          <cell r="J89">
            <v>1</v>
          </cell>
          <cell r="L89" t="str">
            <v>CHADIZA</v>
          </cell>
          <cell r="M89" t="str">
            <v>AFRICA</v>
          </cell>
          <cell r="AP89">
            <v>19.5</v>
          </cell>
          <cell r="AQ89">
            <v>25.765447731755426</v>
          </cell>
          <cell r="AR89" t="str">
            <v>S</v>
          </cell>
          <cell r="AS89" t="str">
            <v xml:space="preserve"> </v>
          </cell>
          <cell r="AT89">
            <v>0</v>
          </cell>
        </row>
        <row r="90">
          <cell r="A90" t="str">
            <v>Sikombe, Chilumba</v>
          </cell>
          <cell r="B90" t="str">
            <v>Program Project Manager</v>
          </cell>
          <cell r="C90" t="str">
            <v>ZM</v>
          </cell>
          <cell r="D90" t="str">
            <v>5287</v>
          </cell>
          <cell r="E90" t="str">
            <v>N</v>
          </cell>
          <cell r="F90" t="str">
            <v>Community Engagement and Mobilization Officer, PAMO Plus</v>
          </cell>
          <cell r="G90" t="str">
            <v>A</v>
          </cell>
          <cell r="H90" t="str">
            <v>ZMW</v>
          </cell>
          <cell r="I90">
            <v>335494.95</v>
          </cell>
          <cell r="J90">
            <v>1</v>
          </cell>
          <cell r="L90" t="str">
            <v>KATETE</v>
          </cell>
          <cell r="M90" t="str">
            <v>AFRICA</v>
          </cell>
          <cell r="AP90">
            <v>19.5</v>
          </cell>
          <cell r="AQ90">
            <v>66.172573964497047</v>
          </cell>
          <cell r="AR90" t="str">
            <v>S</v>
          </cell>
          <cell r="AS90" t="str">
            <v xml:space="preserve"> </v>
          </cell>
          <cell r="AT90">
            <v>0</v>
          </cell>
        </row>
        <row r="91">
          <cell r="A91" t="str">
            <v>Silali, Robert Makanga</v>
          </cell>
          <cell r="B91" t="str">
            <v>Coordinator I Functional Support /Technician I</v>
          </cell>
          <cell r="C91" t="str">
            <v>PSK</v>
          </cell>
          <cell r="D91" t="str">
            <v>K129</v>
          </cell>
          <cell r="E91" t="str">
            <v>N</v>
          </cell>
          <cell r="F91" t="str">
            <v>Driver</v>
          </cell>
          <cell r="G91" t="str">
            <v>A</v>
          </cell>
          <cell r="H91" t="str">
            <v>USD</v>
          </cell>
          <cell r="I91">
            <v>10223.34</v>
          </cell>
          <cell r="J91">
            <v>1</v>
          </cell>
          <cell r="L91" t="str">
            <v>VIHIGA</v>
          </cell>
          <cell r="M91" t="str">
            <v>AFRICA</v>
          </cell>
          <cell r="AP91">
            <v>1</v>
          </cell>
          <cell r="AQ91">
            <v>39.320538461538462</v>
          </cell>
          <cell r="AR91" t="str">
            <v>S</v>
          </cell>
          <cell r="AS91" t="str">
            <v xml:space="preserve"> </v>
          </cell>
          <cell r="AT91">
            <v>0</v>
          </cell>
        </row>
        <row r="92">
          <cell r="A92" t="str">
            <v>Silumbe, Kafula</v>
          </cell>
          <cell r="B92" t="str">
            <v>Senior Manager Program</v>
          </cell>
          <cell r="C92" t="str">
            <v>MNTD</v>
          </cell>
          <cell r="D92" t="str">
            <v>2174</v>
          </cell>
          <cell r="E92" t="str">
            <v>N</v>
          </cell>
          <cell r="F92" t="str">
            <v>Team Lead, MACEPA</v>
          </cell>
          <cell r="G92" t="str">
            <v>A</v>
          </cell>
          <cell r="H92" t="str">
            <v>ZMW</v>
          </cell>
          <cell r="I92">
            <v>868637.28</v>
          </cell>
          <cell r="J92">
            <v>1</v>
          </cell>
          <cell r="L92" t="str">
            <v>LUSAKA1</v>
          </cell>
          <cell r="M92" t="str">
            <v>AFRICA</v>
          </cell>
          <cell r="AP92">
            <v>19.5</v>
          </cell>
          <cell r="AQ92">
            <v>171.32885207100591</v>
          </cell>
          <cell r="AR92" t="str">
            <v>S</v>
          </cell>
          <cell r="AS92" t="str">
            <v xml:space="preserve"> </v>
          </cell>
          <cell r="AT92">
            <v>0</v>
          </cell>
        </row>
        <row r="93">
          <cell r="A93" t="str">
            <v>Simeza, Tiza</v>
          </cell>
          <cell r="B93" t="str">
            <v>Monitoring, Evaluation and Learning Associate II</v>
          </cell>
          <cell r="C93" t="str">
            <v>ZM</v>
          </cell>
          <cell r="D93" t="str">
            <v>7533</v>
          </cell>
          <cell r="E93" t="str">
            <v>N</v>
          </cell>
          <cell r="F93" t="str">
            <v>Surveillance Officer, PAMO Plus</v>
          </cell>
          <cell r="G93" t="str">
            <v>A</v>
          </cell>
          <cell r="H93" t="str">
            <v>ZMW</v>
          </cell>
          <cell r="I93">
            <v>247348.2</v>
          </cell>
          <cell r="J93">
            <v>1</v>
          </cell>
          <cell r="L93" t="str">
            <v>KASAMA</v>
          </cell>
          <cell r="M93" t="str">
            <v>AFRICA</v>
          </cell>
          <cell r="AP93">
            <v>19.5</v>
          </cell>
          <cell r="AQ93">
            <v>48.786627218934917</v>
          </cell>
          <cell r="AR93" t="str">
            <v>S</v>
          </cell>
          <cell r="AS93" t="str">
            <v xml:space="preserve"> </v>
          </cell>
          <cell r="AT93">
            <v>0</v>
          </cell>
        </row>
        <row r="94">
          <cell r="A94" t="str">
            <v>Sonko Baldeh, Isatou</v>
          </cell>
          <cell r="B94" t="str">
            <v>Functional Specialist I</v>
          </cell>
          <cell r="C94" t="str">
            <v>MNTD</v>
          </cell>
          <cell r="D94" t="str">
            <v>10349</v>
          </cell>
          <cell r="E94" t="str">
            <v>N</v>
          </cell>
          <cell r="F94" t="str">
            <v>Functional Specialist I</v>
          </cell>
          <cell r="G94" t="str">
            <v>A</v>
          </cell>
          <cell r="H94" t="str">
            <v>GMD</v>
          </cell>
          <cell r="I94">
            <v>780000</v>
          </cell>
          <cell r="J94">
            <v>1</v>
          </cell>
          <cell r="L94" t="str">
            <v>KANIFING</v>
          </cell>
          <cell r="M94">
            <v>0</v>
          </cell>
          <cell r="AP94" t="e">
            <v>#N/A</v>
          </cell>
          <cell r="AQ94" t="e">
            <v>#N/A</v>
          </cell>
          <cell r="AR94" t="str">
            <v>S</v>
          </cell>
          <cell r="AS94" t="e">
            <v>#N/A</v>
          </cell>
          <cell r="AT94">
            <v>0</v>
          </cell>
        </row>
        <row r="95">
          <cell r="A95" t="str">
            <v>Storey, Helen Lee</v>
          </cell>
          <cell r="B95" t="str">
            <v>Research &amp; Development Advisor II</v>
          </cell>
          <cell r="C95" t="str">
            <v>4811</v>
          </cell>
          <cell r="D95" t="str">
            <v>4992</v>
          </cell>
          <cell r="E95" t="str">
            <v>N</v>
          </cell>
          <cell r="F95" t="str">
            <v>Program Advisor</v>
          </cell>
          <cell r="G95" t="str">
            <v>A</v>
          </cell>
          <cell r="H95" t="str">
            <v>USD</v>
          </cell>
          <cell r="I95">
            <v>173306.64</v>
          </cell>
          <cell r="J95">
            <v>1</v>
          </cell>
          <cell r="L95" t="str">
            <v>SEATTLE</v>
          </cell>
          <cell r="M95" t="str">
            <v>US</v>
          </cell>
          <cell r="AP95">
            <v>1</v>
          </cell>
          <cell r="AQ95">
            <v>666.56400000000008</v>
          </cell>
          <cell r="AR95" t="str">
            <v>S</v>
          </cell>
          <cell r="AS95" t="str">
            <v xml:space="preserve"> </v>
          </cell>
          <cell r="AT95">
            <v>0</v>
          </cell>
        </row>
        <row r="96">
          <cell r="A96" t="str">
            <v>Tchite, Constantin Kalhama</v>
          </cell>
          <cell r="B96" t="str">
            <v>Senior Manager Finance and Awards</v>
          </cell>
          <cell r="C96" t="str">
            <v>DRC</v>
          </cell>
          <cell r="D96" t="str">
            <v>10043</v>
          </cell>
          <cell r="E96" t="str">
            <v>N</v>
          </cell>
          <cell r="F96" t="str">
            <v>Finance and Administration Coordinator</v>
          </cell>
          <cell r="G96" t="str">
            <v>A</v>
          </cell>
          <cell r="H96" t="str">
            <v>USD</v>
          </cell>
          <cell r="I96">
            <v>56283.6</v>
          </cell>
          <cell r="J96">
            <v>1</v>
          </cell>
          <cell r="L96" t="str">
            <v>DRCLUBUMBASHI</v>
          </cell>
          <cell r="M96" t="str">
            <v>AFRICA</v>
          </cell>
          <cell r="AP96">
            <v>1</v>
          </cell>
          <cell r="AQ96">
            <v>216.4753846153846</v>
          </cell>
          <cell r="AR96" t="str">
            <v>S</v>
          </cell>
          <cell r="AS96" t="str">
            <v xml:space="preserve"> </v>
          </cell>
          <cell r="AT96">
            <v>0</v>
          </cell>
        </row>
        <row r="97">
          <cell r="A97" t="str">
            <v>Tembo, Paul Lingson</v>
          </cell>
          <cell r="B97" t="str">
            <v>Program Project Manager</v>
          </cell>
          <cell r="C97" t="str">
            <v>ZM</v>
          </cell>
          <cell r="D97" t="str">
            <v>6812</v>
          </cell>
          <cell r="E97" t="str">
            <v>N</v>
          </cell>
          <cell r="F97" t="str">
            <v>Case Management Officer</v>
          </cell>
          <cell r="G97" t="str">
            <v>A</v>
          </cell>
          <cell r="H97" t="str">
            <v>ZMW</v>
          </cell>
          <cell r="I97">
            <v>249096.31</v>
          </cell>
          <cell r="J97">
            <v>1</v>
          </cell>
          <cell r="L97" t="str">
            <v>KATETE</v>
          </cell>
          <cell r="M97" t="str">
            <v>AFRICA</v>
          </cell>
          <cell r="AP97">
            <v>19.5</v>
          </cell>
          <cell r="AQ97">
            <v>49.131422090729785</v>
          </cell>
          <cell r="AR97" t="str">
            <v>S</v>
          </cell>
          <cell r="AS97" t="str">
            <v xml:space="preserve"> </v>
          </cell>
          <cell r="AT97">
            <v>0</v>
          </cell>
        </row>
        <row r="98">
          <cell r="A98" t="str">
            <v>Tiberius, Gechure Orero</v>
          </cell>
          <cell r="B98" t="str">
            <v>Program Associate II</v>
          </cell>
          <cell r="C98" t="str">
            <v>PSK</v>
          </cell>
          <cell r="D98" t="str">
            <v>8097</v>
          </cell>
          <cell r="E98" t="str">
            <v>N</v>
          </cell>
          <cell r="F98" t="str">
            <v>Program Officer, HIV Integration, USAID Nuru Ya Mtoto</v>
          </cell>
          <cell r="G98" t="str">
            <v>A</v>
          </cell>
          <cell r="H98" t="str">
            <v>USD</v>
          </cell>
          <cell r="I98">
            <v>17842.54</v>
          </cell>
          <cell r="J98">
            <v>1</v>
          </cell>
          <cell r="L98" t="str">
            <v>Nyamira</v>
          </cell>
          <cell r="M98" t="str">
            <v>AFRICA</v>
          </cell>
          <cell r="AP98">
            <v>1</v>
          </cell>
          <cell r="AQ98">
            <v>68.62515384615385</v>
          </cell>
          <cell r="AR98" t="str">
            <v>S</v>
          </cell>
          <cell r="AS98" t="str">
            <v xml:space="preserve"> </v>
          </cell>
          <cell r="AT98">
            <v>0</v>
          </cell>
        </row>
        <row r="99">
          <cell r="A99" t="str">
            <v>Tomasini, Rolando</v>
          </cell>
          <cell r="B99" t="str">
            <v>Director Business Development &amp; Partnerships</v>
          </cell>
          <cell r="C99" t="str">
            <v>AMEEMGT</v>
          </cell>
          <cell r="D99" t="str">
            <v>10152</v>
          </cell>
          <cell r="E99" t="str">
            <v>N</v>
          </cell>
          <cell r="F99" t="str">
            <v>Director Partnership Development</v>
          </cell>
          <cell r="G99" t="str">
            <v>A</v>
          </cell>
          <cell r="H99" t="str">
            <v>EUR</v>
          </cell>
          <cell r="I99">
            <v>150000</v>
          </cell>
          <cell r="J99">
            <v>1</v>
          </cell>
          <cell r="L99" t="str">
            <v>BRUSSELS (RH)</v>
          </cell>
          <cell r="M99" t="str">
            <v>AMEE</v>
          </cell>
          <cell r="AP99">
            <v>0.9</v>
          </cell>
          <cell r="AQ99">
            <v>641.02564102564099</v>
          </cell>
          <cell r="AR99" t="str">
            <v>S</v>
          </cell>
          <cell r="AS99" t="str">
            <v xml:space="preserve"> </v>
          </cell>
          <cell r="AT99">
            <v>0</v>
          </cell>
        </row>
        <row r="100">
          <cell r="A100" t="str">
            <v>Tulu, Asefa Tufa</v>
          </cell>
          <cell r="B100" t="str">
            <v>Senior Program Project Manager II</v>
          </cell>
          <cell r="C100" t="str">
            <v>ET</v>
          </cell>
          <cell r="D100" t="str">
            <v>7946</v>
          </cell>
          <cell r="E100" t="str">
            <v>N</v>
          </cell>
          <cell r="F100" t="str">
            <v>Technical Surveillance Officer</v>
          </cell>
          <cell r="G100" t="str">
            <v>A</v>
          </cell>
          <cell r="H100" t="str">
            <v>USD</v>
          </cell>
          <cell r="I100">
            <v>12397.1</v>
          </cell>
          <cell r="J100">
            <v>1</v>
          </cell>
          <cell r="L100" t="str">
            <v>ADDIS</v>
          </cell>
          <cell r="M100" t="str">
            <v>AFRICA</v>
          </cell>
          <cell r="AP100">
            <v>1</v>
          </cell>
          <cell r="AQ100">
            <v>47.681153846153848</v>
          </cell>
          <cell r="AR100" t="str">
            <v>S</v>
          </cell>
          <cell r="AS100" t="str">
            <v xml:space="preserve"> </v>
          </cell>
          <cell r="AT100">
            <v>0</v>
          </cell>
        </row>
        <row r="101">
          <cell r="A101" t="str">
            <v>Uwamwezi, Marie-Chantal</v>
          </cell>
          <cell r="B101" t="str">
            <v>Director Regulatory Affairs</v>
          </cell>
          <cell r="C101" t="str">
            <v>CREG</v>
          </cell>
          <cell r="D101" t="str">
            <v>10173</v>
          </cell>
          <cell r="E101" t="str">
            <v>N</v>
          </cell>
          <cell r="F101" t="str">
            <v>Regulatory Strategy Director</v>
          </cell>
          <cell r="G101" t="str">
            <v>A</v>
          </cell>
          <cell r="H101" t="str">
            <v>EUR</v>
          </cell>
          <cell r="I101">
            <v>230000</v>
          </cell>
          <cell r="J101">
            <v>1</v>
          </cell>
          <cell r="L101" t="str">
            <v>BRUSSELS (RH)</v>
          </cell>
          <cell r="M101" t="str">
            <v>AMEE</v>
          </cell>
          <cell r="AP101">
            <v>0.9</v>
          </cell>
          <cell r="AQ101">
            <v>982.90598290598291</v>
          </cell>
          <cell r="AR101" t="str">
            <v>S</v>
          </cell>
          <cell r="AS101" t="str">
            <v>X</v>
          </cell>
          <cell r="AT101">
            <v>0</v>
          </cell>
        </row>
        <row r="102">
          <cell r="A102" t="str">
            <v>Walsh, Katherine Shek</v>
          </cell>
          <cell r="B102" t="str">
            <v>Senior Communications Officer II</v>
          </cell>
          <cell r="C102" t="str">
            <v>ECDAN</v>
          </cell>
          <cell r="D102" t="str">
            <v>8249</v>
          </cell>
          <cell r="E102" t="str">
            <v>N</v>
          </cell>
          <cell r="F102" t="str">
            <v>Senior Communications Officer</v>
          </cell>
          <cell r="G102" t="str">
            <v>A</v>
          </cell>
          <cell r="H102" t="str">
            <v>USD</v>
          </cell>
          <cell r="I102">
            <v>140400</v>
          </cell>
          <cell r="J102">
            <v>1</v>
          </cell>
          <cell r="L102" t="str">
            <v>WASHINGTON DC</v>
          </cell>
          <cell r="M102" t="str">
            <v>US</v>
          </cell>
          <cell r="AP102">
            <v>1</v>
          </cell>
          <cell r="AQ102">
            <v>540</v>
          </cell>
          <cell r="AR102" t="str">
            <v>S</v>
          </cell>
          <cell r="AS102" t="str">
            <v xml:space="preserve"> </v>
          </cell>
          <cell r="AT102">
            <v>0</v>
          </cell>
        </row>
        <row r="103">
          <cell r="A103" t="str">
            <v>Wangire, Caroline</v>
          </cell>
          <cell r="B103" t="str">
            <v>Senior Program Officer II</v>
          </cell>
          <cell r="C103" t="str">
            <v>HIV</v>
          </cell>
          <cell r="D103" t="str">
            <v>10323</v>
          </cell>
          <cell r="E103" t="str">
            <v>N</v>
          </cell>
          <cell r="F103" t="str">
            <v>Senior Program Officer II</v>
          </cell>
          <cell r="G103" t="str">
            <v>A</v>
          </cell>
          <cell r="H103" t="str">
            <v>USD</v>
          </cell>
          <cell r="I103">
            <v>26038.44</v>
          </cell>
          <cell r="J103">
            <v>1</v>
          </cell>
          <cell r="L103" t="str">
            <v>Nyamira</v>
          </cell>
          <cell r="M103" t="str">
            <v>AFRICA</v>
          </cell>
          <cell r="AP103">
            <v>1</v>
          </cell>
          <cell r="AQ103">
            <v>100.14784615384615</v>
          </cell>
          <cell r="AR103" t="str">
            <v>S</v>
          </cell>
          <cell r="AS103" t="str">
            <v xml:space="preserve"> </v>
          </cell>
          <cell r="AT103">
            <v>0</v>
          </cell>
        </row>
        <row r="104">
          <cell r="A104" t="str">
            <v>Waruguru, Sylvia Wambui</v>
          </cell>
          <cell r="B104" t="str">
            <v>Program Associate II</v>
          </cell>
          <cell r="C104" t="str">
            <v>PSK</v>
          </cell>
          <cell r="D104" t="str">
            <v>8040</v>
          </cell>
          <cell r="E104" t="str">
            <v>N</v>
          </cell>
          <cell r="F104" t="str">
            <v>Program Officer, OVC</v>
          </cell>
          <cell r="G104" t="str">
            <v>A</v>
          </cell>
          <cell r="H104" t="str">
            <v>USD</v>
          </cell>
          <cell r="I104">
            <v>21456</v>
          </cell>
          <cell r="J104">
            <v>1</v>
          </cell>
          <cell r="L104" t="str">
            <v>VIHIGA</v>
          </cell>
          <cell r="M104" t="str">
            <v>AFRICA</v>
          </cell>
          <cell r="AP104">
            <v>1</v>
          </cell>
          <cell r="AQ104">
            <v>82.523076923076928</v>
          </cell>
          <cell r="AR104" t="str">
            <v>S</v>
          </cell>
          <cell r="AS104" t="str">
            <v xml:space="preserve"> </v>
          </cell>
          <cell r="AT104">
            <v>0</v>
          </cell>
        </row>
        <row r="105">
          <cell r="A105" t="str">
            <v>Weisel, Brett John</v>
          </cell>
          <cell r="B105" t="str">
            <v>Senior Manager Advocacy and Public Policy</v>
          </cell>
          <cell r="C105" t="str">
            <v>ECDAN</v>
          </cell>
          <cell r="D105" t="str">
            <v>7585</v>
          </cell>
          <cell r="E105" t="str">
            <v>N</v>
          </cell>
          <cell r="F105" t="str">
            <v>Global Policy &amp; Advocacy Lead, ECDAN</v>
          </cell>
          <cell r="G105" t="str">
            <v>A</v>
          </cell>
          <cell r="H105" t="str">
            <v>USD</v>
          </cell>
          <cell r="I105">
            <v>183872</v>
          </cell>
          <cell r="J105">
            <v>1</v>
          </cell>
          <cell r="L105" t="str">
            <v>HOME-VA-SEA</v>
          </cell>
          <cell r="M105" t="str">
            <v>US</v>
          </cell>
          <cell r="AP105">
            <v>1</v>
          </cell>
          <cell r="AQ105">
            <v>707.2</v>
          </cell>
          <cell r="AR105" t="str">
            <v>S</v>
          </cell>
          <cell r="AS105" t="str">
            <v xml:space="preserve"> </v>
          </cell>
          <cell r="AT105">
            <v>0</v>
          </cell>
        </row>
        <row r="106">
          <cell r="A106" t="str">
            <v>Woldetenisay, Awulachew Tadesse</v>
          </cell>
          <cell r="B106" t="str">
            <v>Senior Program Project Manager II</v>
          </cell>
          <cell r="C106" t="str">
            <v>ET</v>
          </cell>
          <cell r="D106" t="str">
            <v>7944</v>
          </cell>
          <cell r="E106" t="str">
            <v>N</v>
          </cell>
          <cell r="F106" t="str">
            <v>Technical Surveillance Officer</v>
          </cell>
          <cell r="G106" t="str">
            <v>A</v>
          </cell>
          <cell r="H106" t="str">
            <v>USD</v>
          </cell>
          <cell r="I106">
            <v>12397.1</v>
          </cell>
          <cell r="J106">
            <v>1</v>
          </cell>
          <cell r="L106" t="str">
            <v>ADDIS</v>
          </cell>
          <cell r="M106" t="str">
            <v>AFRICA</v>
          </cell>
          <cell r="AP106">
            <v>1</v>
          </cell>
          <cell r="AQ106">
            <v>47.681153846153848</v>
          </cell>
          <cell r="AR106" t="str">
            <v>S</v>
          </cell>
          <cell r="AS106" t="str">
            <v xml:space="preserve"> </v>
          </cell>
          <cell r="AT106">
            <v>0</v>
          </cell>
        </row>
        <row r="107">
          <cell r="A107" t="str">
            <v>Woldu Tesfagaber, Wondwosen</v>
          </cell>
          <cell r="B107" t="str">
            <v>Senior Program Project Manager II</v>
          </cell>
          <cell r="C107" t="str">
            <v>ET</v>
          </cell>
          <cell r="D107" t="str">
            <v>6718</v>
          </cell>
          <cell r="E107" t="str">
            <v>N</v>
          </cell>
          <cell r="F107" t="str">
            <v>Regional Project Coordinator, GAVI</v>
          </cell>
          <cell r="G107" t="str">
            <v>A</v>
          </cell>
          <cell r="H107" t="str">
            <v>USD</v>
          </cell>
          <cell r="I107">
            <v>16020.48</v>
          </cell>
          <cell r="J107">
            <v>1</v>
          </cell>
          <cell r="L107" t="str">
            <v>ADDIS</v>
          </cell>
          <cell r="M107" t="str">
            <v>AFRICA</v>
          </cell>
          <cell r="AP107">
            <v>1</v>
          </cell>
          <cell r="AQ107">
            <v>61.617230769230765</v>
          </cell>
          <cell r="AR107" t="str">
            <v>S</v>
          </cell>
          <cell r="AS107" t="str">
            <v xml:space="preserve"> </v>
          </cell>
          <cell r="AT107">
            <v>0</v>
          </cell>
        </row>
        <row r="108">
          <cell r="A108" t="str">
            <v>Yuya, Bushra Aliyi</v>
          </cell>
          <cell r="B108" t="str">
            <v>Senior Program Project Manager II</v>
          </cell>
          <cell r="C108" t="str">
            <v>ET</v>
          </cell>
          <cell r="D108" t="str">
            <v>7945</v>
          </cell>
          <cell r="E108" t="str">
            <v>N</v>
          </cell>
          <cell r="F108" t="str">
            <v>Technical Surveillance Officer</v>
          </cell>
          <cell r="G108" t="str">
            <v>A</v>
          </cell>
          <cell r="H108" t="str">
            <v>USD</v>
          </cell>
          <cell r="I108">
            <v>12397.1</v>
          </cell>
          <cell r="J108">
            <v>1</v>
          </cell>
          <cell r="L108" t="str">
            <v>ADDIS</v>
          </cell>
          <cell r="M108" t="str">
            <v>AFRICA</v>
          </cell>
          <cell r="AP108">
            <v>1</v>
          </cell>
          <cell r="AQ108">
            <v>47.681153846153848</v>
          </cell>
          <cell r="AR108" t="str">
            <v>S</v>
          </cell>
          <cell r="AS108" t="str">
            <v xml:space="preserve"> </v>
          </cell>
          <cell r="AT108">
            <v>0</v>
          </cell>
        </row>
        <row r="109">
          <cell r="A109" t="str">
            <v>Yves, Lopongo Ndjadi</v>
          </cell>
          <cell r="B109" t="str">
            <v>Senior Communications Officer II</v>
          </cell>
          <cell r="C109" t="str">
            <v>DRC</v>
          </cell>
          <cell r="D109" t="str">
            <v>7796</v>
          </cell>
          <cell r="E109" t="str">
            <v>N</v>
          </cell>
          <cell r="F109" t="str">
            <v>Communications Officer, DRC Country Program</v>
          </cell>
          <cell r="G109" t="str">
            <v>A</v>
          </cell>
          <cell r="H109" t="str">
            <v>USD</v>
          </cell>
          <cell r="I109">
            <v>40109.97</v>
          </cell>
          <cell r="J109">
            <v>1</v>
          </cell>
          <cell r="L109" t="str">
            <v>KINSHASA</v>
          </cell>
          <cell r="M109" t="str">
            <v>AFRICA</v>
          </cell>
          <cell r="AP109">
            <v>1</v>
          </cell>
          <cell r="AQ109">
            <v>154.26911538461539</v>
          </cell>
          <cell r="AR109" t="str">
            <v>S</v>
          </cell>
          <cell r="AS109" t="str">
            <v xml:space="preserve"> </v>
          </cell>
          <cell r="AT109">
            <v>0</v>
          </cell>
        </row>
        <row r="110">
          <cell r="A110" t="str">
            <v>., Alvina</v>
          </cell>
          <cell r="B110" t="str">
            <v>Program Associate I</v>
          </cell>
          <cell r="C110" t="str">
            <v>PSN</v>
          </cell>
          <cell r="D110" t="str">
            <v>10253</v>
          </cell>
          <cell r="E110" t="str">
            <v>Y</v>
          </cell>
          <cell r="F110" t="str">
            <v>Program Associate - Digital Health</v>
          </cell>
          <cell r="G110" t="str">
            <v>A</v>
          </cell>
          <cell r="H110" t="str">
            <v>INR</v>
          </cell>
          <cell r="I110">
            <v>828000</v>
          </cell>
          <cell r="J110">
            <v>1</v>
          </cell>
          <cell r="L110" t="str">
            <v>NEW DELHI</v>
          </cell>
          <cell r="M110" t="str">
            <v>AMEE</v>
          </cell>
          <cell r="AP110">
            <v>81.06</v>
          </cell>
          <cell r="AQ110">
            <v>39.287137732733584</v>
          </cell>
          <cell r="AR110" t="str">
            <v xml:space="preserve"> </v>
          </cell>
          <cell r="AS110" t="str">
            <v xml:space="preserve"> </v>
          </cell>
          <cell r="AT110">
            <v>0</v>
          </cell>
        </row>
        <row r="111">
          <cell r="A111" t="str">
            <v>Abafita, Nafkot Abadura</v>
          </cell>
          <cell r="B111" t="str">
            <v>Senior Program Officer II</v>
          </cell>
          <cell r="C111" t="str">
            <v>ET</v>
          </cell>
          <cell r="D111" t="str">
            <v>8160</v>
          </cell>
          <cell r="E111" t="str">
            <v>Y</v>
          </cell>
          <cell r="F111" t="str">
            <v>Regional Coordinator, USAID - COVID-19 Vaccination Project</v>
          </cell>
          <cell r="G111" t="str">
            <v>A</v>
          </cell>
          <cell r="H111" t="str">
            <v>USD</v>
          </cell>
          <cell r="I111">
            <v>33321.35</v>
          </cell>
          <cell r="J111">
            <v>1</v>
          </cell>
          <cell r="L111" t="str">
            <v>ADDIS</v>
          </cell>
          <cell r="M111" t="str">
            <v>AFRICA</v>
          </cell>
          <cell r="AP111">
            <v>1</v>
          </cell>
          <cell r="AQ111">
            <v>128.15903846153844</v>
          </cell>
          <cell r="AR111" t="str">
            <v xml:space="preserve"> </v>
          </cell>
          <cell r="AS111" t="str">
            <v xml:space="preserve"> </v>
          </cell>
          <cell r="AT111">
            <v>0</v>
          </cell>
        </row>
        <row r="112">
          <cell r="A112" t="str">
            <v>Abdulahi, Oumer Ahmed</v>
          </cell>
          <cell r="B112" t="str">
            <v>Senior Program Officer II</v>
          </cell>
          <cell r="C112" t="str">
            <v>ET</v>
          </cell>
          <cell r="D112" t="str">
            <v>10030</v>
          </cell>
          <cell r="E112" t="str">
            <v>Y</v>
          </cell>
          <cell r="F112" t="str">
            <v>Regional Technical Assistant for Communication and Demand Generation</v>
          </cell>
          <cell r="G112" t="str">
            <v>A</v>
          </cell>
          <cell r="H112" t="str">
            <v>USD</v>
          </cell>
          <cell r="I112">
            <v>16020.48</v>
          </cell>
          <cell r="J112">
            <v>1</v>
          </cell>
          <cell r="L112" t="str">
            <v>REMOTE-ET</v>
          </cell>
          <cell r="M112" t="str">
            <v>AFRICA</v>
          </cell>
          <cell r="AP112">
            <v>1</v>
          </cell>
          <cell r="AQ112">
            <v>61.617230769230765</v>
          </cell>
          <cell r="AR112" t="str">
            <v xml:space="preserve"> </v>
          </cell>
          <cell r="AS112" t="str">
            <v xml:space="preserve"> </v>
          </cell>
          <cell r="AT112">
            <v>0</v>
          </cell>
        </row>
        <row r="113">
          <cell r="A113" t="str">
            <v>Abebe, Getachew Mekonnen</v>
          </cell>
          <cell r="B113" t="str">
            <v>Senior Manager Program</v>
          </cell>
          <cell r="C113" t="str">
            <v>ET</v>
          </cell>
          <cell r="D113" t="str">
            <v>8104</v>
          </cell>
          <cell r="E113" t="str">
            <v>Y</v>
          </cell>
          <cell r="F113" t="str">
            <v>Team Lead, MACEPA</v>
          </cell>
          <cell r="G113" t="str">
            <v>A</v>
          </cell>
          <cell r="H113" t="str">
            <v>USD</v>
          </cell>
          <cell r="I113">
            <v>49713.55</v>
          </cell>
          <cell r="J113">
            <v>1</v>
          </cell>
          <cell r="L113" t="str">
            <v>ADDIS</v>
          </cell>
          <cell r="M113" t="str">
            <v>AFRICA</v>
          </cell>
          <cell r="AP113">
            <v>1</v>
          </cell>
          <cell r="AQ113">
            <v>191.20596153846154</v>
          </cell>
          <cell r="AR113" t="str">
            <v xml:space="preserve"> </v>
          </cell>
          <cell r="AS113" t="str">
            <v xml:space="preserve"> </v>
          </cell>
          <cell r="AT113">
            <v>0</v>
          </cell>
        </row>
        <row r="114">
          <cell r="A114" t="str">
            <v>Abebe, Samuel Yeshewawork</v>
          </cell>
          <cell r="B114" t="str">
            <v>Senior Program Project Manager I</v>
          </cell>
          <cell r="C114" t="str">
            <v>ET</v>
          </cell>
          <cell r="D114" t="str">
            <v>5547</v>
          </cell>
          <cell r="E114" t="str">
            <v>Y</v>
          </cell>
          <cell r="F114" t="str">
            <v>Regional Technical Officer</v>
          </cell>
          <cell r="G114" t="str">
            <v>A</v>
          </cell>
          <cell r="H114" t="str">
            <v>USD</v>
          </cell>
          <cell r="I114">
            <v>21702.74</v>
          </cell>
          <cell r="J114">
            <v>1</v>
          </cell>
          <cell r="L114" t="str">
            <v>ADDIS</v>
          </cell>
          <cell r="M114" t="str">
            <v>AFRICA</v>
          </cell>
          <cell r="AP114">
            <v>1</v>
          </cell>
          <cell r="AQ114">
            <v>83.472076923076926</v>
          </cell>
          <cell r="AR114" t="str">
            <v xml:space="preserve"> </v>
          </cell>
          <cell r="AS114" t="str">
            <v xml:space="preserve"> </v>
          </cell>
          <cell r="AT114">
            <v>0</v>
          </cell>
        </row>
        <row r="115">
          <cell r="A115" t="str">
            <v>Abedi, Médard</v>
          </cell>
          <cell r="B115" t="str">
            <v>Senior Data Mgmt &amp; Stats Officer I</v>
          </cell>
          <cell r="C115" t="str">
            <v>DRC</v>
          </cell>
          <cell r="D115" t="str">
            <v>10272</v>
          </cell>
          <cell r="E115" t="str">
            <v>Y</v>
          </cell>
          <cell r="F115" t="str">
            <v>Monitoring, Evaluation and Learning officer</v>
          </cell>
          <cell r="G115" t="str">
            <v>A</v>
          </cell>
          <cell r="H115" t="str">
            <v>USD</v>
          </cell>
          <cell r="I115">
            <v>30000</v>
          </cell>
          <cell r="J115">
            <v>1</v>
          </cell>
          <cell r="L115" t="str">
            <v>REMOTE-CD</v>
          </cell>
          <cell r="M115">
            <v>0</v>
          </cell>
          <cell r="AP115">
            <v>1</v>
          </cell>
          <cell r="AQ115">
            <v>115.38461538461539</v>
          </cell>
          <cell r="AR115" t="str">
            <v xml:space="preserve"> </v>
          </cell>
          <cell r="AS115" t="str">
            <v xml:space="preserve"> </v>
          </cell>
          <cell r="AT115">
            <v>0</v>
          </cell>
        </row>
        <row r="116">
          <cell r="A116" t="str">
            <v>Abera, Gebeyehu</v>
          </cell>
          <cell r="B116" t="str">
            <v>Program Associate II</v>
          </cell>
          <cell r="C116" t="str">
            <v>ET</v>
          </cell>
          <cell r="D116" t="str">
            <v>10218</v>
          </cell>
          <cell r="E116" t="str">
            <v>Y</v>
          </cell>
          <cell r="F116" t="str">
            <v>Zonal HPV Vaccine Rollout Support- TA- West Wollega</v>
          </cell>
          <cell r="G116" t="str">
            <v>A</v>
          </cell>
          <cell r="H116" t="str">
            <v>USD</v>
          </cell>
          <cell r="I116">
            <v>10800</v>
          </cell>
          <cell r="J116">
            <v>1</v>
          </cell>
          <cell r="L116" t="str">
            <v>REMOTE-ET</v>
          </cell>
          <cell r="M116" t="str">
            <v>AFRICA</v>
          </cell>
          <cell r="AP116">
            <v>1</v>
          </cell>
          <cell r="AQ116">
            <v>41.53846153846154</v>
          </cell>
          <cell r="AR116" t="str">
            <v xml:space="preserve"> </v>
          </cell>
          <cell r="AS116" t="str">
            <v xml:space="preserve"> </v>
          </cell>
          <cell r="AT116">
            <v>0</v>
          </cell>
        </row>
        <row r="117">
          <cell r="A117" t="str">
            <v>Aburam, Kofi Afari</v>
          </cell>
          <cell r="B117" t="str">
            <v>Senior Program Officer I</v>
          </cell>
          <cell r="C117" t="str">
            <v>MDHT</v>
          </cell>
          <cell r="D117" t="str">
            <v>4821</v>
          </cell>
          <cell r="E117" t="str">
            <v>Y</v>
          </cell>
          <cell r="F117" t="str">
            <v>Senior Program Officer</v>
          </cell>
          <cell r="G117" t="str">
            <v>A</v>
          </cell>
          <cell r="H117" t="str">
            <v>USD</v>
          </cell>
          <cell r="I117">
            <v>17479.59</v>
          </cell>
          <cell r="J117">
            <v>1</v>
          </cell>
          <cell r="L117" t="str">
            <v>ACCRA</v>
          </cell>
          <cell r="M117" t="str">
            <v>AFRICA</v>
          </cell>
          <cell r="AP117">
            <v>1</v>
          </cell>
          <cell r="AQ117">
            <v>67.229192307692301</v>
          </cell>
          <cell r="AR117" t="str">
            <v xml:space="preserve"> </v>
          </cell>
          <cell r="AS117" t="str">
            <v xml:space="preserve"> </v>
          </cell>
          <cell r="AT117">
            <v>0</v>
          </cell>
        </row>
        <row r="118">
          <cell r="A118" t="str">
            <v>Aburi, Sidney Ongwae</v>
          </cell>
          <cell r="B118" t="str">
            <v>Advanced Data Mgmt &amp; Stats Officer</v>
          </cell>
          <cell r="C118" t="str">
            <v>FPA</v>
          </cell>
          <cell r="D118" t="str">
            <v>7646</v>
          </cell>
          <cell r="E118" t="str">
            <v>Y</v>
          </cell>
          <cell r="F118" t="str">
            <v>Data scientist and analyst</v>
          </cell>
          <cell r="G118" t="str">
            <v>A</v>
          </cell>
          <cell r="H118" t="str">
            <v>USD</v>
          </cell>
          <cell r="I118">
            <v>52218.91</v>
          </cell>
          <cell r="J118">
            <v>1</v>
          </cell>
          <cell r="L118" t="str">
            <v>NAIROBI</v>
          </cell>
          <cell r="M118" t="str">
            <v>AFRICA</v>
          </cell>
          <cell r="AP118">
            <v>1</v>
          </cell>
          <cell r="AQ118">
            <v>200.84196153846156</v>
          </cell>
          <cell r="AR118" t="str">
            <v xml:space="preserve"> </v>
          </cell>
          <cell r="AS118" t="str">
            <v xml:space="preserve"> </v>
          </cell>
          <cell r="AT118">
            <v>0</v>
          </cell>
        </row>
        <row r="119">
          <cell r="A119" t="str">
            <v>Abwao, Peter</v>
          </cell>
          <cell r="B119" t="str">
            <v>Communications Associate II</v>
          </cell>
          <cell r="C119" t="str">
            <v>PSK</v>
          </cell>
          <cell r="D119" t="str">
            <v>6148</v>
          </cell>
          <cell r="E119" t="str">
            <v>Y</v>
          </cell>
          <cell r="F119" t="str">
            <v>Strategic Communications Officer</v>
          </cell>
          <cell r="G119" t="str">
            <v>A</v>
          </cell>
          <cell r="H119" t="str">
            <v>USD</v>
          </cell>
          <cell r="I119">
            <v>36857.14</v>
          </cell>
          <cell r="J119">
            <v>1</v>
          </cell>
          <cell r="L119" t="str">
            <v>NAIROBI</v>
          </cell>
          <cell r="M119" t="str">
            <v>AFRICA</v>
          </cell>
          <cell r="AP119">
            <v>1</v>
          </cell>
          <cell r="AQ119">
            <v>141.75823076923078</v>
          </cell>
          <cell r="AR119" t="str">
            <v xml:space="preserve"> </v>
          </cell>
          <cell r="AS119" t="str">
            <v xml:space="preserve"> </v>
          </cell>
          <cell r="AT119">
            <v>0</v>
          </cell>
        </row>
        <row r="120">
          <cell r="A120" t="str">
            <v>Achieng, Wasera Maurine</v>
          </cell>
          <cell r="B120" t="str">
            <v>Coordinator II Functional Support /Technician II</v>
          </cell>
          <cell r="C120" t="str">
            <v>MDHT</v>
          </cell>
          <cell r="D120" t="str">
            <v>7692</v>
          </cell>
          <cell r="E120" t="str">
            <v>Y</v>
          </cell>
          <cell r="F120" t="str">
            <v>Program Assistant, Living Labs</v>
          </cell>
          <cell r="G120" t="str">
            <v>A</v>
          </cell>
          <cell r="H120" t="str">
            <v>USD</v>
          </cell>
          <cell r="I120">
            <v>10518.8</v>
          </cell>
          <cell r="J120">
            <v>1</v>
          </cell>
          <cell r="L120" t="str">
            <v>KISUMU</v>
          </cell>
          <cell r="M120" t="str">
            <v>AFRICA</v>
          </cell>
          <cell r="AP120">
            <v>1</v>
          </cell>
          <cell r="AQ120">
            <v>40.456923076923076</v>
          </cell>
          <cell r="AR120" t="str">
            <v xml:space="preserve"> </v>
          </cell>
          <cell r="AS120" t="str">
            <v xml:space="preserve"> </v>
          </cell>
          <cell r="AT120">
            <v>0</v>
          </cell>
        </row>
        <row r="121">
          <cell r="A121" t="str">
            <v>Acquah, Emmanuel</v>
          </cell>
          <cell r="B121" t="str">
            <v>FP&amp;A Analyst</v>
          </cell>
          <cell r="C121" t="str">
            <v>FPA</v>
          </cell>
          <cell r="D121" t="str">
            <v>7698</v>
          </cell>
          <cell r="E121" t="str">
            <v>Y</v>
          </cell>
          <cell r="F121" t="str">
            <v>Financial Analyst</v>
          </cell>
          <cell r="G121" t="str">
            <v>A</v>
          </cell>
          <cell r="H121" t="str">
            <v>USD</v>
          </cell>
          <cell r="I121">
            <v>12929.03</v>
          </cell>
          <cell r="J121">
            <v>1</v>
          </cell>
          <cell r="L121" t="str">
            <v>ACCRA</v>
          </cell>
          <cell r="M121" t="str">
            <v>AFRICA</v>
          </cell>
          <cell r="AP121">
            <v>1</v>
          </cell>
          <cell r="AQ121">
            <v>49.727038461538463</v>
          </cell>
          <cell r="AR121" t="str">
            <v xml:space="preserve"> </v>
          </cell>
          <cell r="AS121" t="str">
            <v xml:space="preserve"> </v>
          </cell>
          <cell r="AT121">
            <v>0</v>
          </cell>
        </row>
        <row r="122">
          <cell r="A122" t="str">
            <v>Acquoi, Fata</v>
          </cell>
          <cell r="B122" t="str">
            <v>Senior Advocacy and Public Policy Officer I</v>
          </cell>
          <cell r="C122" t="str">
            <v>APP</v>
          </cell>
          <cell r="D122" t="str">
            <v>7395</v>
          </cell>
          <cell r="E122" t="str">
            <v>Y</v>
          </cell>
          <cell r="F122" t="str">
            <v>Senior Congressional Lead</v>
          </cell>
          <cell r="G122" t="str">
            <v>A</v>
          </cell>
          <cell r="H122" t="str">
            <v>USD</v>
          </cell>
          <cell r="I122">
            <v>116453.06</v>
          </cell>
          <cell r="J122">
            <v>1</v>
          </cell>
          <cell r="L122" t="str">
            <v>WASHINGTON DC</v>
          </cell>
          <cell r="M122" t="str">
            <v>US</v>
          </cell>
          <cell r="AP122">
            <v>1</v>
          </cell>
          <cell r="AQ122">
            <v>447.89638461538459</v>
          </cell>
          <cell r="AR122" t="str">
            <v xml:space="preserve"> </v>
          </cell>
          <cell r="AS122" t="str">
            <v xml:space="preserve"> </v>
          </cell>
          <cell r="AT122">
            <v>0</v>
          </cell>
        </row>
        <row r="123">
          <cell r="A123" t="str">
            <v>Adam, Vanessa Qabale</v>
          </cell>
          <cell r="B123" t="str">
            <v>Senior Program Officer I</v>
          </cell>
          <cell r="C123" t="str">
            <v>MD</v>
          </cell>
          <cell r="D123" t="str">
            <v>7528</v>
          </cell>
          <cell r="E123" t="str">
            <v>Y</v>
          </cell>
          <cell r="F123" t="str">
            <v>Program Officer, Market Dynamics</v>
          </cell>
          <cell r="G123" t="str">
            <v>A</v>
          </cell>
          <cell r="H123" t="str">
            <v>USD</v>
          </cell>
          <cell r="I123">
            <v>17842.54</v>
          </cell>
          <cell r="J123">
            <v>1</v>
          </cell>
          <cell r="L123" t="str">
            <v>NAIROBI</v>
          </cell>
          <cell r="M123" t="str">
            <v>AFRICA</v>
          </cell>
          <cell r="AP123">
            <v>1</v>
          </cell>
          <cell r="AQ123">
            <v>68.62515384615385</v>
          </cell>
          <cell r="AR123" t="str">
            <v xml:space="preserve"> </v>
          </cell>
          <cell r="AS123" t="str">
            <v xml:space="preserve"> </v>
          </cell>
          <cell r="AT123">
            <v>0</v>
          </cell>
        </row>
        <row r="124">
          <cell r="A124" t="str">
            <v>Adamou Barry, Aline Dialika Ange Eveline</v>
          </cell>
          <cell r="B124" t="str">
            <v>Senior Functional Coordinator</v>
          </cell>
          <cell r="C124" t="str">
            <v>PRES</v>
          </cell>
          <cell r="D124" t="str">
            <v>8247</v>
          </cell>
          <cell r="E124" t="str">
            <v>Y</v>
          </cell>
          <cell r="F124" t="str">
            <v>DEI - Program Assistant</v>
          </cell>
          <cell r="G124" t="str">
            <v>A</v>
          </cell>
          <cell r="H124" t="str">
            <v>USD</v>
          </cell>
          <cell r="I124">
            <v>15019.2</v>
          </cell>
          <cell r="J124">
            <v>1</v>
          </cell>
          <cell r="L124" t="str">
            <v>ACCRA</v>
          </cell>
          <cell r="M124" t="str">
            <v>AFRICA</v>
          </cell>
          <cell r="AP124">
            <v>1</v>
          </cell>
          <cell r="AQ124">
            <v>57.766153846153848</v>
          </cell>
          <cell r="AR124" t="str">
            <v xml:space="preserve"> </v>
          </cell>
          <cell r="AS124" t="str">
            <v xml:space="preserve"> </v>
          </cell>
          <cell r="AT124">
            <v>0</v>
          </cell>
        </row>
        <row r="125">
          <cell r="A125" t="str">
            <v>Adepoju, Oluwafemi Moses</v>
          </cell>
          <cell r="B125" t="str">
            <v>Senior Program Project Manager I</v>
          </cell>
          <cell r="C125" t="str">
            <v>MNTD</v>
          </cell>
          <cell r="D125" t="str">
            <v>10287</v>
          </cell>
          <cell r="E125" t="str">
            <v>Y</v>
          </cell>
          <cell r="F125" t="str">
            <v>Program Manager- Data Fellowship</v>
          </cell>
          <cell r="G125" t="str">
            <v>A</v>
          </cell>
          <cell r="H125" t="str">
            <v>NGN</v>
          </cell>
          <cell r="I125">
            <v>43200000</v>
          </cell>
          <cell r="J125">
            <v>1</v>
          </cell>
          <cell r="L125" t="str">
            <v>ABUJA</v>
          </cell>
          <cell r="M125" t="str">
            <v>AFRICA</v>
          </cell>
          <cell r="AP125">
            <v>850</v>
          </cell>
          <cell r="AQ125">
            <v>195.47511312217193</v>
          </cell>
          <cell r="AR125" t="str">
            <v xml:space="preserve"> </v>
          </cell>
          <cell r="AS125" t="str">
            <v xml:space="preserve"> </v>
          </cell>
          <cell r="AT125">
            <v>0</v>
          </cell>
        </row>
        <row r="126">
          <cell r="A126" t="str">
            <v>Adeyoju, Temitope</v>
          </cell>
          <cell r="B126" t="str">
            <v>Monitoring, Evaluation and Learning Associate II</v>
          </cell>
          <cell r="C126" t="str">
            <v>MNTD</v>
          </cell>
          <cell r="D126" t="str">
            <v>10313</v>
          </cell>
          <cell r="E126" t="str">
            <v>Y</v>
          </cell>
          <cell r="F126" t="str">
            <v>Program Specialist - Monitoring, Evaluation &amp; Learning - Malaria</v>
          </cell>
          <cell r="G126" t="str">
            <v>A</v>
          </cell>
          <cell r="H126" t="str">
            <v>NGN</v>
          </cell>
          <cell r="I126">
            <v>24000000</v>
          </cell>
          <cell r="J126">
            <v>1</v>
          </cell>
          <cell r="L126" t="str">
            <v>ABUJA</v>
          </cell>
          <cell r="M126" t="str">
            <v>AFRICA</v>
          </cell>
          <cell r="AP126">
            <v>850</v>
          </cell>
          <cell r="AQ126">
            <v>108.5972850678733</v>
          </cell>
          <cell r="AR126" t="str">
            <v xml:space="preserve"> </v>
          </cell>
          <cell r="AS126" t="str">
            <v xml:space="preserve"> </v>
          </cell>
          <cell r="AT126">
            <v>0</v>
          </cell>
        </row>
        <row r="127">
          <cell r="A127" t="str">
            <v>Admassie, Bineyam Shiferaw</v>
          </cell>
          <cell r="B127" t="str">
            <v>Coordinator I Functional Support /Technician I</v>
          </cell>
          <cell r="C127" t="str">
            <v>ET</v>
          </cell>
          <cell r="D127" t="str">
            <v>10026</v>
          </cell>
          <cell r="E127" t="str">
            <v>Y</v>
          </cell>
          <cell r="F127" t="str">
            <v>Driver, S4ME</v>
          </cell>
          <cell r="G127" t="str">
            <v>A</v>
          </cell>
          <cell r="H127" t="str">
            <v>USD</v>
          </cell>
          <cell r="I127">
            <v>4419.04</v>
          </cell>
          <cell r="J127">
            <v>1</v>
          </cell>
          <cell r="L127" t="str">
            <v>REMOTE-ET</v>
          </cell>
          <cell r="M127" t="str">
            <v>AFRICA</v>
          </cell>
          <cell r="AP127">
            <v>1</v>
          </cell>
          <cell r="AQ127">
            <v>16.996307692307692</v>
          </cell>
          <cell r="AR127" t="str">
            <v xml:space="preserve"> </v>
          </cell>
          <cell r="AS127" t="str">
            <v xml:space="preserve"> </v>
          </cell>
          <cell r="AT127">
            <v>0</v>
          </cell>
        </row>
        <row r="128">
          <cell r="A128" t="str">
            <v>Adote, Nancy</v>
          </cell>
          <cell r="B128" t="str">
            <v>Senior HR Generalist</v>
          </cell>
          <cell r="C128" t="str">
            <v>HR</v>
          </cell>
          <cell r="D128" t="str">
            <v>9008</v>
          </cell>
          <cell r="E128" t="str">
            <v>Y</v>
          </cell>
          <cell r="F128" t="str">
            <v>HR Generalist - East Africa</v>
          </cell>
          <cell r="G128" t="str">
            <v>A</v>
          </cell>
          <cell r="H128" t="str">
            <v>USD</v>
          </cell>
          <cell r="I128">
            <v>20066.490000000002</v>
          </cell>
          <cell r="J128">
            <v>1</v>
          </cell>
          <cell r="L128" t="str">
            <v>NAIROBI</v>
          </cell>
          <cell r="M128" t="str">
            <v>AFRICA</v>
          </cell>
          <cell r="AP128">
            <v>1</v>
          </cell>
          <cell r="AQ128">
            <v>77.1788076923077</v>
          </cell>
          <cell r="AR128" t="str">
            <v xml:space="preserve"> </v>
          </cell>
          <cell r="AS128" t="str">
            <v xml:space="preserve"> </v>
          </cell>
          <cell r="AT128">
            <v>0</v>
          </cell>
        </row>
        <row r="129">
          <cell r="A129" t="str">
            <v>Adugna, Abdisa</v>
          </cell>
          <cell r="B129" t="str">
            <v>Program Associate II</v>
          </cell>
          <cell r="C129" t="str">
            <v>ET</v>
          </cell>
          <cell r="D129" t="str">
            <v>10219</v>
          </cell>
          <cell r="E129" t="str">
            <v>Y</v>
          </cell>
          <cell r="F129" t="str">
            <v>Zonal HPV Vaccine Rollout Support TA- Guji Zone</v>
          </cell>
          <cell r="G129" t="str">
            <v>A</v>
          </cell>
          <cell r="H129" t="str">
            <v>USD</v>
          </cell>
          <cell r="I129">
            <v>10800</v>
          </cell>
          <cell r="J129">
            <v>1</v>
          </cell>
          <cell r="L129" t="str">
            <v>REMOTE-ET</v>
          </cell>
          <cell r="M129" t="str">
            <v>AFRICA</v>
          </cell>
          <cell r="AP129">
            <v>1</v>
          </cell>
          <cell r="AQ129">
            <v>41.53846153846154</v>
          </cell>
          <cell r="AR129" t="str">
            <v xml:space="preserve"> </v>
          </cell>
          <cell r="AS129" t="str">
            <v xml:space="preserve"> </v>
          </cell>
          <cell r="AT129">
            <v>0</v>
          </cell>
        </row>
        <row r="130">
          <cell r="A130" t="str">
            <v>Afework, Seble Wongel</v>
          </cell>
          <cell r="B130" t="str">
            <v>Advanced Clinical Research Monitoring &amp; Development Officer</v>
          </cell>
          <cell r="C130" t="str">
            <v>EMQ</v>
          </cell>
          <cell r="D130" t="str">
            <v>6713</v>
          </cell>
          <cell r="E130" t="str">
            <v>Y</v>
          </cell>
          <cell r="F130" t="str">
            <v>CMC Quality Senior Manager</v>
          </cell>
          <cell r="G130" t="str">
            <v>A</v>
          </cell>
          <cell r="H130" t="str">
            <v>USD</v>
          </cell>
          <cell r="I130">
            <v>207979.2</v>
          </cell>
          <cell r="J130">
            <v>1</v>
          </cell>
          <cell r="L130" t="str">
            <v>WASHINGTON DC</v>
          </cell>
          <cell r="M130" t="str">
            <v>US</v>
          </cell>
          <cell r="AP130">
            <v>1</v>
          </cell>
          <cell r="AQ130">
            <v>799.92000000000007</v>
          </cell>
          <cell r="AR130" t="str">
            <v xml:space="preserve"> </v>
          </cell>
          <cell r="AS130" t="str">
            <v>X</v>
          </cell>
          <cell r="AT130">
            <v>0</v>
          </cell>
        </row>
        <row r="131">
          <cell r="A131" t="str">
            <v>Agaba, Deogratias</v>
          </cell>
          <cell r="B131" t="str">
            <v>Senior Advocacy and Public Policy Officer II</v>
          </cell>
          <cell r="C131" t="str">
            <v>APP</v>
          </cell>
          <cell r="D131" t="str">
            <v>5484</v>
          </cell>
          <cell r="E131" t="str">
            <v>Y</v>
          </cell>
          <cell r="F131" t="str">
            <v>Regional Advocacy and Communications Manager</v>
          </cell>
          <cell r="G131" t="str">
            <v>A</v>
          </cell>
          <cell r="H131" t="str">
            <v>UGX</v>
          </cell>
          <cell r="I131">
            <v>200152793</v>
          </cell>
          <cell r="J131">
            <v>1</v>
          </cell>
          <cell r="L131" t="str">
            <v>UgandaKampala</v>
          </cell>
          <cell r="M131" t="str">
            <v>AFRICA</v>
          </cell>
          <cell r="AP131">
            <v>3750</v>
          </cell>
          <cell r="AQ131">
            <v>205.28491589743589</v>
          </cell>
          <cell r="AR131" t="str">
            <v xml:space="preserve"> </v>
          </cell>
          <cell r="AS131" t="str">
            <v xml:space="preserve"> </v>
          </cell>
          <cell r="AT131">
            <v>0</v>
          </cell>
        </row>
        <row r="132">
          <cell r="A132" t="str">
            <v>Agallo, Maureen Akinyi</v>
          </cell>
          <cell r="B132" t="str">
            <v>Manager Program</v>
          </cell>
          <cell r="C132" t="str">
            <v>PSK</v>
          </cell>
          <cell r="D132" t="str">
            <v>7607</v>
          </cell>
          <cell r="E132" t="str">
            <v>Y</v>
          </cell>
          <cell r="F132" t="str">
            <v>Technical Advisor, Laboratory Services</v>
          </cell>
          <cell r="G132" t="str">
            <v>A</v>
          </cell>
          <cell r="H132" t="str">
            <v>USD</v>
          </cell>
          <cell r="I132">
            <v>32693.58</v>
          </cell>
          <cell r="J132">
            <v>1</v>
          </cell>
          <cell r="L132" t="str">
            <v>KAKAMEGA</v>
          </cell>
          <cell r="M132" t="str">
            <v>AFRICA</v>
          </cell>
          <cell r="AP132">
            <v>1</v>
          </cell>
          <cell r="AQ132">
            <v>125.74453846153847</v>
          </cell>
          <cell r="AR132" t="str">
            <v xml:space="preserve"> </v>
          </cell>
          <cell r="AS132" t="str">
            <v xml:space="preserve"> </v>
          </cell>
          <cell r="AT132">
            <v>0</v>
          </cell>
        </row>
        <row r="133">
          <cell r="A133" t="str">
            <v>Aganze nkonzi, Cédric</v>
          </cell>
          <cell r="B133" t="str">
            <v>Monitoring, Evaluation and Learning Associate II</v>
          </cell>
          <cell r="C133" t="str">
            <v>MNTD</v>
          </cell>
          <cell r="D133" t="str">
            <v>10238</v>
          </cell>
          <cell r="E133" t="str">
            <v>Y</v>
          </cell>
          <cell r="F133" t="str">
            <v>Monitoring, Evaluation and Learning officer</v>
          </cell>
          <cell r="G133" t="str">
            <v>A</v>
          </cell>
          <cell r="H133" t="str">
            <v>USD</v>
          </cell>
          <cell r="I133">
            <v>20400</v>
          </cell>
          <cell r="J133">
            <v>1</v>
          </cell>
          <cell r="L133" t="str">
            <v>KINSHASA</v>
          </cell>
          <cell r="M133" t="str">
            <v>AFRICA</v>
          </cell>
          <cell r="AP133">
            <v>1</v>
          </cell>
          <cell r="AQ133">
            <v>78.461538461538467</v>
          </cell>
          <cell r="AR133" t="str">
            <v xml:space="preserve"> </v>
          </cell>
          <cell r="AS133" t="str">
            <v xml:space="preserve"> </v>
          </cell>
          <cell r="AT133">
            <v>0</v>
          </cell>
        </row>
        <row r="134">
          <cell r="A134" t="str">
            <v>Agarwal, Mukesh Kumar</v>
          </cell>
          <cell r="B134" t="str">
            <v>Accountant</v>
          </cell>
          <cell r="C134" t="str">
            <v>PSN</v>
          </cell>
          <cell r="D134" t="str">
            <v>10084</v>
          </cell>
          <cell r="E134" t="str">
            <v>Y</v>
          </cell>
          <cell r="F134" t="str">
            <v>Finance Associate</v>
          </cell>
          <cell r="G134" t="str">
            <v>A</v>
          </cell>
          <cell r="H134" t="str">
            <v>INR</v>
          </cell>
          <cell r="I134">
            <v>880000</v>
          </cell>
          <cell r="J134">
            <v>1</v>
          </cell>
          <cell r="L134" t="str">
            <v>NEW DELHI</v>
          </cell>
          <cell r="M134" t="str">
            <v>AMEE</v>
          </cell>
          <cell r="AP134">
            <v>81.06</v>
          </cell>
          <cell r="AQ134">
            <v>41.754445899523624</v>
          </cell>
          <cell r="AR134" t="str">
            <v xml:space="preserve"> </v>
          </cell>
          <cell r="AS134" t="str">
            <v xml:space="preserve"> </v>
          </cell>
          <cell r="AT134">
            <v>0</v>
          </cell>
        </row>
        <row r="135">
          <cell r="A135" t="str">
            <v>Agarwal, Neha</v>
          </cell>
          <cell r="B135" t="str">
            <v>Global Head of Program</v>
          </cell>
          <cell r="C135" t="str">
            <v>4115</v>
          </cell>
          <cell r="D135" t="str">
            <v>5675</v>
          </cell>
          <cell r="E135" t="str">
            <v>Y</v>
          </cell>
          <cell r="F135" t="str">
            <v>Co-Lead, Diagnostics</v>
          </cell>
          <cell r="G135" t="str">
            <v>A</v>
          </cell>
          <cell r="H135" t="str">
            <v>USD</v>
          </cell>
          <cell r="I135">
            <v>234404.56</v>
          </cell>
          <cell r="J135">
            <v>1</v>
          </cell>
          <cell r="L135" t="str">
            <v>HOME-CA-SEA</v>
          </cell>
          <cell r="M135" t="str">
            <v>US</v>
          </cell>
          <cell r="AP135">
            <v>1</v>
          </cell>
          <cell r="AQ135">
            <v>901.55600000000004</v>
          </cell>
          <cell r="AR135" t="str">
            <v xml:space="preserve"> </v>
          </cell>
          <cell r="AS135" t="str">
            <v>X</v>
          </cell>
          <cell r="AT135">
            <v>0</v>
          </cell>
        </row>
        <row r="136">
          <cell r="A136" t="str">
            <v>Agola, Tonney Ochieng Bolder</v>
          </cell>
          <cell r="B136" t="str">
            <v>Accounting Coordinator II</v>
          </cell>
          <cell r="C136" t="str">
            <v>PSK</v>
          </cell>
          <cell r="D136" t="str">
            <v>7606</v>
          </cell>
          <cell r="E136" t="str">
            <v>Y</v>
          </cell>
          <cell r="F136" t="str">
            <v>Finance Associate</v>
          </cell>
          <cell r="G136" t="str">
            <v>A</v>
          </cell>
          <cell r="H136" t="str">
            <v>USD</v>
          </cell>
          <cell r="I136">
            <v>13574</v>
          </cell>
          <cell r="J136">
            <v>1</v>
          </cell>
          <cell r="L136" t="str">
            <v>KISUMU</v>
          </cell>
          <cell r="M136" t="str">
            <v>AFRICA</v>
          </cell>
          <cell r="AP136">
            <v>1</v>
          </cell>
          <cell r="AQ136">
            <v>52.207692307692305</v>
          </cell>
          <cell r="AR136" t="str">
            <v xml:space="preserve"> </v>
          </cell>
          <cell r="AS136" t="str">
            <v xml:space="preserve"> </v>
          </cell>
          <cell r="AT136">
            <v>0</v>
          </cell>
        </row>
        <row r="137">
          <cell r="A137" t="str">
            <v>Ahafonov, Kostiantyn</v>
          </cell>
          <cell r="B137" t="str">
            <v>Program Project Manager</v>
          </cell>
          <cell r="C137" t="str">
            <v>PSU</v>
          </cell>
          <cell r="D137" t="str">
            <v>10130</v>
          </cell>
          <cell r="E137" t="str">
            <v>Y</v>
          </cell>
          <cell r="F137" t="str">
            <v>Project Manager</v>
          </cell>
          <cell r="G137" t="str">
            <v>A</v>
          </cell>
          <cell r="H137" t="str">
            <v>USD</v>
          </cell>
          <cell r="I137">
            <v>40000</v>
          </cell>
          <cell r="J137">
            <v>1</v>
          </cell>
          <cell r="L137" t="str">
            <v>KYIV</v>
          </cell>
          <cell r="M137" t="str">
            <v>AMEE</v>
          </cell>
          <cell r="AP137">
            <v>1</v>
          </cell>
          <cell r="AQ137">
            <v>153.84615384615384</v>
          </cell>
          <cell r="AR137" t="str">
            <v xml:space="preserve"> </v>
          </cell>
          <cell r="AS137" t="str">
            <v xml:space="preserve"> </v>
          </cell>
          <cell r="AT137">
            <v>0</v>
          </cell>
        </row>
        <row r="138">
          <cell r="A138" t="str">
            <v>Ahmad, Hajera</v>
          </cell>
          <cell r="B138" t="str">
            <v>Senior Executive Assistant / Officer I</v>
          </cell>
          <cell r="C138" t="str">
            <v>4115</v>
          </cell>
          <cell r="D138" t="str">
            <v>10301</v>
          </cell>
          <cell r="E138" t="str">
            <v>Y</v>
          </cell>
          <cell r="F138" t="str">
            <v>Senior Executive Assistant / Officer I</v>
          </cell>
          <cell r="G138" t="str">
            <v>A</v>
          </cell>
          <cell r="H138" t="str">
            <v>GBP</v>
          </cell>
          <cell r="I138">
            <v>68000</v>
          </cell>
          <cell r="J138">
            <v>1</v>
          </cell>
          <cell r="L138" t="str">
            <v>LONDON</v>
          </cell>
          <cell r="M138" t="str">
            <v>AMEE</v>
          </cell>
          <cell r="AP138">
            <v>0.72499999999999998</v>
          </cell>
          <cell r="AQ138">
            <v>360.74270557029183</v>
          </cell>
          <cell r="AR138" t="str">
            <v xml:space="preserve"> </v>
          </cell>
          <cell r="AS138" t="str">
            <v xml:space="preserve"> </v>
          </cell>
          <cell r="AT138">
            <v>0</v>
          </cell>
        </row>
        <row r="139">
          <cell r="A139" t="str">
            <v>Ahmad, Tanwir</v>
          </cell>
          <cell r="B139" t="str">
            <v>Senior Program Officer I</v>
          </cell>
          <cell r="C139" t="str">
            <v>PSN</v>
          </cell>
          <cell r="D139" t="str">
            <v>8180</v>
          </cell>
          <cell r="E139" t="str">
            <v>Y</v>
          </cell>
          <cell r="F139" t="str">
            <v>Program Officer- Bihar</v>
          </cell>
          <cell r="G139" t="str">
            <v>A</v>
          </cell>
          <cell r="H139" t="str">
            <v>INR</v>
          </cell>
          <cell r="I139">
            <v>1229789.52</v>
          </cell>
          <cell r="J139">
            <v>1</v>
          </cell>
          <cell r="L139" t="str">
            <v>LUCKNOW</v>
          </cell>
          <cell r="M139" t="str">
            <v>AMEE</v>
          </cell>
          <cell r="AP139">
            <v>81.06</v>
          </cell>
          <cell r="AQ139">
            <v>58.351340887092185</v>
          </cell>
          <cell r="AR139" t="str">
            <v xml:space="preserve"> </v>
          </cell>
          <cell r="AS139" t="str">
            <v xml:space="preserve"> </v>
          </cell>
          <cell r="AT139">
            <v>0</v>
          </cell>
        </row>
        <row r="140">
          <cell r="A140" t="str">
            <v>Ahmed, Jehan</v>
          </cell>
          <cell r="B140" t="str">
            <v>Senior Program Officer II</v>
          </cell>
          <cell r="C140" t="str">
            <v>MNTD</v>
          </cell>
          <cell r="D140" t="str">
            <v>10160</v>
          </cell>
          <cell r="E140" t="str">
            <v>Y</v>
          </cell>
          <cell r="F140" t="str">
            <v>Technical Advisor, REACH Malaria</v>
          </cell>
          <cell r="G140" t="str">
            <v>A</v>
          </cell>
          <cell r="H140" t="str">
            <v>USD</v>
          </cell>
          <cell r="I140">
            <v>138000</v>
          </cell>
          <cell r="J140">
            <v>1</v>
          </cell>
          <cell r="L140" t="str">
            <v>WASHINGTON DC</v>
          </cell>
          <cell r="M140" t="str">
            <v>US</v>
          </cell>
          <cell r="AP140">
            <v>1</v>
          </cell>
          <cell r="AQ140">
            <v>530.76923076923072</v>
          </cell>
          <cell r="AR140" t="str">
            <v xml:space="preserve"> </v>
          </cell>
          <cell r="AS140" t="str">
            <v xml:space="preserve"> </v>
          </cell>
          <cell r="AT140">
            <v>0</v>
          </cell>
        </row>
        <row r="141">
          <cell r="A141" t="str">
            <v>Ahmed, Rabiat Inikpi Hassan</v>
          </cell>
          <cell r="B141" t="str">
            <v>Senior Program Officer I</v>
          </cell>
          <cell r="C141" t="str">
            <v>MNTD</v>
          </cell>
          <cell r="D141" t="str">
            <v>10335</v>
          </cell>
          <cell r="E141" t="str">
            <v>Y</v>
          </cell>
          <cell r="F141" t="str">
            <v>Senior Program Specialist, Governance and Strategies - Malaria</v>
          </cell>
          <cell r="G141" t="str">
            <v>A</v>
          </cell>
          <cell r="H141" t="str">
            <v>NGN</v>
          </cell>
          <cell r="I141">
            <v>43496748</v>
          </cell>
          <cell r="J141">
            <v>1</v>
          </cell>
          <cell r="L141" t="str">
            <v>ABUJA</v>
          </cell>
          <cell r="M141" t="str">
            <v>AFRICA</v>
          </cell>
          <cell r="AP141">
            <v>850</v>
          </cell>
          <cell r="AQ141">
            <v>196.81786425339368</v>
          </cell>
          <cell r="AR141" t="str">
            <v xml:space="preserve"> </v>
          </cell>
          <cell r="AS141" t="str">
            <v xml:space="preserve"> </v>
          </cell>
          <cell r="AT141">
            <v>0</v>
          </cell>
        </row>
        <row r="142">
          <cell r="A142" t="str">
            <v>Ahmed, Zakari Abubakar</v>
          </cell>
          <cell r="B142" t="str">
            <v>Senior Accountant II</v>
          </cell>
          <cell r="C142" t="str">
            <v>MNTD</v>
          </cell>
          <cell r="D142" t="str">
            <v>10286</v>
          </cell>
          <cell r="E142" t="str">
            <v>Y</v>
          </cell>
          <cell r="F142" t="str">
            <v>Finance And Administration Officer</v>
          </cell>
          <cell r="G142" t="str">
            <v>A</v>
          </cell>
          <cell r="H142" t="str">
            <v>NGN</v>
          </cell>
          <cell r="I142">
            <v>27600000</v>
          </cell>
          <cell r="J142">
            <v>1</v>
          </cell>
          <cell r="L142" t="str">
            <v>ABUJA</v>
          </cell>
          <cell r="M142" t="str">
            <v>AFRICA</v>
          </cell>
          <cell r="AP142">
            <v>850</v>
          </cell>
          <cell r="AQ142">
            <v>124.88687782805431</v>
          </cell>
          <cell r="AR142" t="str">
            <v xml:space="preserve"> </v>
          </cell>
          <cell r="AS142" t="str">
            <v xml:space="preserve"> </v>
          </cell>
          <cell r="AT142">
            <v>0</v>
          </cell>
        </row>
        <row r="143">
          <cell r="A143" t="str">
            <v>Ahsan, Safia Bano</v>
          </cell>
          <cell r="B143" t="str">
            <v>Senior Program Officer II</v>
          </cell>
          <cell r="C143" t="str">
            <v>RH</v>
          </cell>
          <cell r="D143" t="str">
            <v>6680</v>
          </cell>
          <cell r="E143" t="str">
            <v>Y</v>
          </cell>
          <cell r="F143" t="str">
            <v>Sr. Technical Officer</v>
          </cell>
          <cell r="G143" t="str">
            <v>A</v>
          </cell>
          <cell r="H143" t="str">
            <v>USD</v>
          </cell>
          <cell r="I143">
            <v>170462.29</v>
          </cell>
          <cell r="J143">
            <v>1</v>
          </cell>
          <cell r="L143" t="str">
            <v>WASHINGTON DC</v>
          </cell>
          <cell r="M143" t="str">
            <v>US</v>
          </cell>
          <cell r="AP143">
            <v>1</v>
          </cell>
          <cell r="AQ143">
            <v>655.62419230769228</v>
          </cell>
          <cell r="AR143" t="str">
            <v xml:space="preserve"> </v>
          </cell>
          <cell r="AS143" t="str">
            <v xml:space="preserve"> </v>
          </cell>
          <cell r="AT143">
            <v>0</v>
          </cell>
        </row>
        <row r="144">
          <cell r="A144" t="str">
            <v>Ainembabazi, Charity</v>
          </cell>
          <cell r="B144" t="str">
            <v>Senior Communications Officer I</v>
          </cell>
          <cell r="C144" t="str">
            <v>UGA</v>
          </cell>
          <cell r="D144" t="str">
            <v>10178</v>
          </cell>
          <cell r="E144" t="str">
            <v>Y</v>
          </cell>
          <cell r="F144" t="str">
            <v>Senior Communications Officer</v>
          </cell>
          <cell r="G144" t="str">
            <v>A</v>
          </cell>
          <cell r="H144" t="str">
            <v>UGX</v>
          </cell>
          <cell r="I144">
            <v>117600000</v>
          </cell>
          <cell r="J144">
            <v>1</v>
          </cell>
          <cell r="L144" t="str">
            <v>UgandaKampala</v>
          </cell>
          <cell r="M144" t="str">
            <v>AFRICA</v>
          </cell>
          <cell r="AP144">
            <v>3750</v>
          </cell>
          <cell r="AQ144">
            <v>120.61538461538461</v>
          </cell>
          <cell r="AR144" t="str">
            <v xml:space="preserve"> </v>
          </cell>
          <cell r="AS144" t="str">
            <v xml:space="preserve"> </v>
          </cell>
          <cell r="AT144">
            <v>0</v>
          </cell>
        </row>
        <row r="145">
          <cell r="A145" t="str">
            <v>Ajok, Robinah</v>
          </cell>
          <cell r="B145" t="str">
            <v>Program Associate II</v>
          </cell>
          <cell r="C145" t="str">
            <v>UGA</v>
          </cell>
          <cell r="D145" t="str">
            <v>8191</v>
          </cell>
          <cell r="E145" t="str">
            <v>Y</v>
          </cell>
          <cell r="F145" t="str">
            <v>Program Officer, STREAM Chlorine Generator Scale Up</v>
          </cell>
          <cell r="G145" t="str">
            <v>A</v>
          </cell>
          <cell r="H145" t="str">
            <v>UGX</v>
          </cell>
          <cell r="I145">
            <v>95850000</v>
          </cell>
          <cell r="J145">
            <v>1</v>
          </cell>
          <cell r="L145" t="str">
            <v>UgandaKampala</v>
          </cell>
          <cell r="M145" t="str">
            <v>AFRICA</v>
          </cell>
          <cell r="AP145">
            <v>3750</v>
          </cell>
          <cell r="AQ145">
            <v>98.307692307692307</v>
          </cell>
          <cell r="AR145" t="str">
            <v xml:space="preserve"> </v>
          </cell>
          <cell r="AS145" t="str">
            <v xml:space="preserve"> </v>
          </cell>
          <cell r="AT145">
            <v>0</v>
          </cell>
        </row>
        <row r="146">
          <cell r="A146" t="str">
            <v>Akello, Jennifer</v>
          </cell>
          <cell r="B146" t="str">
            <v>Senior Procurement Supply Chain Officer II</v>
          </cell>
          <cell r="C146" t="str">
            <v>GLACCT</v>
          </cell>
          <cell r="D146" t="str">
            <v>10111</v>
          </cell>
          <cell r="E146" t="str">
            <v>Y</v>
          </cell>
          <cell r="F146" t="str">
            <v>Global Procurement Officer, Africa</v>
          </cell>
          <cell r="G146" t="str">
            <v>A</v>
          </cell>
          <cell r="H146" t="str">
            <v>UGX</v>
          </cell>
          <cell r="I146">
            <v>87600000</v>
          </cell>
          <cell r="J146">
            <v>1</v>
          </cell>
          <cell r="L146" t="str">
            <v>UgandaKampala</v>
          </cell>
          <cell r="M146" t="str">
            <v>AFRICA</v>
          </cell>
          <cell r="AP146">
            <v>3750</v>
          </cell>
          <cell r="AQ146">
            <v>89.84615384615384</v>
          </cell>
          <cell r="AR146" t="str">
            <v xml:space="preserve"> </v>
          </cell>
          <cell r="AS146" t="str">
            <v xml:space="preserve"> </v>
          </cell>
          <cell r="AT146">
            <v>0</v>
          </cell>
        </row>
        <row r="147">
          <cell r="A147" t="str">
            <v>Akinola, Adedamola Oluwafemi</v>
          </cell>
          <cell r="B147" t="str">
            <v>Program Associate II</v>
          </cell>
          <cell r="C147" t="str">
            <v>MNTD</v>
          </cell>
          <cell r="D147" t="str">
            <v>10316</v>
          </cell>
          <cell r="E147" t="str">
            <v>Y</v>
          </cell>
          <cell r="F147" t="str">
            <v>Program Specialist - Surveillance, Data, and Analytics - Malaria</v>
          </cell>
          <cell r="G147" t="str">
            <v>A</v>
          </cell>
          <cell r="H147" t="str">
            <v>NGN</v>
          </cell>
          <cell r="I147">
            <v>18000000</v>
          </cell>
          <cell r="J147">
            <v>1</v>
          </cell>
          <cell r="L147" t="str">
            <v>ABUJA</v>
          </cell>
          <cell r="M147" t="str">
            <v>AFRICA</v>
          </cell>
          <cell r="AP147">
            <v>850</v>
          </cell>
          <cell r="AQ147">
            <v>81.447963800904972</v>
          </cell>
          <cell r="AR147" t="str">
            <v xml:space="preserve"> </v>
          </cell>
          <cell r="AS147" t="str">
            <v xml:space="preserve"> </v>
          </cell>
          <cell r="AT147">
            <v>0</v>
          </cell>
        </row>
        <row r="148">
          <cell r="A148" t="str">
            <v>Akinyi Ajong'o, Dorcas</v>
          </cell>
          <cell r="B148" t="str">
            <v>Manager Finance and Awards</v>
          </cell>
          <cell r="C148" t="str">
            <v>PSK</v>
          </cell>
          <cell r="D148" t="str">
            <v>5960</v>
          </cell>
          <cell r="E148" t="str">
            <v>Y</v>
          </cell>
          <cell r="F148" t="str">
            <v>Senior Project Finance Administrator</v>
          </cell>
          <cell r="G148" t="str">
            <v>A</v>
          </cell>
          <cell r="H148" t="str">
            <v>USD</v>
          </cell>
          <cell r="I148">
            <v>35055.57</v>
          </cell>
          <cell r="J148">
            <v>1</v>
          </cell>
          <cell r="L148" t="str">
            <v>KISUMU</v>
          </cell>
          <cell r="M148" t="str">
            <v>AFRICA</v>
          </cell>
          <cell r="AP148">
            <v>1</v>
          </cell>
          <cell r="AQ148">
            <v>134.82911538461539</v>
          </cell>
          <cell r="AR148" t="str">
            <v xml:space="preserve"> </v>
          </cell>
          <cell r="AS148" t="str">
            <v xml:space="preserve"> </v>
          </cell>
          <cell r="AT148">
            <v>0</v>
          </cell>
        </row>
        <row r="149">
          <cell r="A149" t="str">
            <v>Akpah, Raphael Worlanyo</v>
          </cell>
          <cell r="B149" t="str">
            <v>Program Associate II</v>
          </cell>
          <cell r="C149" t="str">
            <v>MNTD</v>
          </cell>
          <cell r="D149" t="str">
            <v>10295</v>
          </cell>
          <cell r="E149" t="str">
            <v>Y</v>
          </cell>
          <cell r="F149" t="str">
            <v>Project/Regional Coordinator</v>
          </cell>
          <cell r="G149" t="str">
            <v>A</v>
          </cell>
          <cell r="H149" t="str">
            <v>USD</v>
          </cell>
          <cell r="I149">
            <v>24000</v>
          </cell>
          <cell r="J149">
            <v>1</v>
          </cell>
          <cell r="L149" t="str">
            <v>ACCRA</v>
          </cell>
          <cell r="M149" t="str">
            <v>AFRICA</v>
          </cell>
          <cell r="AP149">
            <v>1</v>
          </cell>
          <cell r="AQ149">
            <v>92.307692307692307</v>
          </cell>
          <cell r="AR149" t="str">
            <v xml:space="preserve"> </v>
          </cell>
          <cell r="AS149" t="str">
            <v xml:space="preserve"> </v>
          </cell>
          <cell r="AT149">
            <v>0</v>
          </cell>
        </row>
        <row r="150">
          <cell r="A150" t="str">
            <v>Akun, Denise Atieno</v>
          </cell>
          <cell r="B150" t="str">
            <v>Communications Associate II</v>
          </cell>
          <cell r="C150" t="str">
            <v>PSK</v>
          </cell>
          <cell r="D150" t="str">
            <v>7876</v>
          </cell>
          <cell r="E150" t="str">
            <v>Y</v>
          </cell>
          <cell r="F150" t="str">
            <v>Communications Officer</v>
          </cell>
          <cell r="G150" t="str">
            <v>A</v>
          </cell>
          <cell r="H150" t="str">
            <v>USD</v>
          </cell>
          <cell r="I150">
            <v>18098.98</v>
          </cell>
          <cell r="J150">
            <v>1</v>
          </cell>
          <cell r="L150" t="str">
            <v>HOMABAY</v>
          </cell>
          <cell r="M150" t="str">
            <v>AFRICA</v>
          </cell>
          <cell r="AP150">
            <v>1</v>
          </cell>
          <cell r="AQ150">
            <v>69.61146153846154</v>
          </cell>
          <cell r="AR150" t="str">
            <v xml:space="preserve"> </v>
          </cell>
          <cell r="AS150" t="str">
            <v xml:space="preserve"> </v>
          </cell>
          <cell r="AT150">
            <v>0</v>
          </cell>
        </row>
        <row r="151">
          <cell r="A151" t="str">
            <v>Alemayehu, Brooktawit</v>
          </cell>
          <cell r="B151" t="str">
            <v>Coordinator II Functional Support /Technician II</v>
          </cell>
          <cell r="C151" t="str">
            <v>DX</v>
          </cell>
          <cell r="D151" t="str">
            <v>7701</v>
          </cell>
          <cell r="E151" t="str">
            <v>Y</v>
          </cell>
          <cell r="F151" t="str">
            <v>Senior Program Assistant</v>
          </cell>
          <cell r="G151" t="str">
            <v>A</v>
          </cell>
          <cell r="H151" t="str">
            <v>USD</v>
          </cell>
          <cell r="I151">
            <v>59280</v>
          </cell>
          <cell r="J151">
            <v>1</v>
          </cell>
          <cell r="L151" t="str">
            <v>WASHINGTON DC</v>
          </cell>
          <cell r="M151" t="str">
            <v>US</v>
          </cell>
          <cell r="AP151">
            <v>1</v>
          </cell>
          <cell r="AQ151">
            <v>228</v>
          </cell>
          <cell r="AR151" t="str">
            <v xml:space="preserve"> </v>
          </cell>
          <cell r="AS151" t="str">
            <v xml:space="preserve"> </v>
          </cell>
          <cell r="AT151">
            <v>0</v>
          </cell>
        </row>
        <row r="152">
          <cell r="A152" t="str">
            <v>Alemu, Birhanu Desta</v>
          </cell>
          <cell r="B152" t="str">
            <v>Advanced Program Project Manager</v>
          </cell>
          <cell r="C152" t="str">
            <v>ET</v>
          </cell>
          <cell r="D152" t="str">
            <v>8267</v>
          </cell>
          <cell r="E152" t="str">
            <v>Y</v>
          </cell>
          <cell r="F152" t="str">
            <v>Regional Malaria Elimination Senior Advisor</v>
          </cell>
          <cell r="G152" t="str">
            <v>A</v>
          </cell>
          <cell r="H152" t="str">
            <v>USD</v>
          </cell>
          <cell r="I152">
            <v>17296.490000000002</v>
          </cell>
          <cell r="J152">
            <v>1</v>
          </cell>
          <cell r="L152" t="str">
            <v>ADDIS</v>
          </cell>
          <cell r="M152" t="str">
            <v>AFRICA</v>
          </cell>
          <cell r="AP152">
            <v>1</v>
          </cell>
          <cell r="AQ152">
            <v>66.52496153846154</v>
          </cell>
          <cell r="AR152" t="str">
            <v xml:space="preserve"> </v>
          </cell>
          <cell r="AS152" t="str">
            <v xml:space="preserve"> </v>
          </cell>
          <cell r="AT152">
            <v>0</v>
          </cell>
        </row>
        <row r="153">
          <cell r="A153" t="str">
            <v>Ali, Dawud Muhie</v>
          </cell>
          <cell r="B153" t="str">
            <v>Senior Program Officer I</v>
          </cell>
          <cell r="C153" t="str">
            <v>ET</v>
          </cell>
          <cell r="D153" t="str">
            <v>7819</v>
          </cell>
          <cell r="E153" t="str">
            <v>Y</v>
          </cell>
          <cell r="F153" t="str">
            <v>Zonal Mass Vaccination Officer</v>
          </cell>
          <cell r="G153" t="str">
            <v>A</v>
          </cell>
          <cell r="H153" t="str">
            <v>USD</v>
          </cell>
          <cell r="I153">
            <v>11915.23</v>
          </cell>
          <cell r="J153">
            <v>1</v>
          </cell>
          <cell r="L153" t="str">
            <v>ADDIS</v>
          </cell>
          <cell r="M153" t="str">
            <v>AFRICA</v>
          </cell>
          <cell r="AP153">
            <v>1</v>
          </cell>
          <cell r="AQ153">
            <v>45.827807692307694</v>
          </cell>
          <cell r="AR153" t="str">
            <v xml:space="preserve"> </v>
          </cell>
          <cell r="AS153" t="str">
            <v xml:space="preserve"> </v>
          </cell>
          <cell r="AT153">
            <v>0</v>
          </cell>
        </row>
        <row r="154">
          <cell r="A154" t="str">
            <v>Ali, Ibrahim Anchong</v>
          </cell>
          <cell r="B154" t="str">
            <v>Manager Program</v>
          </cell>
          <cell r="C154" t="str">
            <v>EPR</v>
          </cell>
          <cell r="D154" t="str">
            <v>5409</v>
          </cell>
          <cell r="E154" t="str">
            <v>Y</v>
          </cell>
          <cell r="F154" t="str">
            <v>Senior Program Officer</v>
          </cell>
          <cell r="G154" t="str">
            <v>A</v>
          </cell>
          <cell r="H154" t="str">
            <v>USD</v>
          </cell>
          <cell r="I154">
            <v>144813.76000000001</v>
          </cell>
          <cell r="J154">
            <v>1</v>
          </cell>
          <cell r="L154" t="str">
            <v>SEATTLE</v>
          </cell>
          <cell r="M154" t="str">
            <v>US</v>
          </cell>
          <cell r="AP154">
            <v>1</v>
          </cell>
          <cell r="AQ154">
            <v>556.976</v>
          </cell>
          <cell r="AR154" t="str">
            <v xml:space="preserve"> </v>
          </cell>
          <cell r="AS154" t="str">
            <v xml:space="preserve"> </v>
          </cell>
          <cell r="AT154">
            <v>0</v>
          </cell>
        </row>
        <row r="155">
          <cell r="A155" t="str">
            <v>Aliwa, Ben Goroba</v>
          </cell>
          <cell r="B155" t="str">
            <v>Chief</v>
          </cell>
          <cell r="C155" t="str">
            <v>BFOMGT</v>
          </cell>
          <cell r="D155" t="str">
            <v>6522</v>
          </cell>
          <cell r="E155" t="str">
            <v>Y</v>
          </cell>
          <cell r="F155" t="str">
            <v>Chief Business &amp; Finance Officer</v>
          </cell>
          <cell r="G155" t="str">
            <v>A</v>
          </cell>
          <cell r="H155" t="str">
            <v>USD</v>
          </cell>
          <cell r="I155">
            <v>314600</v>
          </cell>
          <cell r="J155">
            <v>1</v>
          </cell>
          <cell r="L155" t="str">
            <v>NAIROBI</v>
          </cell>
          <cell r="M155" t="str">
            <v>AFRICA</v>
          </cell>
          <cell r="AP155">
            <v>1</v>
          </cell>
          <cell r="AQ155">
            <v>1210</v>
          </cell>
          <cell r="AR155" t="str">
            <v xml:space="preserve"> </v>
          </cell>
          <cell r="AS155" t="str">
            <v>X</v>
          </cell>
          <cell r="AT155">
            <v>0</v>
          </cell>
        </row>
        <row r="156">
          <cell r="A156" t="str">
            <v>Allan, Vajra</v>
          </cell>
          <cell r="B156" t="str">
            <v>Senior Manager Clinical Program</v>
          </cell>
          <cell r="C156" t="str">
            <v>CIFM</v>
          </cell>
          <cell r="D156" t="str">
            <v>3929</v>
          </cell>
          <cell r="E156" t="str">
            <v>Y</v>
          </cell>
          <cell r="F156" t="str">
            <v>Associate Director, Project &amp; Portfolio Management -CVIA</v>
          </cell>
          <cell r="G156" t="str">
            <v>A</v>
          </cell>
          <cell r="H156" t="str">
            <v>USD</v>
          </cell>
          <cell r="I156">
            <v>182669.76</v>
          </cell>
          <cell r="J156">
            <v>1</v>
          </cell>
          <cell r="L156" t="str">
            <v>SEATTLE</v>
          </cell>
          <cell r="M156" t="str">
            <v>US</v>
          </cell>
          <cell r="AP156">
            <v>1</v>
          </cell>
          <cell r="AQ156">
            <v>702.57600000000002</v>
          </cell>
          <cell r="AR156" t="str">
            <v xml:space="preserve"> </v>
          </cell>
          <cell r="AS156" t="str">
            <v xml:space="preserve"> </v>
          </cell>
          <cell r="AT156">
            <v>0</v>
          </cell>
        </row>
        <row r="157">
          <cell r="A157" t="str">
            <v>Alwang'a, Habel Ang'ani</v>
          </cell>
          <cell r="B157" t="str">
            <v>Senior Manager Program</v>
          </cell>
          <cell r="C157" t="str">
            <v>PSK</v>
          </cell>
          <cell r="D157" t="str">
            <v>6061</v>
          </cell>
          <cell r="E157" t="str">
            <v>Y</v>
          </cell>
          <cell r="F157" t="str">
            <v>Deputy Chief of Party, Clinical Programs</v>
          </cell>
          <cell r="G157" t="str">
            <v>A</v>
          </cell>
          <cell r="H157" t="str">
            <v>USD</v>
          </cell>
          <cell r="I157">
            <v>79880.69</v>
          </cell>
          <cell r="J157">
            <v>1</v>
          </cell>
          <cell r="L157" t="str">
            <v>KAKAMEGA</v>
          </cell>
          <cell r="M157" t="str">
            <v>AFRICA</v>
          </cell>
          <cell r="AP157">
            <v>1</v>
          </cell>
          <cell r="AQ157">
            <v>307.23342307692309</v>
          </cell>
          <cell r="AR157" t="str">
            <v xml:space="preserve"> </v>
          </cell>
          <cell r="AS157" t="str">
            <v xml:space="preserve"> </v>
          </cell>
          <cell r="AT157">
            <v>0</v>
          </cell>
        </row>
        <row r="158">
          <cell r="A158" t="str">
            <v>Amalyan, Sevak</v>
          </cell>
          <cell r="B158" t="str">
            <v>Senior Manager Finance and Awards</v>
          </cell>
          <cell r="C158" t="str">
            <v>CODE</v>
          </cell>
          <cell r="D158" t="str">
            <v>7543</v>
          </cell>
          <cell r="E158" t="str">
            <v>Y</v>
          </cell>
          <cell r="F158" t="str">
            <v>Senior Manager, Finance and Awards I</v>
          </cell>
          <cell r="G158" t="str">
            <v>A</v>
          </cell>
          <cell r="H158" t="str">
            <v>USD</v>
          </cell>
          <cell r="I158">
            <v>166566</v>
          </cell>
          <cell r="J158">
            <v>1</v>
          </cell>
          <cell r="L158" t="str">
            <v>WASHINGTON DC</v>
          </cell>
          <cell r="M158" t="str">
            <v>US</v>
          </cell>
          <cell r="AP158">
            <v>1</v>
          </cell>
          <cell r="AQ158">
            <v>640.63846153846157</v>
          </cell>
          <cell r="AR158" t="str">
            <v xml:space="preserve"> </v>
          </cell>
          <cell r="AS158" t="str">
            <v xml:space="preserve"> </v>
          </cell>
          <cell r="AT158">
            <v>0</v>
          </cell>
        </row>
        <row r="159">
          <cell r="A159" t="str">
            <v>Ambhore, Vaibhao Devidas</v>
          </cell>
          <cell r="B159" t="str">
            <v>Program Advisor I</v>
          </cell>
          <cell r="C159" t="str">
            <v>PSN</v>
          </cell>
          <cell r="D159" t="str">
            <v>6372</v>
          </cell>
          <cell r="E159" t="str">
            <v>Y</v>
          </cell>
          <cell r="F159" t="str">
            <v>Program Advisor - Family Health</v>
          </cell>
          <cell r="G159" t="str">
            <v>A</v>
          </cell>
          <cell r="H159" t="str">
            <v>INR</v>
          </cell>
          <cell r="I159">
            <v>3561658.71</v>
          </cell>
          <cell r="J159">
            <v>1</v>
          </cell>
          <cell r="L159" t="str">
            <v>NEW DELHI</v>
          </cell>
          <cell r="M159" t="str">
            <v>AMEE</v>
          </cell>
          <cell r="AP159">
            <v>81.06</v>
          </cell>
          <cell r="AQ159">
            <v>168.99441581734325</v>
          </cell>
          <cell r="AR159" t="str">
            <v xml:space="preserve"> </v>
          </cell>
          <cell r="AS159" t="str">
            <v xml:space="preserve"> </v>
          </cell>
          <cell r="AT159">
            <v>0</v>
          </cell>
        </row>
        <row r="160">
          <cell r="A160" t="str">
            <v>Amoakwao, Debbie Akweley</v>
          </cell>
          <cell r="B160" t="str">
            <v>Administrative Assistant I</v>
          </cell>
          <cell r="C160" t="str">
            <v>MDHT</v>
          </cell>
          <cell r="D160" t="str">
            <v>10208</v>
          </cell>
          <cell r="E160" t="str">
            <v>Y</v>
          </cell>
          <cell r="F160" t="str">
            <v>Project Assistant - STREAM Onsite Chlorine Generation Project</v>
          </cell>
          <cell r="G160" t="str">
            <v>A</v>
          </cell>
          <cell r="H160" t="str">
            <v>USD</v>
          </cell>
          <cell r="I160">
            <v>4500</v>
          </cell>
          <cell r="J160">
            <v>1</v>
          </cell>
          <cell r="L160" t="str">
            <v>ACCRA</v>
          </cell>
          <cell r="M160" t="str">
            <v>AFRICA</v>
          </cell>
          <cell r="AP160">
            <v>1</v>
          </cell>
          <cell r="AQ160">
            <v>17.307692307692307</v>
          </cell>
          <cell r="AR160" t="str">
            <v xml:space="preserve"> </v>
          </cell>
          <cell r="AS160" t="str">
            <v xml:space="preserve"> </v>
          </cell>
          <cell r="AT160">
            <v>0</v>
          </cell>
        </row>
        <row r="161">
          <cell r="A161" t="str">
            <v>Amofah, George</v>
          </cell>
          <cell r="B161" t="str">
            <v>Senior Program Officer II</v>
          </cell>
          <cell r="C161" t="str">
            <v>NCD</v>
          </cell>
          <cell r="D161" t="str">
            <v>7183</v>
          </cell>
          <cell r="E161" t="str">
            <v>Y</v>
          </cell>
          <cell r="F161" t="str">
            <v>Technical Advisor</v>
          </cell>
          <cell r="G161" t="str">
            <v>A</v>
          </cell>
          <cell r="H161" t="str">
            <v>USD</v>
          </cell>
          <cell r="I161">
            <v>21214.62</v>
          </cell>
          <cell r="J161">
            <v>0.6</v>
          </cell>
          <cell r="L161" t="str">
            <v>ACCRA</v>
          </cell>
          <cell r="M161" t="str">
            <v>AFRICA</v>
          </cell>
          <cell r="AP161">
            <v>1</v>
          </cell>
          <cell r="AQ161">
            <v>135.99115384615385</v>
          </cell>
          <cell r="AR161" t="str">
            <v xml:space="preserve"> </v>
          </cell>
          <cell r="AS161" t="str">
            <v xml:space="preserve"> </v>
          </cell>
          <cell r="AT161">
            <v>0</v>
          </cell>
        </row>
        <row r="162">
          <cell r="A162" t="str">
            <v>Amos, Joel C.</v>
          </cell>
          <cell r="B162" t="str">
            <v>IT Technical Specialist I</v>
          </cell>
          <cell r="C162" t="str">
            <v>IT</v>
          </cell>
          <cell r="D162" t="str">
            <v>1685</v>
          </cell>
          <cell r="E162" t="str">
            <v>Y</v>
          </cell>
          <cell r="F162" t="str">
            <v>Sr. Computer Support Specialist</v>
          </cell>
          <cell r="G162" t="str">
            <v>A</v>
          </cell>
          <cell r="H162" t="str">
            <v>USD</v>
          </cell>
          <cell r="I162">
            <v>92398.8</v>
          </cell>
          <cell r="J162">
            <v>1</v>
          </cell>
          <cell r="L162" t="str">
            <v>SEATTLE</v>
          </cell>
          <cell r="M162" t="str">
            <v>US</v>
          </cell>
          <cell r="AP162">
            <v>1</v>
          </cell>
          <cell r="AQ162">
            <v>355.38</v>
          </cell>
          <cell r="AR162" t="str">
            <v xml:space="preserve"> </v>
          </cell>
          <cell r="AS162" t="str">
            <v xml:space="preserve"> </v>
          </cell>
          <cell r="AT162">
            <v>0</v>
          </cell>
        </row>
        <row r="163">
          <cell r="A163" t="str">
            <v>Amunze, Chrispinues Mulupi</v>
          </cell>
          <cell r="B163" t="str">
            <v>Coordinator I Functional Support /Technician I</v>
          </cell>
          <cell r="C163" t="str">
            <v>PSK</v>
          </cell>
          <cell r="D163" t="str">
            <v>8279</v>
          </cell>
          <cell r="E163" t="str">
            <v>Y</v>
          </cell>
          <cell r="F163" t="str">
            <v>Driver</v>
          </cell>
          <cell r="G163" t="str">
            <v>A</v>
          </cell>
          <cell r="H163" t="str">
            <v>USD</v>
          </cell>
          <cell r="I163">
            <v>6655.19</v>
          </cell>
          <cell r="J163">
            <v>1</v>
          </cell>
          <cell r="L163" t="str">
            <v>KISUMU</v>
          </cell>
          <cell r="M163" t="str">
            <v>AFRICA</v>
          </cell>
          <cell r="AP163">
            <v>1</v>
          </cell>
          <cell r="AQ163">
            <v>25.596884615384614</v>
          </cell>
          <cell r="AR163" t="str">
            <v xml:space="preserve"> </v>
          </cell>
          <cell r="AS163" t="str">
            <v xml:space="preserve"> </v>
          </cell>
          <cell r="AT163">
            <v>0</v>
          </cell>
        </row>
        <row r="164">
          <cell r="A164" t="str">
            <v>Anand, Priyanka</v>
          </cell>
          <cell r="B164" t="str">
            <v>Senior Program Project Manager I</v>
          </cell>
          <cell r="C164" t="str">
            <v>PSN</v>
          </cell>
          <cell r="D164" t="str">
            <v>10151</v>
          </cell>
          <cell r="E164" t="str">
            <v>Y</v>
          </cell>
          <cell r="F164" t="str">
            <v>Project Manager</v>
          </cell>
          <cell r="G164" t="str">
            <v>A</v>
          </cell>
          <cell r="H164" t="str">
            <v>INR</v>
          </cell>
          <cell r="I164">
            <v>1915000</v>
          </cell>
          <cell r="J164">
            <v>1</v>
          </cell>
          <cell r="L164" t="str">
            <v>NEW DELHI</v>
          </cell>
          <cell r="M164" t="str">
            <v>AMEE</v>
          </cell>
          <cell r="AP164">
            <v>81.06</v>
          </cell>
          <cell r="AQ164">
            <v>90.863368065440611</v>
          </cell>
          <cell r="AR164" t="str">
            <v xml:space="preserve"> </v>
          </cell>
          <cell r="AS164" t="str">
            <v xml:space="preserve"> </v>
          </cell>
          <cell r="AT164">
            <v>0</v>
          </cell>
        </row>
        <row r="165">
          <cell r="A165" t="str">
            <v>Andati, James</v>
          </cell>
          <cell r="B165" t="str">
            <v>Senior Monitoring, Evaluation and Learning Officer I</v>
          </cell>
          <cell r="C165" t="str">
            <v>MNTD</v>
          </cell>
          <cell r="D165" t="str">
            <v>4004</v>
          </cell>
          <cell r="E165" t="str">
            <v>Y</v>
          </cell>
          <cell r="F165" t="str">
            <v>Monitoring, Evaluation and Learning Officer- PMI Reach Malaria</v>
          </cell>
          <cell r="G165" t="str">
            <v>A</v>
          </cell>
          <cell r="H165" t="str">
            <v>USD</v>
          </cell>
          <cell r="I165">
            <v>42857.16</v>
          </cell>
          <cell r="J165">
            <v>1</v>
          </cell>
          <cell r="L165" t="str">
            <v>NAIROBI</v>
          </cell>
          <cell r="M165" t="str">
            <v>AFRICA</v>
          </cell>
          <cell r="AP165">
            <v>1</v>
          </cell>
          <cell r="AQ165">
            <v>164.83523076923078</v>
          </cell>
          <cell r="AR165" t="str">
            <v xml:space="preserve"> </v>
          </cell>
          <cell r="AS165" t="str">
            <v xml:space="preserve"> </v>
          </cell>
          <cell r="AT165">
            <v>0</v>
          </cell>
        </row>
        <row r="166">
          <cell r="A166" t="str">
            <v>Anderson, Carlie-Sue</v>
          </cell>
          <cell r="B166" t="str">
            <v>Senior Functional Coordinator</v>
          </cell>
          <cell r="C166" t="str">
            <v>CIFM</v>
          </cell>
          <cell r="D166" t="str">
            <v>8026</v>
          </cell>
          <cell r="E166" t="str">
            <v>Y</v>
          </cell>
          <cell r="F166" t="str">
            <v>Senior Program Assistant</v>
          </cell>
          <cell r="G166" t="str">
            <v>A</v>
          </cell>
          <cell r="H166" t="str">
            <v>USD</v>
          </cell>
          <cell r="I166">
            <v>62400</v>
          </cell>
          <cell r="J166">
            <v>1</v>
          </cell>
          <cell r="L166" t="str">
            <v>SEATTLE</v>
          </cell>
          <cell r="M166" t="str">
            <v>US</v>
          </cell>
          <cell r="AP166">
            <v>1</v>
          </cell>
          <cell r="AQ166">
            <v>240</v>
          </cell>
          <cell r="AR166" t="str">
            <v xml:space="preserve"> </v>
          </cell>
          <cell r="AS166" t="str">
            <v xml:space="preserve"> </v>
          </cell>
          <cell r="AT166">
            <v>0</v>
          </cell>
        </row>
        <row r="167">
          <cell r="A167" t="str">
            <v>Anderson, Theresa Ngo</v>
          </cell>
          <cell r="B167" t="str">
            <v>Senior Finance and Awards Officer/ Senior PADM I</v>
          </cell>
          <cell r="C167" t="str">
            <v>DX</v>
          </cell>
          <cell r="D167" t="str">
            <v>5795</v>
          </cell>
          <cell r="E167" t="str">
            <v>Y</v>
          </cell>
          <cell r="F167" t="str">
            <v>Project Administration Officer</v>
          </cell>
          <cell r="G167" t="str">
            <v>A</v>
          </cell>
          <cell r="H167" t="str">
            <v>USD</v>
          </cell>
          <cell r="I167">
            <v>104602.68</v>
          </cell>
          <cell r="J167">
            <v>1</v>
          </cell>
          <cell r="L167" t="str">
            <v>HOME-WA-SEA</v>
          </cell>
          <cell r="M167" t="str">
            <v>US</v>
          </cell>
          <cell r="AP167">
            <v>1</v>
          </cell>
          <cell r="AQ167">
            <v>402.31799999999998</v>
          </cell>
          <cell r="AR167" t="str">
            <v xml:space="preserve"> </v>
          </cell>
          <cell r="AS167" t="str">
            <v xml:space="preserve"> </v>
          </cell>
          <cell r="AT167">
            <v>0</v>
          </cell>
        </row>
        <row r="168">
          <cell r="A168" t="str">
            <v>Andrieieva, Anastasiia</v>
          </cell>
          <cell r="B168" t="str">
            <v>Senior Administrative Assistant</v>
          </cell>
          <cell r="C168" t="str">
            <v>PSU</v>
          </cell>
          <cell r="D168" t="str">
            <v>10157</v>
          </cell>
          <cell r="E168" t="str">
            <v>Y</v>
          </cell>
          <cell r="F168" t="str">
            <v>Program Assistant</v>
          </cell>
          <cell r="G168" t="str">
            <v>A</v>
          </cell>
          <cell r="H168" t="str">
            <v>USD</v>
          </cell>
          <cell r="I168">
            <v>28000</v>
          </cell>
          <cell r="J168">
            <v>1</v>
          </cell>
          <cell r="L168" t="str">
            <v>KYIV</v>
          </cell>
          <cell r="M168" t="str">
            <v>AMEE</v>
          </cell>
          <cell r="AP168">
            <v>1</v>
          </cell>
          <cell r="AQ168">
            <v>107.69230769230769</v>
          </cell>
          <cell r="AR168" t="str">
            <v xml:space="preserve"> </v>
          </cell>
          <cell r="AS168" t="str">
            <v xml:space="preserve"> </v>
          </cell>
          <cell r="AT168">
            <v>0</v>
          </cell>
        </row>
        <row r="169">
          <cell r="A169" t="str">
            <v>Anena, Jacqueline</v>
          </cell>
          <cell r="B169" t="str">
            <v>Manager Program</v>
          </cell>
          <cell r="C169" t="str">
            <v>UGA</v>
          </cell>
          <cell r="D169" t="str">
            <v>6492</v>
          </cell>
          <cell r="E169" t="str">
            <v>Y</v>
          </cell>
          <cell r="F169" t="str">
            <v>Technical Advisor</v>
          </cell>
          <cell r="G169" t="str">
            <v>A</v>
          </cell>
          <cell r="H169" t="str">
            <v>UGX</v>
          </cell>
          <cell r="I169">
            <v>203456209</v>
          </cell>
          <cell r="J169">
            <v>1</v>
          </cell>
          <cell r="L169" t="str">
            <v>UgandaKampala</v>
          </cell>
          <cell r="M169" t="str">
            <v>AFRICA</v>
          </cell>
          <cell r="AP169">
            <v>3750</v>
          </cell>
          <cell r="AQ169">
            <v>208.67303487179487</v>
          </cell>
          <cell r="AR169" t="str">
            <v xml:space="preserve"> </v>
          </cell>
          <cell r="AS169" t="str">
            <v xml:space="preserve"> </v>
          </cell>
          <cell r="AT169">
            <v>0</v>
          </cell>
        </row>
        <row r="170">
          <cell r="A170" t="str">
            <v>Anstadt, Jennifer Lynn</v>
          </cell>
          <cell r="B170" t="str">
            <v>Advanced Research &amp; Development Officer</v>
          </cell>
          <cell r="C170" t="str">
            <v>4114</v>
          </cell>
          <cell r="D170" t="str">
            <v>7763</v>
          </cell>
          <cell r="E170" t="str">
            <v>Y</v>
          </cell>
          <cell r="F170" t="str">
            <v>Program Advisor</v>
          </cell>
          <cell r="G170" t="str">
            <v>A</v>
          </cell>
          <cell r="H170" t="str">
            <v>USD</v>
          </cell>
          <cell r="I170">
            <v>200096</v>
          </cell>
          <cell r="J170">
            <v>1</v>
          </cell>
          <cell r="L170" t="str">
            <v>HOME-PA-SEA</v>
          </cell>
          <cell r="M170" t="str">
            <v>US</v>
          </cell>
          <cell r="AP170">
            <v>1</v>
          </cell>
          <cell r="AQ170">
            <v>769.6</v>
          </cell>
          <cell r="AR170" t="str">
            <v xml:space="preserve"> </v>
          </cell>
          <cell r="AS170" t="str">
            <v>X</v>
          </cell>
          <cell r="AT170">
            <v>0</v>
          </cell>
        </row>
        <row r="171">
          <cell r="A171" t="str">
            <v>Anteneh, Belayneh Dagnew</v>
          </cell>
          <cell r="B171" t="str">
            <v>Senior Monitoring, Evaluation and Learning Officer II</v>
          </cell>
          <cell r="C171" t="str">
            <v>ET</v>
          </cell>
          <cell r="D171" t="str">
            <v>8161</v>
          </cell>
          <cell r="E171" t="str">
            <v>Y</v>
          </cell>
          <cell r="F171" t="str">
            <v>Monitoring, Learning and Evaluation Advisor, USAID-COVID-19 Vaccination Project</v>
          </cell>
          <cell r="G171" t="str">
            <v>A</v>
          </cell>
          <cell r="H171" t="str">
            <v>USD</v>
          </cell>
          <cell r="I171">
            <v>37548</v>
          </cell>
          <cell r="J171">
            <v>1</v>
          </cell>
          <cell r="L171" t="str">
            <v>ADDIS</v>
          </cell>
          <cell r="M171" t="str">
            <v>AFRICA</v>
          </cell>
          <cell r="AP171">
            <v>1</v>
          </cell>
          <cell r="AQ171">
            <v>144.41538461538462</v>
          </cell>
          <cell r="AR171" t="str">
            <v xml:space="preserve"> </v>
          </cell>
          <cell r="AS171" t="str">
            <v xml:space="preserve"> </v>
          </cell>
          <cell r="AT171">
            <v>0</v>
          </cell>
        </row>
        <row r="172">
          <cell r="A172" t="str">
            <v>Antoinette, Muyuka Fanice</v>
          </cell>
          <cell r="B172" t="str">
            <v>Communications Associate II</v>
          </cell>
          <cell r="C172" t="str">
            <v>APP</v>
          </cell>
          <cell r="D172" t="str">
            <v>7474</v>
          </cell>
          <cell r="E172" t="str">
            <v>Y</v>
          </cell>
          <cell r="F172" t="str">
            <v>Communications Officer</v>
          </cell>
          <cell r="G172" t="str">
            <v>A</v>
          </cell>
          <cell r="H172" t="str">
            <v>USD</v>
          </cell>
          <cell r="I172">
            <v>27044.7</v>
          </cell>
          <cell r="J172">
            <v>1</v>
          </cell>
          <cell r="L172" t="str">
            <v>NAIROBI</v>
          </cell>
          <cell r="M172" t="str">
            <v>AFRICA</v>
          </cell>
          <cell r="AP172">
            <v>1</v>
          </cell>
          <cell r="AQ172">
            <v>104.01807692307693</v>
          </cell>
          <cell r="AR172" t="str">
            <v xml:space="preserve"> </v>
          </cell>
          <cell r="AS172" t="str">
            <v xml:space="preserve"> </v>
          </cell>
          <cell r="AT172">
            <v>0</v>
          </cell>
        </row>
        <row r="173">
          <cell r="A173" t="str">
            <v>Antony, Kalpana</v>
          </cell>
          <cell r="B173" t="str">
            <v>Senior Clinical Research Monitoring &amp; Development Officer II</v>
          </cell>
          <cell r="C173" t="str">
            <v>CCLN</v>
          </cell>
          <cell r="D173" t="str">
            <v>1944</v>
          </cell>
          <cell r="E173" t="str">
            <v>Y</v>
          </cell>
          <cell r="F173" t="str">
            <v>Senior Clinical Research Manager</v>
          </cell>
          <cell r="G173" t="str">
            <v>A</v>
          </cell>
          <cell r="H173" t="str">
            <v>INR</v>
          </cell>
          <cell r="I173">
            <v>4673405.62</v>
          </cell>
          <cell r="J173">
            <v>1</v>
          </cell>
          <cell r="L173" t="str">
            <v>REMOTE-IN-MUM</v>
          </cell>
          <cell r="M173" t="str">
            <v>AMEE</v>
          </cell>
          <cell r="AP173">
            <v>81.06</v>
          </cell>
          <cell r="AQ173">
            <v>221.74484332593141</v>
          </cell>
          <cell r="AR173" t="str">
            <v xml:space="preserve"> </v>
          </cell>
          <cell r="AS173" t="str">
            <v xml:space="preserve"> </v>
          </cell>
          <cell r="AT173">
            <v>0</v>
          </cell>
        </row>
        <row r="174">
          <cell r="A174" t="str">
            <v>Antonya, Antonya</v>
          </cell>
          <cell r="B174" t="str">
            <v>Accountant</v>
          </cell>
          <cell r="C174" t="str">
            <v>MM</v>
          </cell>
          <cell r="D174" t="str">
            <v>5623</v>
          </cell>
          <cell r="E174" t="str">
            <v>Y</v>
          </cell>
          <cell r="F174" t="str">
            <v>Finance Associate</v>
          </cell>
          <cell r="G174" t="str">
            <v>A</v>
          </cell>
          <cell r="H174" t="str">
            <v>USD</v>
          </cell>
          <cell r="I174">
            <v>15353.43</v>
          </cell>
          <cell r="J174">
            <v>1</v>
          </cell>
          <cell r="L174" t="str">
            <v>Yangon</v>
          </cell>
          <cell r="M174" t="str">
            <v>AMEE</v>
          </cell>
          <cell r="AP174">
            <v>1</v>
          </cell>
          <cell r="AQ174">
            <v>59.051653846153847</v>
          </cell>
          <cell r="AR174" t="str">
            <v xml:space="preserve"> </v>
          </cell>
          <cell r="AS174" t="str">
            <v xml:space="preserve"> </v>
          </cell>
          <cell r="AT174">
            <v>0</v>
          </cell>
        </row>
        <row r="175">
          <cell r="A175" t="str">
            <v>Anwar, Shoaib</v>
          </cell>
          <cell r="B175" t="str">
            <v>Manager Program</v>
          </cell>
          <cell r="C175" t="str">
            <v>PSN</v>
          </cell>
          <cell r="D175" t="str">
            <v>6779</v>
          </cell>
          <cell r="E175" t="str">
            <v>Y</v>
          </cell>
          <cell r="F175" t="str">
            <v>State Lead NTD</v>
          </cell>
          <cell r="G175" t="str">
            <v>A</v>
          </cell>
          <cell r="H175" t="str">
            <v>INR</v>
          </cell>
          <cell r="I175">
            <v>3263500</v>
          </cell>
          <cell r="J175">
            <v>1</v>
          </cell>
          <cell r="L175" t="str">
            <v>LUCKNOW</v>
          </cell>
          <cell r="M175" t="str">
            <v>AMEE</v>
          </cell>
          <cell r="AP175">
            <v>81.06</v>
          </cell>
          <cell r="AQ175">
            <v>154.84731158306289</v>
          </cell>
          <cell r="AR175" t="str">
            <v xml:space="preserve"> </v>
          </cell>
          <cell r="AS175" t="str">
            <v xml:space="preserve"> </v>
          </cell>
          <cell r="AT175">
            <v>0</v>
          </cell>
        </row>
        <row r="176">
          <cell r="A176" t="str">
            <v>Anyago, Arthur Odhiambo</v>
          </cell>
          <cell r="B176" t="str">
            <v>Coordinator I Functional Support /Technician I</v>
          </cell>
          <cell r="C176" t="str">
            <v>PSK</v>
          </cell>
          <cell r="D176" t="str">
            <v>4691</v>
          </cell>
          <cell r="E176" t="str">
            <v>Y</v>
          </cell>
          <cell r="F176" t="str">
            <v>Driver</v>
          </cell>
          <cell r="G176" t="str">
            <v>A</v>
          </cell>
          <cell r="H176" t="str">
            <v>USD</v>
          </cell>
          <cell r="I176">
            <v>6655.19</v>
          </cell>
          <cell r="J176">
            <v>1</v>
          </cell>
          <cell r="L176" t="str">
            <v>HOMABAY</v>
          </cell>
          <cell r="M176" t="str">
            <v>AFRICA</v>
          </cell>
          <cell r="AP176">
            <v>1</v>
          </cell>
          <cell r="AQ176">
            <v>25.596884615384614</v>
          </cell>
          <cell r="AR176" t="str">
            <v xml:space="preserve"> </v>
          </cell>
          <cell r="AS176" t="str">
            <v xml:space="preserve"> </v>
          </cell>
          <cell r="AT176">
            <v>0</v>
          </cell>
        </row>
        <row r="177">
          <cell r="A177" t="str">
            <v>Anyango, Esther Adhiambo</v>
          </cell>
          <cell r="B177" t="str">
            <v>Advocacy and Public Policy Associate II</v>
          </cell>
          <cell r="C177" t="str">
            <v>APP</v>
          </cell>
          <cell r="D177" t="str">
            <v>8233</v>
          </cell>
          <cell r="E177" t="str">
            <v>Y</v>
          </cell>
          <cell r="F177" t="str">
            <v>Program Coordinator, Advocacy and Public Policy</v>
          </cell>
          <cell r="G177" t="str">
            <v>A</v>
          </cell>
          <cell r="H177" t="str">
            <v>USD</v>
          </cell>
          <cell r="I177">
            <v>28000</v>
          </cell>
          <cell r="J177">
            <v>1</v>
          </cell>
          <cell r="L177" t="str">
            <v>NAIROBI</v>
          </cell>
          <cell r="M177" t="str">
            <v>AFRICA</v>
          </cell>
          <cell r="AP177">
            <v>1</v>
          </cell>
          <cell r="AQ177">
            <v>107.69230769230769</v>
          </cell>
          <cell r="AR177" t="str">
            <v xml:space="preserve"> </v>
          </cell>
          <cell r="AS177" t="str">
            <v xml:space="preserve"> </v>
          </cell>
          <cell r="AT177">
            <v>0</v>
          </cell>
        </row>
        <row r="178">
          <cell r="A178" t="str">
            <v>Anzolo, Jimmy Mongonda</v>
          </cell>
          <cell r="B178" t="str">
            <v>Senior Program Officer II</v>
          </cell>
          <cell r="C178" t="str">
            <v>MNTD</v>
          </cell>
          <cell r="D178" t="str">
            <v>5276</v>
          </cell>
          <cell r="E178" t="str">
            <v>Y</v>
          </cell>
          <cell r="F178" t="str">
            <v>Technical Program Manager, Malaria</v>
          </cell>
          <cell r="G178" t="str">
            <v>A</v>
          </cell>
          <cell r="H178" t="str">
            <v>USD</v>
          </cell>
          <cell r="I178">
            <v>68441.440000000002</v>
          </cell>
          <cell r="J178">
            <v>1</v>
          </cell>
          <cell r="L178" t="str">
            <v>KINSHASA</v>
          </cell>
          <cell r="M178" t="str">
            <v>AFRICA</v>
          </cell>
          <cell r="AP178">
            <v>1</v>
          </cell>
          <cell r="AQ178">
            <v>263.23630769230772</v>
          </cell>
          <cell r="AR178" t="str">
            <v xml:space="preserve"> </v>
          </cell>
          <cell r="AS178" t="str">
            <v xml:space="preserve"> </v>
          </cell>
          <cell r="AT178">
            <v>0</v>
          </cell>
        </row>
        <row r="179">
          <cell r="A179" t="str">
            <v>Apat, Donald</v>
          </cell>
          <cell r="B179" t="str">
            <v>Director Program</v>
          </cell>
          <cell r="C179" t="str">
            <v>MNTD</v>
          </cell>
          <cell r="D179" t="str">
            <v>10199</v>
          </cell>
          <cell r="E179" t="str">
            <v>Y</v>
          </cell>
          <cell r="F179" t="str">
            <v>Chief of Party REACH Malaria</v>
          </cell>
          <cell r="G179" t="str">
            <v>A</v>
          </cell>
          <cell r="H179" t="str">
            <v>USD</v>
          </cell>
          <cell r="I179">
            <v>108000</v>
          </cell>
          <cell r="J179">
            <v>1</v>
          </cell>
          <cell r="L179" t="str">
            <v>NAIROBI</v>
          </cell>
          <cell r="M179" t="str">
            <v>AFRICA</v>
          </cell>
          <cell r="AP179">
            <v>1</v>
          </cell>
          <cell r="AQ179">
            <v>415.38461538461536</v>
          </cell>
          <cell r="AR179" t="str">
            <v xml:space="preserve"> </v>
          </cell>
          <cell r="AS179" t="str">
            <v xml:space="preserve"> </v>
          </cell>
          <cell r="AT179">
            <v>0</v>
          </cell>
        </row>
        <row r="180">
          <cell r="A180" t="str">
            <v>Arias Coscaron, Maria Eugenia</v>
          </cell>
          <cell r="B180" t="str">
            <v>Senior Project Manager II</v>
          </cell>
          <cell r="C180" t="str">
            <v>DX</v>
          </cell>
          <cell r="D180" t="str">
            <v>7203</v>
          </cell>
          <cell r="E180" t="str">
            <v>Y</v>
          </cell>
          <cell r="F180" t="str">
            <v>Senior Project Manager II</v>
          </cell>
          <cell r="G180" t="str">
            <v>A</v>
          </cell>
          <cell r="H180" t="str">
            <v>USD</v>
          </cell>
          <cell r="I180">
            <v>138163.12</v>
          </cell>
          <cell r="J180">
            <v>1</v>
          </cell>
          <cell r="L180" t="str">
            <v>WASHINGTON DC</v>
          </cell>
          <cell r="M180" t="str">
            <v>US</v>
          </cell>
          <cell r="AP180">
            <v>1</v>
          </cell>
          <cell r="AQ180">
            <v>531.39661538461542</v>
          </cell>
          <cell r="AR180" t="str">
            <v xml:space="preserve"> </v>
          </cell>
          <cell r="AS180" t="str">
            <v xml:space="preserve"> </v>
          </cell>
          <cell r="AT180">
            <v>0</v>
          </cell>
        </row>
        <row r="181">
          <cell r="A181" t="str">
            <v>Ariri, Meshack</v>
          </cell>
          <cell r="B181" t="str">
            <v>Technician II</v>
          </cell>
          <cell r="C181" t="str">
            <v>IT</v>
          </cell>
          <cell r="D181" t="str">
            <v>10145</v>
          </cell>
          <cell r="E181" t="str">
            <v>Y</v>
          </cell>
          <cell r="F181" t="str">
            <v>IT Associate</v>
          </cell>
          <cell r="G181" t="str">
            <v>A</v>
          </cell>
          <cell r="H181" t="str">
            <v>USD</v>
          </cell>
          <cell r="I181">
            <v>7651</v>
          </cell>
          <cell r="J181">
            <v>1</v>
          </cell>
          <cell r="L181" t="str">
            <v>KISUMU</v>
          </cell>
          <cell r="M181" t="str">
            <v>AFRICA</v>
          </cell>
          <cell r="AP181">
            <v>1</v>
          </cell>
          <cell r="AQ181">
            <v>29.426923076923078</v>
          </cell>
          <cell r="AR181" t="str">
            <v xml:space="preserve"> </v>
          </cell>
          <cell r="AS181" t="str">
            <v xml:space="preserve"> </v>
          </cell>
          <cell r="AT181">
            <v>0</v>
          </cell>
        </row>
        <row r="182">
          <cell r="A182" t="str">
            <v>Armendariz Nicho, Ximena Lucía</v>
          </cell>
          <cell r="B182" t="str">
            <v>Senior Program Officer I</v>
          </cell>
          <cell r="C182" t="str">
            <v>RH</v>
          </cell>
          <cell r="D182" t="str">
            <v>10049</v>
          </cell>
          <cell r="E182" t="str">
            <v>Y</v>
          </cell>
          <cell r="F182" t="str">
            <v>Program Officer</v>
          </cell>
          <cell r="G182" t="str">
            <v>A</v>
          </cell>
          <cell r="H182" t="str">
            <v>PEN</v>
          </cell>
          <cell r="I182">
            <v>270000</v>
          </cell>
          <cell r="J182">
            <v>1</v>
          </cell>
          <cell r="L182" t="str">
            <v>LIMA</v>
          </cell>
          <cell r="M182" t="str">
            <v>US</v>
          </cell>
          <cell r="AP182">
            <v>3.69</v>
          </cell>
          <cell r="AQ182">
            <v>281.42589118198873</v>
          </cell>
          <cell r="AR182" t="str">
            <v xml:space="preserve"> </v>
          </cell>
          <cell r="AS182" t="str">
            <v xml:space="preserve"> </v>
          </cell>
          <cell r="AT182">
            <v>0</v>
          </cell>
        </row>
        <row r="183">
          <cell r="A183" t="str">
            <v>Armiyo, Abera Seifu</v>
          </cell>
          <cell r="B183" t="str">
            <v>Advanced Program Project Manager</v>
          </cell>
          <cell r="C183" t="str">
            <v>ET</v>
          </cell>
          <cell r="D183" t="str">
            <v>7955</v>
          </cell>
          <cell r="E183" t="str">
            <v>Y</v>
          </cell>
          <cell r="F183" t="str">
            <v>Regional Malaria Elimination Senior Advisor</v>
          </cell>
          <cell r="G183" t="str">
            <v>A</v>
          </cell>
          <cell r="H183" t="str">
            <v>USD</v>
          </cell>
          <cell r="I183">
            <v>22313.94</v>
          </cell>
          <cell r="J183">
            <v>1</v>
          </cell>
          <cell r="L183" t="str">
            <v>ADDIS</v>
          </cell>
          <cell r="M183" t="str">
            <v>AFRICA</v>
          </cell>
          <cell r="AP183">
            <v>1</v>
          </cell>
          <cell r="AQ183">
            <v>85.822846153846143</v>
          </cell>
          <cell r="AR183" t="str">
            <v xml:space="preserve"> </v>
          </cell>
          <cell r="AS183" t="str">
            <v xml:space="preserve"> </v>
          </cell>
          <cell r="AT183">
            <v>0</v>
          </cell>
        </row>
        <row r="184">
          <cell r="A184" t="str">
            <v>Arnaud, Juliette</v>
          </cell>
          <cell r="B184" t="str">
            <v>Senior Finance and Awards Officer II/ Senior PADM II</v>
          </cell>
          <cell r="C184" t="str">
            <v>CIFM</v>
          </cell>
          <cell r="D184" t="str">
            <v>3148</v>
          </cell>
          <cell r="E184" t="str">
            <v>Y</v>
          </cell>
          <cell r="F184" t="str">
            <v>Senior Finance and Awards Officer</v>
          </cell>
          <cell r="G184" t="str">
            <v>A</v>
          </cell>
          <cell r="H184" t="str">
            <v>CHF</v>
          </cell>
          <cell r="I184">
            <v>114691.22</v>
          </cell>
          <cell r="J184">
            <v>0.9</v>
          </cell>
          <cell r="L184" t="str">
            <v>SWITZFATH</v>
          </cell>
          <cell r="M184" t="str">
            <v>AMEE</v>
          </cell>
          <cell r="AP184">
            <v>0.92169999999999996</v>
          </cell>
          <cell r="AQ184">
            <v>531.77109558795576</v>
          </cell>
          <cell r="AR184" t="str">
            <v xml:space="preserve"> </v>
          </cell>
          <cell r="AS184" t="str">
            <v xml:space="preserve"> </v>
          </cell>
          <cell r="AT184">
            <v>0</v>
          </cell>
        </row>
        <row r="185">
          <cell r="A185" t="str">
            <v>Arnold, Sarina</v>
          </cell>
          <cell r="B185" t="str">
            <v>Senior Clinical Project Manager II</v>
          </cell>
          <cell r="C185" t="str">
            <v>CIFM</v>
          </cell>
          <cell r="D185" t="str">
            <v>5519</v>
          </cell>
          <cell r="E185" t="str">
            <v>Y</v>
          </cell>
          <cell r="F185" t="str">
            <v>Project Manager</v>
          </cell>
          <cell r="G185" t="str">
            <v>A</v>
          </cell>
          <cell r="H185" t="str">
            <v>USD</v>
          </cell>
          <cell r="I185">
            <v>102457.68</v>
          </cell>
          <cell r="J185">
            <v>1</v>
          </cell>
          <cell r="L185" t="str">
            <v>HOME-CA-SEA</v>
          </cell>
          <cell r="M185" t="str">
            <v>US</v>
          </cell>
          <cell r="AP185">
            <v>1</v>
          </cell>
          <cell r="AQ185">
            <v>394.06799999999998</v>
          </cell>
          <cell r="AR185" t="str">
            <v xml:space="preserve"> </v>
          </cell>
          <cell r="AS185" t="str">
            <v xml:space="preserve"> </v>
          </cell>
          <cell r="AT185">
            <v>0</v>
          </cell>
        </row>
        <row r="186">
          <cell r="A186" t="str">
            <v>Arnzen, Anne Lincoln</v>
          </cell>
          <cell r="B186" t="str">
            <v>Senior Program Project Manager II</v>
          </cell>
          <cell r="C186" t="str">
            <v>MNTD</v>
          </cell>
          <cell r="D186" t="str">
            <v>7619</v>
          </cell>
          <cell r="E186" t="str">
            <v>Y</v>
          </cell>
          <cell r="F186" t="str">
            <v>Senior Research Manager</v>
          </cell>
          <cell r="G186" t="str">
            <v>A</v>
          </cell>
          <cell r="H186" t="str">
            <v>USD</v>
          </cell>
          <cell r="I186">
            <v>107435.33</v>
          </cell>
          <cell r="J186">
            <v>1</v>
          </cell>
          <cell r="L186" t="str">
            <v>SEATTLE</v>
          </cell>
          <cell r="M186" t="str">
            <v>US</v>
          </cell>
          <cell r="AP186">
            <v>1</v>
          </cell>
          <cell r="AQ186">
            <v>413.21280769230771</v>
          </cell>
          <cell r="AR186" t="str">
            <v xml:space="preserve"> </v>
          </cell>
          <cell r="AS186" t="str">
            <v xml:space="preserve"> </v>
          </cell>
          <cell r="AT186">
            <v>0</v>
          </cell>
        </row>
        <row r="187">
          <cell r="A187" t="str">
            <v>Arora, Salil</v>
          </cell>
          <cell r="B187" t="str">
            <v>Senior Program Project Manager I</v>
          </cell>
          <cell r="C187" t="str">
            <v>PSN</v>
          </cell>
          <cell r="D187" t="str">
            <v>10150</v>
          </cell>
          <cell r="E187" t="str">
            <v>Y</v>
          </cell>
          <cell r="F187" t="str">
            <v>Project Manager</v>
          </cell>
          <cell r="G187" t="str">
            <v>A</v>
          </cell>
          <cell r="H187" t="str">
            <v>INR</v>
          </cell>
          <cell r="I187">
            <v>1356000</v>
          </cell>
          <cell r="J187">
            <v>1</v>
          </cell>
          <cell r="L187" t="str">
            <v>NEW DELHI</v>
          </cell>
          <cell r="M187" t="str">
            <v>AMEE</v>
          </cell>
          <cell r="AP187">
            <v>81.06</v>
          </cell>
          <cell r="AQ187">
            <v>64.339805272447762</v>
          </cell>
          <cell r="AR187" t="str">
            <v xml:space="preserve"> </v>
          </cell>
          <cell r="AS187" t="str">
            <v xml:space="preserve"> </v>
          </cell>
          <cell r="AT187">
            <v>0</v>
          </cell>
        </row>
        <row r="188">
          <cell r="A188" t="str">
            <v>Aryeetey, Bernard</v>
          </cell>
          <cell r="B188" t="str">
            <v>Communications Advisor I</v>
          </cell>
          <cell r="C188" t="str">
            <v>EXAGEN</v>
          </cell>
          <cell r="D188" t="str">
            <v>8118</v>
          </cell>
          <cell r="E188" t="str">
            <v>Y</v>
          </cell>
          <cell r="F188" t="str">
            <v>Director, Global Advocacy and External Affairs</v>
          </cell>
          <cell r="G188" t="str">
            <v>A</v>
          </cell>
          <cell r="H188" t="str">
            <v>GBP</v>
          </cell>
          <cell r="I188">
            <v>153360</v>
          </cell>
          <cell r="J188">
            <v>1</v>
          </cell>
          <cell r="L188" t="str">
            <v>LONDON</v>
          </cell>
          <cell r="M188" t="str">
            <v>AMEE</v>
          </cell>
          <cell r="AP188">
            <v>0.72499999999999998</v>
          </cell>
          <cell r="AQ188">
            <v>813.58090185676394</v>
          </cell>
          <cell r="AR188" t="str">
            <v xml:space="preserve"> </v>
          </cell>
          <cell r="AS188" t="str">
            <v>X</v>
          </cell>
          <cell r="AT188">
            <v>0</v>
          </cell>
        </row>
        <row r="189">
          <cell r="A189" t="str">
            <v>Asamoah, Francis</v>
          </cell>
          <cell r="B189" t="str">
            <v>Accountant</v>
          </cell>
          <cell r="C189" t="str">
            <v>GLACCT</v>
          </cell>
          <cell r="D189" t="str">
            <v>10045</v>
          </cell>
          <cell r="E189" t="str">
            <v>Y</v>
          </cell>
          <cell r="F189" t="str">
            <v>Account Receivable Associate</v>
          </cell>
          <cell r="G189" t="str">
            <v>A</v>
          </cell>
          <cell r="H189" t="str">
            <v>USD</v>
          </cell>
          <cell r="I189">
            <v>29537.759999999998</v>
          </cell>
          <cell r="J189">
            <v>1</v>
          </cell>
          <cell r="L189" t="str">
            <v>ACCRA</v>
          </cell>
          <cell r="M189" t="str">
            <v>AFRICA</v>
          </cell>
          <cell r="AP189">
            <v>1</v>
          </cell>
          <cell r="AQ189">
            <v>113.60676923076923</v>
          </cell>
          <cell r="AR189" t="str">
            <v xml:space="preserve"> </v>
          </cell>
          <cell r="AS189" t="str">
            <v xml:space="preserve"> </v>
          </cell>
          <cell r="AT189">
            <v>0</v>
          </cell>
        </row>
        <row r="190">
          <cell r="A190" t="str">
            <v>Asante, Martin</v>
          </cell>
          <cell r="B190" t="str">
            <v>Coordinator I Functional Support /Technician I</v>
          </cell>
          <cell r="C190" t="str">
            <v>MNTD</v>
          </cell>
          <cell r="D190" t="str">
            <v>10298</v>
          </cell>
          <cell r="E190" t="str">
            <v>Y</v>
          </cell>
          <cell r="F190" t="str">
            <v>Driver</v>
          </cell>
          <cell r="G190" t="str">
            <v>A</v>
          </cell>
          <cell r="H190" t="str">
            <v>USD</v>
          </cell>
          <cell r="I190">
            <v>4605.8900000000003</v>
          </cell>
          <cell r="J190">
            <v>1</v>
          </cell>
          <cell r="L190" t="str">
            <v>ACCRA</v>
          </cell>
          <cell r="M190" t="str">
            <v>AFRICA</v>
          </cell>
          <cell r="AP190">
            <v>1</v>
          </cell>
          <cell r="AQ190">
            <v>17.714961538461541</v>
          </cell>
          <cell r="AR190" t="str">
            <v xml:space="preserve"> </v>
          </cell>
          <cell r="AS190" t="str">
            <v xml:space="preserve"> </v>
          </cell>
          <cell r="AT190">
            <v>0</v>
          </cell>
        </row>
        <row r="191">
          <cell r="A191" t="str">
            <v>Asare, William Kwaku</v>
          </cell>
          <cell r="B191" t="str">
            <v>Coordinator I Functional Support /Technician I</v>
          </cell>
          <cell r="C191" t="str">
            <v>MNTD</v>
          </cell>
          <cell r="D191" t="str">
            <v>10300</v>
          </cell>
          <cell r="E191" t="str">
            <v>Y</v>
          </cell>
          <cell r="F191" t="str">
            <v>Driver</v>
          </cell>
          <cell r="G191" t="str">
            <v>A</v>
          </cell>
          <cell r="H191" t="str">
            <v>USD</v>
          </cell>
          <cell r="I191">
            <v>4605.8900000000003</v>
          </cell>
          <cell r="J191">
            <v>1</v>
          </cell>
          <cell r="L191" t="str">
            <v>ACCRA</v>
          </cell>
          <cell r="M191" t="str">
            <v>AFRICA</v>
          </cell>
          <cell r="AP191">
            <v>1</v>
          </cell>
          <cell r="AQ191">
            <v>17.714961538461541</v>
          </cell>
          <cell r="AR191" t="str">
            <v xml:space="preserve"> </v>
          </cell>
          <cell r="AS191" t="str">
            <v xml:space="preserve"> </v>
          </cell>
          <cell r="AT191">
            <v>0</v>
          </cell>
        </row>
        <row r="192">
          <cell r="A192" t="str">
            <v>Ashiono, Doris Achitsa</v>
          </cell>
          <cell r="B192" t="str">
            <v>Program Associate II</v>
          </cell>
          <cell r="C192" t="str">
            <v>PSK</v>
          </cell>
          <cell r="D192" t="str">
            <v>6058</v>
          </cell>
          <cell r="E192" t="str">
            <v>Y</v>
          </cell>
          <cell r="F192" t="str">
            <v>Program Officer</v>
          </cell>
          <cell r="G192" t="str">
            <v>A</v>
          </cell>
          <cell r="H192" t="str">
            <v>USD</v>
          </cell>
          <cell r="I192">
            <v>18099.919999999998</v>
          </cell>
          <cell r="J192">
            <v>1</v>
          </cell>
          <cell r="L192" t="str">
            <v>KAKAMEGA</v>
          </cell>
          <cell r="M192" t="str">
            <v>AFRICA</v>
          </cell>
          <cell r="AP192">
            <v>1</v>
          </cell>
          <cell r="AQ192">
            <v>69.615076923076913</v>
          </cell>
          <cell r="AR192" t="str">
            <v xml:space="preserve"> </v>
          </cell>
          <cell r="AS192" t="str">
            <v xml:space="preserve"> </v>
          </cell>
          <cell r="AT192">
            <v>0</v>
          </cell>
        </row>
        <row r="193">
          <cell r="A193" t="str">
            <v>Ashong-Nartey, Eugene Okoe</v>
          </cell>
          <cell r="B193" t="str">
            <v>Director FP&amp;A</v>
          </cell>
          <cell r="C193" t="str">
            <v>FPA</v>
          </cell>
          <cell r="D193" t="str">
            <v>7418</v>
          </cell>
          <cell r="E193" t="str">
            <v>Y</v>
          </cell>
          <cell r="F193" t="str">
            <v>Director of FP&amp;A Africa</v>
          </cell>
          <cell r="G193" t="str">
            <v>A</v>
          </cell>
          <cell r="H193" t="str">
            <v>USD</v>
          </cell>
          <cell r="I193">
            <v>86000</v>
          </cell>
          <cell r="J193">
            <v>1</v>
          </cell>
          <cell r="L193" t="str">
            <v>ACCRA</v>
          </cell>
          <cell r="M193" t="str">
            <v>AFRICA</v>
          </cell>
          <cell r="AP193">
            <v>1</v>
          </cell>
          <cell r="AQ193">
            <v>330.76923076923077</v>
          </cell>
          <cell r="AR193" t="str">
            <v xml:space="preserve"> </v>
          </cell>
          <cell r="AS193" t="str">
            <v xml:space="preserve"> </v>
          </cell>
          <cell r="AT193">
            <v>0</v>
          </cell>
        </row>
        <row r="194">
          <cell r="A194" t="str">
            <v>Asiago, Stephen Agoma</v>
          </cell>
          <cell r="B194" t="str">
            <v>Coordinator I Functional Support /Technician I</v>
          </cell>
          <cell r="C194" t="str">
            <v>PSK</v>
          </cell>
          <cell r="D194" t="str">
            <v>4254</v>
          </cell>
          <cell r="E194" t="str">
            <v>Y</v>
          </cell>
          <cell r="F194" t="str">
            <v>Driver</v>
          </cell>
          <cell r="G194" t="str">
            <v>A</v>
          </cell>
          <cell r="H194" t="str">
            <v>USD</v>
          </cell>
          <cell r="I194">
            <v>9853.18</v>
          </cell>
          <cell r="J194">
            <v>1</v>
          </cell>
          <cell r="L194" t="str">
            <v>KAKAMEGA</v>
          </cell>
          <cell r="M194" t="str">
            <v>AFRICA</v>
          </cell>
          <cell r="AP194">
            <v>1</v>
          </cell>
          <cell r="AQ194">
            <v>37.896846153846155</v>
          </cell>
          <cell r="AR194" t="str">
            <v xml:space="preserve"> </v>
          </cell>
          <cell r="AS194" t="str">
            <v xml:space="preserve"> </v>
          </cell>
          <cell r="AT194">
            <v>0</v>
          </cell>
        </row>
        <row r="195">
          <cell r="A195" t="str">
            <v>Atfield, Lisa Maria</v>
          </cell>
          <cell r="B195" t="str">
            <v>Senior Communications Officer II</v>
          </cell>
          <cell r="C195" t="str">
            <v>EXAGEN</v>
          </cell>
          <cell r="D195" t="str">
            <v>7760</v>
          </cell>
          <cell r="E195" t="str">
            <v>Y</v>
          </cell>
          <cell r="F195" t="str">
            <v>Senior Communications and Advocacy Officer</v>
          </cell>
          <cell r="G195" t="str">
            <v>A</v>
          </cell>
          <cell r="H195" t="str">
            <v>CHF</v>
          </cell>
          <cell r="I195">
            <v>133900</v>
          </cell>
          <cell r="J195">
            <v>1</v>
          </cell>
          <cell r="L195" t="str">
            <v>SWITZFATH</v>
          </cell>
          <cell r="M195" t="str">
            <v>AMEE</v>
          </cell>
          <cell r="AP195">
            <v>0.92169999999999996</v>
          </cell>
          <cell r="AQ195">
            <v>558.75013561896492</v>
          </cell>
          <cell r="AR195" t="str">
            <v xml:space="preserve"> </v>
          </cell>
          <cell r="AS195" t="str">
            <v xml:space="preserve"> </v>
          </cell>
          <cell r="AT195">
            <v>0</v>
          </cell>
        </row>
        <row r="196">
          <cell r="A196" t="str">
            <v>Atherly, Deborah</v>
          </cell>
          <cell r="B196" t="str">
            <v>Global Head of Research &amp; Development</v>
          </cell>
          <cell r="C196" t="str">
            <v>CPAI</v>
          </cell>
          <cell r="D196" t="str">
            <v>1918</v>
          </cell>
          <cell r="E196" t="str">
            <v>Y</v>
          </cell>
          <cell r="F196" t="str">
            <v>Global Head of Policy, Access and Introduction</v>
          </cell>
          <cell r="G196" t="str">
            <v>A</v>
          </cell>
          <cell r="H196" t="str">
            <v>USD</v>
          </cell>
          <cell r="I196">
            <v>349348.48</v>
          </cell>
          <cell r="J196">
            <v>1</v>
          </cell>
          <cell r="L196" t="str">
            <v>SEATTLE</v>
          </cell>
          <cell r="M196" t="str">
            <v>US</v>
          </cell>
          <cell r="AP196">
            <v>1</v>
          </cell>
          <cell r="AQ196">
            <v>1343.6479999999999</v>
          </cell>
          <cell r="AR196" t="str">
            <v xml:space="preserve"> </v>
          </cell>
          <cell r="AS196" t="str">
            <v>X</v>
          </cell>
          <cell r="AT196">
            <v>0</v>
          </cell>
        </row>
        <row r="197">
          <cell r="A197" t="str">
            <v>Attard, Rachael Namutosi</v>
          </cell>
          <cell r="B197" t="str">
            <v>Accountant</v>
          </cell>
          <cell r="C197" t="str">
            <v>GLACCT</v>
          </cell>
          <cell r="D197" t="str">
            <v>5555</v>
          </cell>
          <cell r="E197" t="str">
            <v>Y</v>
          </cell>
          <cell r="F197" t="str">
            <v>Staff Accountant</v>
          </cell>
          <cell r="G197" t="str">
            <v>A</v>
          </cell>
          <cell r="H197" t="str">
            <v>USD</v>
          </cell>
          <cell r="I197">
            <v>66920.88</v>
          </cell>
          <cell r="J197">
            <v>1</v>
          </cell>
          <cell r="L197" t="str">
            <v>SEATTLE</v>
          </cell>
          <cell r="M197" t="str">
            <v>US</v>
          </cell>
          <cell r="AP197">
            <v>1</v>
          </cell>
          <cell r="AQ197">
            <v>257.38800000000003</v>
          </cell>
          <cell r="AR197" t="str">
            <v xml:space="preserve"> </v>
          </cell>
          <cell r="AS197" t="str">
            <v xml:space="preserve"> </v>
          </cell>
          <cell r="AT197">
            <v>0</v>
          </cell>
        </row>
        <row r="198">
          <cell r="A198" t="str">
            <v>Attia, Layla Nabil</v>
          </cell>
          <cell r="B198" t="str">
            <v>Senior Finance and Awards Officer II/ Senior PADM II</v>
          </cell>
          <cell r="C198" t="str">
            <v>CIFM</v>
          </cell>
          <cell r="D198" t="str">
            <v>5692</v>
          </cell>
          <cell r="E198" t="str">
            <v>Y</v>
          </cell>
          <cell r="F198" t="str">
            <v>Senior Project Administrator</v>
          </cell>
          <cell r="G198" t="str">
            <v>A</v>
          </cell>
          <cell r="H198" t="str">
            <v>USD</v>
          </cell>
          <cell r="I198">
            <v>136699</v>
          </cell>
          <cell r="J198">
            <v>1</v>
          </cell>
          <cell r="L198" t="str">
            <v>WASHINGTON DC</v>
          </cell>
          <cell r="M198" t="str">
            <v>US</v>
          </cell>
          <cell r="AP198">
            <v>1</v>
          </cell>
          <cell r="AQ198">
            <v>525.76538461538462</v>
          </cell>
          <cell r="AR198" t="str">
            <v xml:space="preserve"> </v>
          </cell>
          <cell r="AS198" t="str">
            <v xml:space="preserve"> </v>
          </cell>
          <cell r="AT198">
            <v>0</v>
          </cell>
        </row>
        <row r="199">
          <cell r="A199" t="str">
            <v>Aung, Day Naing</v>
          </cell>
          <cell r="B199" t="str">
            <v>Senior Program Officer II</v>
          </cell>
          <cell r="C199" t="str">
            <v>MM</v>
          </cell>
          <cell r="D199" t="str">
            <v>8177</v>
          </cell>
          <cell r="E199" t="str">
            <v>Y</v>
          </cell>
          <cell r="F199" t="str">
            <v>Senior Technical Officer, Malaria Surveillance</v>
          </cell>
          <cell r="G199" t="str">
            <v>A</v>
          </cell>
          <cell r="H199" t="str">
            <v>USD</v>
          </cell>
          <cell r="I199">
            <v>19902</v>
          </cell>
          <cell r="J199">
            <v>1</v>
          </cell>
          <cell r="L199" t="str">
            <v>Yangon</v>
          </cell>
          <cell r="M199" t="str">
            <v>AMEE</v>
          </cell>
          <cell r="AP199">
            <v>1</v>
          </cell>
          <cell r="AQ199">
            <v>76.546153846153842</v>
          </cell>
          <cell r="AR199" t="str">
            <v xml:space="preserve"> </v>
          </cell>
          <cell r="AS199" t="str">
            <v xml:space="preserve"> </v>
          </cell>
          <cell r="AT199">
            <v>0</v>
          </cell>
        </row>
        <row r="200">
          <cell r="A200" t="str">
            <v>Aung, Nilar</v>
          </cell>
          <cell r="B200" t="str">
            <v>Senior Functional Coordinator</v>
          </cell>
          <cell r="C200" t="str">
            <v>MM</v>
          </cell>
          <cell r="D200" t="str">
            <v>6934</v>
          </cell>
          <cell r="E200" t="str">
            <v>Y</v>
          </cell>
          <cell r="F200" t="str">
            <v>Sr Project Assistant</v>
          </cell>
          <cell r="G200" t="str">
            <v>A</v>
          </cell>
          <cell r="H200" t="str">
            <v>USD</v>
          </cell>
          <cell r="I200">
            <v>12271.83</v>
          </cell>
          <cell r="J200">
            <v>1</v>
          </cell>
          <cell r="L200" t="str">
            <v>Yangon</v>
          </cell>
          <cell r="M200" t="str">
            <v>AMEE</v>
          </cell>
          <cell r="AP200">
            <v>1</v>
          </cell>
          <cell r="AQ200">
            <v>47.19934615384615</v>
          </cell>
          <cell r="AR200" t="str">
            <v xml:space="preserve"> </v>
          </cell>
          <cell r="AS200" t="str">
            <v xml:space="preserve"> </v>
          </cell>
          <cell r="AT200">
            <v>0</v>
          </cell>
        </row>
        <row r="201">
          <cell r="A201" t="str">
            <v>Austras, Krista</v>
          </cell>
          <cell r="B201" t="str">
            <v>Coordinator II Functional Support /Technician II</v>
          </cell>
          <cell r="C201" t="str">
            <v>MNTD</v>
          </cell>
          <cell r="D201" t="str">
            <v>10344</v>
          </cell>
          <cell r="E201" t="str">
            <v>Y</v>
          </cell>
          <cell r="F201" t="str">
            <v>Program Assistant, Malaria and Neglected Tropical Diseases (MNTD)</v>
          </cell>
          <cell r="G201" t="str">
            <v>A</v>
          </cell>
          <cell r="H201" t="str">
            <v>USD</v>
          </cell>
          <cell r="I201">
            <v>54000</v>
          </cell>
          <cell r="J201">
            <v>1</v>
          </cell>
          <cell r="L201" t="str">
            <v>WASHINGTON DC</v>
          </cell>
          <cell r="M201" t="str">
            <v>US</v>
          </cell>
          <cell r="AP201">
            <v>1</v>
          </cell>
          <cell r="AQ201">
            <v>207.69230769230768</v>
          </cell>
          <cell r="AR201" t="str">
            <v xml:space="preserve"> </v>
          </cell>
          <cell r="AS201" t="str">
            <v xml:space="preserve"> </v>
          </cell>
          <cell r="AT201">
            <v>0</v>
          </cell>
        </row>
        <row r="202">
          <cell r="A202" t="str">
            <v>Avena, Cécile</v>
          </cell>
          <cell r="B202" t="str">
            <v>Senior Program Officer I</v>
          </cell>
          <cell r="C202" t="str">
            <v>MNTD</v>
          </cell>
          <cell r="D202" t="str">
            <v>10197</v>
          </cell>
          <cell r="E202" t="str">
            <v>Y</v>
          </cell>
          <cell r="F202" t="str">
            <v>Governance and Strategies Officer</v>
          </cell>
          <cell r="G202" t="str">
            <v>A</v>
          </cell>
          <cell r="H202" t="str">
            <v>CHF</v>
          </cell>
          <cell r="I202">
            <v>108000</v>
          </cell>
          <cell r="J202">
            <v>1</v>
          </cell>
          <cell r="L202" t="str">
            <v>SWITZFATH</v>
          </cell>
          <cell r="M202" t="str">
            <v>AMEE</v>
          </cell>
          <cell r="AP202">
            <v>0.92169999999999996</v>
          </cell>
          <cell r="AQ202">
            <v>450.67225277705916</v>
          </cell>
          <cell r="AR202" t="str">
            <v xml:space="preserve"> </v>
          </cell>
          <cell r="AS202" t="str">
            <v xml:space="preserve"> </v>
          </cell>
          <cell r="AT202">
            <v>0</v>
          </cell>
        </row>
        <row r="203">
          <cell r="A203" t="str">
            <v>awel, Awel Gudale Undie</v>
          </cell>
          <cell r="B203" t="str">
            <v>Senior Program Officer II</v>
          </cell>
          <cell r="C203" t="str">
            <v>ET</v>
          </cell>
          <cell r="D203" t="str">
            <v>10095</v>
          </cell>
          <cell r="E203" t="str">
            <v>Y</v>
          </cell>
          <cell r="F203" t="str">
            <v>Regional Leadership, Management and Coordination Technical Assistant</v>
          </cell>
          <cell r="G203" t="str">
            <v>A</v>
          </cell>
          <cell r="H203" t="str">
            <v>USD</v>
          </cell>
          <cell r="I203">
            <v>15600</v>
          </cell>
          <cell r="J203">
            <v>1</v>
          </cell>
          <cell r="L203" t="str">
            <v>REMOTE-ET</v>
          </cell>
          <cell r="M203" t="str">
            <v>AFRICA</v>
          </cell>
          <cell r="AP203">
            <v>1</v>
          </cell>
          <cell r="AQ203">
            <v>60</v>
          </cell>
          <cell r="AR203" t="str">
            <v xml:space="preserve"> </v>
          </cell>
          <cell r="AS203" t="str">
            <v xml:space="preserve"> </v>
          </cell>
          <cell r="AT203">
            <v>0</v>
          </cell>
        </row>
        <row r="204">
          <cell r="A204" t="str">
            <v>Aye, Khin Zarli</v>
          </cell>
          <cell r="B204" t="str">
            <v>Director Project Management</v>
          </cell>
          <cell r="C204" t="str">
            <v>VN</v>
          </cell>
          <cell r="D204" t="str">
            <v>7711</v>
          </cell>
          <cell r="E204" t="str">
            <v>Y</v>
          </cell>
          <cell r="F204" t="str">
            <v>Chief Of Party</v>
          </cell>
          <cell r="G204" t="str">
            <v>A</v>
          </cell>
          <cell r="H204" t="str">
            <v>VND</v>
          </cell>
          <cell r="I204">
            <v>2881008000</v>
          </cell>
          <cell r="J204">
            <v>1</v>
          </cell>
          <cell r="L204" t="str">
            <v>HANOI</v>
          </cell>
          <cell r="M204" t="str">
            <v>AMEE</v>
          </cell>
          <cell r="AP204">
            <v>23750</v>
          </cell>
          <cell r="AQ204">
            <v>466.56</v>
          </cell>
          <cell r="AR204" t="str">
            <v xml:space="preserve"> </v>
          </cell>
          <cell r="AS204" t="str">
            <v xml:space="preserve"> </v>
          </cell>
          <cell r="AT204">
            <v>0</v>
          </cell>
        </row>
        <row r="205">
          <cell r="A205" t="str">
            <v>Aziz, Zuraya</v>
          </cell>
          <cell r="B205" t="str">
            <v>Senior Ethics &amp; Compliance Officer II</v>
          </cell>
          <cell r="C205" t="str">
            <v>ORA</v>
          </cell>
          <cell r="D205" t="str">
            <v>10089</v>
          </cell>
          <cell r="E205" t="str">
            <v>Y</v>
          </cell>
          <cell r="F205" t="str">
            <v>Research Protections Manager</v>
          </cell>
          <cell r="G205" t="str">
            <v>A</v>
          </cell>
          <cell r="H205" t="str">
            <v>USD</v>
          </cell>
          <cell r="I205">
            <v>135000</v>
          </cell>
          <cell r="J205">
            <v>1</v>
          </cell>
          <cell r="L205" t="str">
            <v>SEATTLE</v>
          </cell>
          <cell r="M205" t="str">
            <v>US</v>
          </cell>
          <cell r="AP205">
            <v>1</v>
          </cell>
          <cell r="AQ205">
            <v>519.23076923076928</v>
          </cell>
          <cell r="AR205" t="str">
            <v xml:space="preserve"> </v>
          </cell>
          <cell r="AS205" t="str">
            <v xml:space="preserve"> </v>
          </cell>
          <cell r="AT205">
            <v>0</v>
          </cell>
        </row>
        <row r="206">
          <cell r="A206" t="str">
            <v>Ba, Fadel Samba</v>
          </cell>
          <cell r="B206" t="str">
            <v>Program Associate I</v>
          </cell>
          <cell r="C206" t="str">
            <v>MNTD</v>
          </cell>
          <cell r="D206" t="str">
            <v>5900</v>
          </cell>
          <cell r="E206" t="str">
            <v>Y</v>
          </cell>
          <cell r="F206" t="str">
            <v>Coordonnateur Activités Terrain - MACEPA</v>
          </cell>
          <cell r="G206" t="str">
            <v>A</v>
          </cell>
          <cell r="H206" t="str">
            <v>XOF</v>
          </cell>
          <cell r="I206">
            <v>7931720</v>
          </cell>
          <cell r="J206">
            <v>1</v>
          </cell>
          <cell r="L206" t="str">
            <v>SenegalDakar</v>
          </cell>
          <cell r="M206" t="str">
            <v>AFRICA</v>
          </cell>
          <cell r="AP206">
            <v>600</v>
          </cell>
          <cell r="AQ206">
            <v>50.844358974358975</v>
          </cell>
          <cell r="AR206" t="str">
            <v xml:space="preserve"> </v>
          </cell>
          <cell r="AS206" t="str">
            <v xml:space="preserve"> </v>
          </cell>
          <cell r="AT206">
            <v>0</v>
          </cell>
        </row>
        <row r="207">
          <cell r="A207" t="str">
            <v>Ba, Saikou Oumar Foutiyou</v>
          </cell>
          <cell r="B207" t="str">
            <v>Program Associate II</v>
          </cell>
          <cell r="C207" t="str">
            <v>SEN</v>
          </cell>
          <cell r="D207" t="str">
            <v>7781</v>
          </cell>
          <cell r="E207" t="str">
            <v>Y</v>
          </cell>
          <cell r="F207" t="str">
            <v>Technical Associate</v>
          </cell>
          <cell r="G207" t="str">
            <v>A</v>
          </cell>
          <cell r="H207" t="str">
            <v>XOF</v>
          </cell>
          <cell r="I207">
            <v>10783079</v>
          </cell>
          <cell r="J207">
            <v>1</v>
          </cell>
          <cell r="L207" t="str">
            <v>SenegalDakar</v>
          </cell>
          <cell r="M207" t="str">
            <v>AFRICA</v>
          </cell>
          <cell r="AP207">
            <v>600</v>
          </cell>
          <cell r="AQ207">
            <v>69.122301282051282</v>
          </cell>
          <cell r="AR207" t="str">
            <v xml:space="preserve"> </v>
          </cell>
          <cell r="AS207" t="str">
            <v xml:space="preserve"> </v>
          </cell>
          <cell r="AT207">
            <v>0</v>
          </cell>
        </row>
        <row r="208">
          <cell r="A208" t="str">
            <v>Baah, Janet</v>
          </cell>
          <cell r="B208" t="str">
            <v>Senior Accounting Coordinator</v>
          </cell>
          <cell r="C208" t="str">
            <v>ARMGT</v>
          </cell>
          <cell r="D208" t="str">
            <v>10226</v>
          </cell>
          <cell r="E208" t="str">
            <v>Y</v>
          </cell>
          <cell r="F208" t="str">
            <v>Finance Officer</v>
          </cell>
          <cell r="G208" t="str">
            <v>A</v>
          </cell>
          <cell r="H208" t="str">
            <v>USD</v>
          </cell>
          <cell r="I208">
            <v>9000</v>
          </cell>
          <cell r="J208">
            <v>1</v>
          </cell>
          <cell r="L208" t="str">
            <v>ACCRA</v>
          </cell>
          <cell r="M208" t="str">
            <v>AFRICA</v>
          </cell>
          <cell r="AP208">
            <v>1</v>
          </cell>
          <cell r="AQ208">
            <v>34.615384615384613</v>
          </cell>
          <cell r="AR208" t="str">
            <v xml:space="preserve"> </v>
          </cell>
          <cell r="AS208" t="str">
            <v xml:space="preserve"> </v>
          </cell>
          <cell r="AT208">
            <v>0</v>
          </cell>
        </row>
        <row r="209">
          <cell r="A209" t="str">
            <v>Bachar, Sarah</v>
          </cell>
          <cell r="B209" t="str">
            <v>Senior Functional Coordinator</v>
          </cell>
          <cell r="C209" t="str">
            <v>APP</v>
          </cell>
          <cell r="D209" t="str">
            <v>10275</v>
          </cell>
          <cell r="E209" t="str">
            <v>Y</v>
          </cell>
          <cell r="F209" t="str">
            <v>Senior Program Assistant</v>
          </cell>
          <cell r="G209" t="str">
            <v>A</v>
          </cell>
          <cell r="H209" t="str">
            <v>USD</v>
          </cell>
          <cell r="I209">
            <v>75000</v>
          </cell>
          <cell r="J209">
            <v>1</v>
          </cell>
          <cell r="L209" t="str">
            <v>WASHINGTON DC</v>
          </cell>
          <cell r="M209" t="str">
            <v>US</v>
          </cell>
          <cell r="AP209">
            <v>1</v>
          </cell>
          <cell r="AQ209">
            <v>288.46153846153845</v>
          </cell>
          <cell r="AR209" t="str">
            <v xml:space="preserve"> </v>
          </cell>
          <cell r="AS209" t="str">
            <v xml:space="preserve"> </v>
          </cell>
          <cell r="AT209">
            <v>0</v>
          </cell>
        </row>
        <row r="210">
          <cell r="A210" t="str">
            <v>Badgley, Vrunda Rathod</v>
          </cell>
          <cell r="B210" t="str">
            <v>Senior Program Officer I</v>
          </cell>
          <cell r="C210" t="str">
            <v>CODE</v>
          </cell>
          <cell r="D210" t="str">
            <v>7333</v>
          </cell>
          <cell r="E210" t="str">
            <v>Y</v>
          </cell>
          <cell r="F210" t="str">
            <v>Senior Program Officer</v>
          </cell>
          <cell r="G210" t="str">
            <v>A</v>
          </cell>
          <cell r="H210" t="str">
            <v>USD</v>
          </cell>
          <cell r="I210">
            <v>128654.24</v>
          </cell>
          <cell r="J210">
            <v>1</v>
          </cell>
          <cell r="L210" t="str">
            <v>SEATTLE</v>
          </cell>
          <cell r="M210" t="str">
            <v>US</v>
          </cell>
          <cell r="AP210">
            <v>1</v>
          </cell>
          <cell r="AQ210">
            <v>494.82400000000001</v>
          </cell>
          <cell r="AR210" t="str">
            <v xml:space="preserve"> </v>
          </cell>
          <cell r="AS210" t="str">
            <v xml:space="preserve"> </v>
          </cell>
          <cell r="AT210">
            <v>0</v>
          </cell>
        </row>
        <row r="211">
          <cell r="A211" t="str">
            <v>Badiane, Ndeye Astou</v>
          </cell>
          <cell r="B211" t="str">
            <v>Manager Program Project Management</v>
          </cell>
          <cell r="C211" t="str">
            <v>SEN</v>
          </cell>
          <cell r="D211" t="str">
            <v>7050</v>
          </cell>
          <cell r="E211" t="str">
            <v>Y</v>
          </cell>
          <cell r="F211" t="str">
            <v>Program Manager</v>
          </cell>
          <cell r="G211" t="str">
            <v>A</v>
          </cell>
          <cell r="H211" t="str">
            <v>XOF</v>
          </cell>
          <cell r="I211">
            <v>42328340</v>
          </cell>
          <cell r="J211">
            <v>1</v>
          </cell>
          <cell r="L211" t="str">
            <v>SenegalDakar</v>
          </cell>
          <cell r="M211" t="str">
            <v>AFRICA</v>
          </cell>
          <cell r="AP211">
            <v>600</v>
          </cell>
          <cell r="AQ211">
            <v>271.33551282051286</v>
          </cell>
          <cell r="AR211" t="str">
            <v xml:space="preserve"> </v>
          </cell>
          <cell r="AS211" t="str">
            <v xml:space="preserve"> </v>
          </cell>
          <cell r="AT211">
            <v>0</v>
          </cell>
        </row>
        <row r="212">
          <cell r="A212" t="str">
            <v>Badiane, Ndeye Fatou Madeleine</v>
          </cell>
          <cell r="B212" t="str">
            <v>Finance and Awards Associate II/ PADM II</v>
          </cell>
          <cell r="C212" t="str">
            <v>MD</v>
          </cell>
          <cell r="D212" t="str">
            <v>6849</v>
          </cell>
          <cell r="E212" t="str">
            <v>Y</v>
          </cell>
          <cell r="F212" t="str">
            <v>Project Administrator, Market Dynamics, and Primary Healthcare</v>
          </cell>
          <cell r="G212" t="str">
            <v>A</v>
          </cell>
          <cell r="H212" t="str">
            <v>XOF</v>
          </cell>
          <cell r="I212">
            <v>23836476</v>
          </cell>
          <cell r="J212">
            <v>1</v>
          </cell>
          <cell r="L212" t="str">
            <v>SenegalDakar</v>
          </cell>
          <cell r="M212" t="str">
            <v>AFRICA</v>
          </cell>
          <cell r="AP212">
            <v>600</v>
          </cell>
          <cell r="AQ212">
            <v>152.79792307692307</v>
          </cell>
          <cell r="AR212" t="str">
            <v xml:space="preserve"> </v>
          </cell>
          <cell r="AS212" t="str">
            <v xml:space="preserve"> </v>
          </cell>
          <cell r="AT212">
            <v>0</v>
          </cell>
        </row>
        <row r="213">
          <cell r="A213" t="str">
            <v>Bains, Amrita Kaur</v>
          </cell>
          <cell r="B213" t="str">
            <v>Senior Clinical Research Monitoring &amp; Development Officer I</v>
          </cell>
          <cell r="C213" t="str">
            <v>CCLN</v>
          </cell>
          <cell r="D213" t="str">
            <v>7473</v>
          </cell>
          <cell r="E213" t="str">
            <v>Y</v>
          </cell>
          <cell r="F213" t="str">
            <v>Trial Master File Officer</v>
          </cell>
          <cell r="G213" t="str">
            <v>A</v>
          </cell>
          <cell r="H213" t="str">
            <v>USD</v>
          </cell>
          <cell r="I213">
            <v>98121.919999999998</v>
          </cell>
          <cell r="J213">
            <v>1</v>
          </cell>
          <cell r="L213" t="str">
            <v>HOME-WA-SEA</v>
          </cell>
          <cell r="M213" t="str">
            <v>US</v>
          </cell>
          <cell r="AP213">
            <v>1</v>
          </cell>
          <cell r="AQ213">
            <v>377.392</v>
          </cell>
          <cell r="AR213" t="str">
            <v xml:space="preserve"> </v>
          </cell>
          <cell r="AS213" t="str">
            <v xml:space="preserve"> </v>
          </cell>
          <cell r="AT213">
            <v>0</v>
          </cell>
        </row>
        <row r="214">
          <cell r="A214" t="str">
            <v>Bains, Jasbir Singh</v>
          </cell>
          <cell r="B214" t="str">
            <v>Coordinator I Functional Support /Technician I</v>
          </cell>
          <cell r="C214" t="str">
            <v>PSN</v>
          </cell>
          <cell r="D214" t="str">
            <v>2176</v>
          </cell>
          <cell r="E214" t="str">
            <v>Y</v>
          </cell>
          <cell r="F214" t="str">
            <v>Driver</v>
          </cell>
          <cell r="G214" t="str">
            <v>A</v>
          </cell>
          <cell r="H214" t="str">
            <v>INR</v>
          </cell>
          <cell r="I214">
            <v>649383</v>
          </cell>
          <cell r="J214">
            <v>1</v>
          </cell>
          <cell r="L214" t="str">
            <v>NEW DELHI</v>
          </cell>
          <cell r="M214" t="str">
            <v>AMEE</v>
          </cell>
          <cell r="AP214">
            <v>81.06</v>
          </cell>
          <cell r="AQ214">
            <v>30.81207652451176</v>
          </cell>
          <cell r="AR214" t="str">
            <v xml:space="preserve"> </v>
          </cell>
          <cell r="AS214" t="str">
            <v xml:space="preserve"> </v>
          </cell>
          <cell r="AT214">
            <v>0</v>
          </cell>
        </row>
        <row r="215">
          <cell r="A215" t="str">
            <v>Bairagi, Anand Kumar</v>
          </cell>
          <cell r="B215" t="str">
            <v>Senior Monitoring, Evaluation and Learning Officer II</v>
          </cell>
          <cell r="C215" t="str">
            <v>PSN</v>
          </cell>
          <cell r="D215" t="str">
            <v>8124</v>
          </cell>
          <cell r="E215" t="str">
            <v>Y</v>
          </cell>
          <cell r="F215" t="str">
            <v>Specialist – Learning and Impact</v>
          </cell>
          <cell r="G215" t="str">
            <v>A</v>
          </cell>
          <cell r="H215" t="str">
            <v>INR</v>
          </cell>
          <cell r="I215">
            <v>2941911.5</v>
          </cell>
          <cell r="J215">
            <v>1</v>
          </cell>
          <cell r="L215" t="str">
            <v>NEW DELHI</v>
          </cell>
          <cell r="M215" t="str">
            <v>AMEE</v>
          </cell>
          <cell r="AP215">
            <v>81.06</v>
          </cell>
          <cell r="AQ215">
            <v>139.5885051908368</v>
          </cell>
          <cell r="AR215" t="str">
            <v xml:space="preserve"> </v>
          </cell>
          <cell r="AS215" t="str">
            <v xml:space="preserve"> </v>
          </cell>
          <cell r="AT215">
            <v>0</v>
          </cell>
        </row>
        <row r="216">
          <cell r="A216" t="str">
            <v>Bajaj, Abhimanyu</v>
          </cell>
          <cell r="B216" t="str">
            <v>Manager Finance and Awards</v>
          </cell>
          <cell r="C216" t="str">
            <v>PSN</v>
          </cell>
          <cell r="D216" t="str">
            <v>10070</v>
          </cell>
          <cell r="E216" t="str">
            <v>Y</v>
          </cell>
          <cell r="F216" t="str">
            <v>Senior Project Administrator</v>
          </cell>
          <cell r="G216" t="str">
            <v>A</v>
          </cell>
          <cell r="H216" t="str">
            <v>INR</v>
          </cell>
          <cell r="I216">
            <v>2270535.7200000002</v>
          </cell>
          <cell r="J216">
            <v>1</v>
          </cell>
          <cell r="L216" t="str">
            <v>NEW DELHI</v>
          </cell>
          <cell r="M216" t="str">
            <v>AMEE</v>
          </cell>
          <cell r="AP216">
            <v>81.06</v>
          </cell>
          <cell r="AQ216">
            <v>107.73291009508627</v>
          </cell>
          <cell r="AR216" t="str">
            <v xml:space="preserve"> </v>
          </cell>
          <cell r="AS216" t="str">
            <v xml:space="preserve"> </v>
          </cell>
          <cell r="AT216">
            <v>0</v>
          </cell>
        </row>
        <row r="217">
          <cell r="A217" t="str">
            <v>Bajaj, Priyanka</v>
          </cell>
          <cell r="B217" t="str">
            <v>Senior Program Officer II</v>
          </cell>
          <cell r="C217" t="str">
            <v>PSN</v>
          </cell>
          <cell r="D217" t="str">
            <v>6639</v>
          </cell>
          <cell r="E217" t="str">
            <v>Y</v>
          </cell>
          <cell r="F217" t="str">
            <v>Specialist - Health Technology Innovations</v>
          </cell>
          <cell r="G217" t="str">
            <v>A</v>
          </cell>
          <cell r="H217" t="str">
            <v>INR</v>
          </cell>
          <cell r="I217">
            <v>1937087.55</v>
          </cell>
          <cell r="J217">
            <v>1</v>
          </cell>
          <cell r="L217" t="str">
            <v>NEW DELHI</v>
          </cell>
          <cell r="M217" t="str">
            <v>AMEE</v>
          </cell>
          <cell r="AP217">
            <v>81.06</v>
          </cell>
          <cell r="AQ217">
            <v>91.911383305813359</v>
          </cell>
          <cell r="AR217" t="str">
            <v xml:space="preserve"> </v>
          </cell>
          <cell r="AS217" t="str">
            <v xml:space="preserve"> </v>
          </cell>
          <cell r="AT217">
            <v>0</v>
          </cell>
        </row>
        <row r="218">
          <cell r="A218" t="str">
            <v>Bakhshi, Jyotika</v>
          </cell>
          <cell r="B218" t="str">
            <v>Senior Functional Coordinator</v>
          </cell>
          <cell r="C218" t="str">
            <v>CIFM</v>
          </cell>
          <cell r="D218" t="str">
            <v>2110</v>
          </cell>
          <cell r="E218" t="str">
            <v>Y</v>
          </cell>
          <cell r="F218" t="str">
            <v>Project Assistant, India</v>
          </cell>
          <cell r="G218" t="str">
            <v>A</v>
          </cell>
          <cell r="H218" t="str">
            <v>INR</v>
          </cell>
          <cell r="I218">
            <v>1227966.24</v>
          </cell>
          <cell r="J218">
            <v>1</v>
          </cell>
          <cell r="L218" t="str">
            <v>NEW DELHI</v>
          </cell>
          <cell r="M218" t="str">
            <v>AMEE</v>
          </cell>
          <cell r="AP218">
            <v>81.06</v>
          </cell>
          <cell r="AQ218">
            <v>58.264829471047086</v>
          </cell>
          <cell r="AR218" t="str">
            <v xml:space="preserve"> </v>
          </cell>
          <cell r="AS218" t="str">
            <v xml:space="preserve"> </v>
          </cell>
          <cell r="AT218">
            <v>0</v>
          </cell>
        </row>
        <row r="219">
          <cell r="A219" t="str">
            <v>Balaji, Kanduri Ananth</v>
          </cell>
          <cell r="B219" t="str">
            <v>Advanced Program Officer</v>
          </cell>
          <cell r="C219" t="str">
            <v>CIFM</v>
          </cell>
          <cell r="D219" t="str">
            <v>N106</v>
          </cell>
          <cell r="E219" t="str">
            <v>Y</v>
          </cell>
          <cell r="F219" t="str">
            <v>Senior Business and Alliance Manager, India</v>
          </cell>
          <cell r="G219" t="str">
            <v>A</v>
          </cell>
          <cell r="H219" t="str">
            <v>INR</v>
          </cell>
          <cell r="I219">
            <v>6392109</v>
          </cell>
          <cell r="J219">
            <v>1</v>
          </cell>
          <cell r="L219" t="str">
            <v>NEW DELHI</v>
          </cell>
          <cell r="M219" t="str">
            <v>AMEE</v>
          </cell>
          <cell r="AP219">
            <v>81.06</v>
          </cell>
          <cell r="AQ219">
            <v>303.29428343677046</v>
          </cell>
          <cell r="AR219" t="str">
            <v xml:space="preserve"> </v>
          </cell>
          <cell r="AS219" t="str">
            <v xml:space="preserve"> </v>
          </cell>
          <cell r="AT219">
            <v>0</v>
          </cell>
        </row>
        <row r="220">
          <cell r="A220" t="str">
            <v>Balasubramanian, Deepak</v>
          </cell>
          <cell r="B220" t="str">
            <v>Program Advisor II</v>
          </cell>
          <cell r="C220" t="str">
            <v>PSN</v>
          </cell>
          <cell r="D220" t="str">
            <v>10085</v>
          </cell>
          <cell r="E220" t="str">
            <v>Y</v>
          </cell>
          <cell r="F220" t="str">
            <v>Deputy Director - TB, South Asia</v>
          </cell>
          <cell r="G220" t="str">
            <v>A</v>
          </cell>
          <cell r="H220" t="str">
            <v>INR</v>
          </cell>
          <cell r="I220">
            <v>4910000</v>
          </cell>
          <cell r="J220">
            <v>1</v>
          </cell>
          <cell r="L220" t="str">
            <v>NEW DELHI</v>
          </cell>
          <cell r="M220" t="str">
            <v>AMEE</v>
          </cell>
          <cell r="AP220">
            <v>81.06</v>
          </cell>
          <cell r="AQ220">
            <v>232.97082882575108</v>
          </cell>
          <cell r="AR220" t="str">
            <v xml:space="preserve"> </v>
          </cell>
          <cell r="AS220" t="str">
            <v xml:space="preserve"> </v>
          </cell>
          <cell r="AT220">
            <v>0</v>
          </cell>
        </row>
        <row r="221">
          <cell r="A221" t="str">
            <v>Balderston, Elizabeth Ann</v>
          </cell>
          <cell r="B221" t="str">
            <v>Senior Communications Officer I</v>
          </cell>
          <cell r="C221" t="str">
            <v>RH</v>
          </cell>
          <cell r="D221" t="str">
            <v>2112</v>
          </cell>
          <cell r="E221" t="str">
            <v>Y</v>
          </cell>
          <cell r="F221" t="str">
            <v>Communications Officer</v>
          </cell>
          <cell r="G221" t="str">
            <v>A</v>
          </cell>
          <cell r="H221" t="str">
            <v>USD</v>
          </cell>
          <cell r="I221">
            <v>108908.8</v>
          </cell>
          <cell r="J221">
            <v>1</v>
          </cell>
          <cell r="L221" t="str">
            <v>SEATTLE</v>
          </cell>
          <cell r="M221" t="str">
            <v>US</v>
          </cell>
          <cell r="AP221">
            <v>1</v>
          </cell>
          <cell r="AQ221">
            <v>418.88</v>
          </cell>
          <cell r="AR221" t="str">
            <v xml:space="preserve"> </v>
          </cell>
          <cell r="AS221" t="str">
            <v xml:space="preserve"> </v>
          </cell>
          <cell r="AT221">
            <v>0</v>
          </cell>
        </row>
        <row r="222">
          <cell r="A222" t="str">
            <v>Baldyniuk, Olga</v>
          </cell>
          <cell r="B222" t="str">
            <v>Finance and Awards Associate II/ PADM II</v>
          </cell>
          <cell r="C222" t="str">
            <v>PSU</v>
          </cell>
          <cell r="D222" t="str">
            <v>4179</v>
          </cell>
          <cell r="E222" t="str">
            <v>Y</v>
          </cell>
          <cell r="F222" t="str">
            <v>Finance Associate</v>
          </cell>
          <cell r="G222" t="str">
            <v>A</v>
          </cell>
          <cell r="H222" t="str">
            <v>USD</v>
          </cell>
          <cell r="I222">
            <v>57199.93</v>
          </cell>
          <cell r="J222">
            <v>1</v>
          </cell>
          <cell r="L222" t="str">
            <v>KYIV</v>
          </cell>
          <cell r="M222" t="str">
            <v>AMEE</v>
          </cell>
          <cell r="AP222">
            <v>1</v>
          </cell>
          <cell r="AQ222">
            <v>219.99973076923078</v>
          </cell>
          <cell r="AR222" t="str">
            <v xml:space="preserve"> </v>
          </cell>
          <cell r="AS222" t="str">
            <v xml:space="preserve"> </v>
          </cell>
          <cell r="AT222">
            <v>0</v>
          </cell>
        </row>
        <row r="223">
          <cell r="A223" t="str">
            <v>Banda, Deborah</v>
          </cell>
          <cell r="B223" t="str">
            <v>Coordinator II Functional Support /Technician II</v>
          </cell>
          <cell r="C223" t="str">
            <v>ZM</v>
          </cell>
          <cell r="D223" t="str">
            <v>7410</v>
          </cell>
          <cell r="E223" t="str">
            <v>Y</v>
          </cell>
          <cell r="F223" t="str">
            <v>Program Assistant/Receptionist, Zambia Country Program</v>
          </cell>
          <cell r="G223" t="str">
            <v>A</v>
          </cell>
          <cell r="H223" t="str">
            <v>ZMW</v>
          </cell>
          <cell r="I223">
            <v>133300.92000000001</v>
          </cell>
          <cell r="J223">
            <v>1</v>
          </cell>
          <cell r="L223" t="str">
            <v>LUSAKA1</v>
          </cell>
          <cell r="M223" t="str">
            <v>AFRICA</v>
          </cell>
          <cell r="AP223">
            <v>19.5</v>
          </cell>
          <cell r="AQ223">
            <v>26.292094674556214</v>
          </cell>
          <cell r="AR223" t="str">
            <v xml:space="preserve"> </v>
          </cell>
          <cell r="AS223" t="str">
            <v xml:space="preserve"> </v>
          </cell>
          <cell r="AT223">
            <v>0</v>
          </cell>
        </row>
        <row r="224">
          <cell r="A224" t="str">
            <v>Banda, Enock</v>
          </cell>
          <cell r="B224" t="str">
            <v>Advanced Monitoring, Evaluation and Learning Officer</v>
          </cell>
          <cell r="C224" t="str">
            <v>ZM</v>
          </cell>
          <cell r="D224" t="str">
            <v>7152</v>
          </cell>
          <cell r="E224" t="str">
            <v>Y</v>
          </cell>
          <cell r="F224" t="str">
            <v>M&amp;E Specialist, PAMO Plus</v>
          </cell>
          <cell r="G224" t="str">
            <v>A</v>
          </cell>
          <cell r="H224" t="str">
            <v>ZMW</v>
          </cell>
          <cell r="I224">
            <v>664726.31999999995</v>
          </cell>
          <cell r="J224">
            <v>1</v>
          </cell>
          <cell r="L224" t="str">
            <v>LUSAKA1</v>
          </cell>
          <cell r="M224" t="str">
            <v>AFRICA</v>
          </cell>
          <cell r="AP224">
            <v>19.5</v>
          </cell>
          <cell r="AQ224">
            <v>131.10972781065087</v>
          </cell>
          <cell r="AR224" t="str">
            <v xml:space="preserve"> </v>
          </cell>
          <cell r="AS224" t="str">
            <v xml:space="preserve"> </v>
          </cell>
          <cell r="AT224">
            <v>0</v>
          </cell>
        </row>
        <row r="225">
          <cell r="A225" t="str">
            <v>Banda, Happy Shem</v>
          </cell>
          <cell r="B225" t="str">
            <v>Senior Program Officer I</v>
          </cell>
          <cell r="C225" t="str">
            <v>MD</v>
          </cell>
          <cell r="D225" t="str">
            <v>7970</v>
          </cell>
          <cell r="E225" t="str">
            <v>Y</v>
          </cell>
          <cell r="F225" t="str">
            <v>Senior Program Officer</v>
          </cell>
          <cell r="G225" t="str">
            <v>A</v>
          </cell>
          <cell r="H225" t="str">
            <v>MWK</v>
          </cell>
          <cell r="I225">
            <v>31736628</v>
          </cell>
          <cell r="J225">
            <v>1</v>
          </cell>
          <cell r="L225" t="str">
            <v>MalawiLilongwe</v>
          </cell>
          <cell r="M225" t="str">
            <v>AFRICA</v>
          </cell>
          <cell r="AP225">
            <v>1100</v>
          </cell>
          <cell r="AQ225">
            <v>110.96723076923077</v>
          </cell>
          <cell r="AR225" t="str">
            <v xml:space="preserve"> </v>
          </cell>
          <cell r="AS225" t="str">
            <v xml:space="preserve"> </v>
          </cell>
          <cell r="AT225">
            <v>0</v>
          </cell>
        </row>
        <row r="226">
          <cell r="A226" t="str">
            <v>Banda, James J</v>
          </cell>
          <cell r="B226" t="str">
            <v>Advanced Project Manager</v>
          </cell>
          <cell r="C226" t="str">
            <v>ZM</v>
          </cell>
          <cell r="D226" t="str">
            <v>5740</v>
          </cell>
          <cell r="E226" t="str">
            <v>Y</v>
          </cell>
          <cell r="F226" t="str">
            <v>Senior Policy, Strategy and Management Advisor</v>
          </cell>
          <cell r="G226" t="str">
            <v>A</v>
          </cell>
          <cell r="H226" t="str">
            <v>ZMW</v>
          </cell>
          <cell r="I226">
            <v>1114299.47</v>
          </cell>
          <cell r="J226">
            <v>1</v>
          </cell>
          <cell r="L226" t="str">
            <v>LUSAKA1</v>
          </cell>
          <cell r="M226" t="str">
            <v>AFRICA</v>
          </cell>
          <cell r="AP226">
            <v>19.5</v>
          </cell>
          <cell r="AQ226">
            <v>219.78293293885599</v>
          </cell>
          <cell r="AR226" t="str">
            <v xml:space="preserve"> </v>
          </cell>
          <cell r="AS226" t="str">
            <v xml:space="preserve"> </v>
          </cell>
          <cell r="AT226">
            <v>0</v>
          </cell>
        </row>
        <row r="227">
          <cell r="A227" t="str">
            <v>Baral, Ranju</v>
          </cell>
          <cell r="B227" t="str">
            <v>Advanced Research &amp; Development Officer</v>
          </cell>
          <cell r="C227" t="str">
            <v>CPAI</v>
          </cell>
          <cell r="D227" t="str">
            <v>6136</v>
          </cell>
          <cell r="E227" t="str">
            <v>Y</v>
          </cell>
          <cell r="F227" t="str">
            <v>Sr. Health Economist</v>
          </cell>
          <cell r="G227" t="str">
            <v>A</v>
          </cell>
          <cell r="H227" t="str">
            <v>USD</v>
          </cell>
          <cell r="I227">
            <v>162512.48000000001</v>
          </cell>
          <cell r="J227">
            <v>1</v>
          </cell>
          <cell r="L227" t="str">
            <v>SEATTLE</v>
          </cell>
          <cell r="M227" t="str">
            <v>US</v>
          </cell>
          <cell r="AP227">
            <v>1</v>
          </cell>
          <cell r="AQ227">
            <v>625.048</v>
          </cell>
          <cell r="AR227" t="str">
            <v xml:space="preserve"> </v>
          </cell>
          <cell r="AS227" t="str">
            <v xml:space="preserve"> </v>
          </cell>
          <cell r="AT227">
            <v>0</v>
          </cell>
        </row>
        <row r="228">
          <cell r="A228" t="str">
            <v>Barasa, Beth</v>
          </cell>
          <cell r="B228" t="str">
            <v>Senior Program Officer I</v>
          </cell>
          <cell r="C228" t="str">
            <v>MNTD</v>
          </cell>
          <cell r="D228" t="str">
            <v>10332</v>
          </cell>
          <cell r="E228" t="str">
            <v>Y</v>
          </cell>
          <cell r="F228" t="str">
            <v>Technical Officer- Reach Malaria</v>
          </cell>
          <cell r="G228" t="str">
            <v>A</v>
          </cell>
          <cell r="H228" t="str">
            <v>USD</v>
          </cell>
          <cell r="I228">
            <v>30000</v>
          </cell>
          <cell r="J228">
            <v>1</v>
          </cell>
          <cell r="L228" t="str">
            <v>KAKAMEGA</v>
          </cell>
          <cell r="M228" t="str">
            <v>AFRICA</v>
          </cell>
          <cell r="AP228">
            <v>1</v>
          </cell>
          <cell r="AQ228">
            <v>115.38461538461539</v>
          </cell>
          <cell r="AR228" t="str">
            <v xml:space="preserve"> </v>
          </cell>
          <cell r="AS228" t="str">
            <v xml:space="preserve"> </v>
          </cell>
          <cell r="AT228">
            <v>0</v>
          </cell>
        </row>
        <row r="229">
          <cell r="A229" t="str">
            <v>Barigye, George William</v>
          </cell>
          <cell r="B229" t="str">
            <v>Advanced Program Officer</v>
          </cell>
          <cell r="C229" t="str">
            <v>RH</v>
          </cell>
          <cell r="D229" t="str">
            <v>4963</v>
          </cell>
          <cell r="E229" t="str">
            <v>Y</v>
          </cell>
          <cell r="F229" t="str">
            <v>Senior Technical Advisor SRH, Anglophone countries</v>
          </cell>
          <cell r="G229" t="str">
            <v>A</v>
          </cell>
          <cell r="H229" t="str">
            <v>UGX</v>
          </cell>
          <cell r="I229">
            <v>240005065</v>
          </cell>
          <cell r="J229">
            <v>1</v>
          </cell>
          <cell r="L229" t="str">
            <v>UgandaKampala</v>
          </cell>
          <cell r="M229" t="str">
            <v>AFRICA</v>
          </cell>
          <cell r="AP229">
            <v>3750</v>
          </cell>
          <cell r="AQ229">
            <v>246.15904102564102</v>
          </cell>
          <cell r="AR229" t="str">
            <v xml:space="preserve"> </v>
          </cell>
          <cell r="AS229" t="str">
            <v xml:space="preserve"> </v>
          </cell>
          <cell r="AT229">
            <v>0</v>
          </cell>
        </row>
        <row r="230">
          <cell r="A230" t="str">
            <v>Barney, Rebecca Suzanne</v>
          </cell>
          <cell r="B230" t="str">
            <v>Senior Research &amp; Development Officer II</v>
          </cell>
          <cell r="C230" t="str">
            <v>DX</v>
          </cell>
          <cell r="D230" t="str">
            <v>3284</v>
          </cell>
          <cell r="E230" t="str">
            <v>Y</v>
          </cell>
          <cell r="F230" t="str">
            <v>Research Scientist</v>
          </cell>
          <cell r="G230" t="str">
            <v>A</v>
          </cell>
          <cell r="H230" t="str">
            <v>USD</v>
          </cell>
          <cell r="I230">
            <v>112064.16</v>
          </cell>
          <cell r="J230">
            <v>1</v>
          </cell>
          <cell r="L230" t="str">
            <v>SEATTLE</v>
          </cell>
          <cell r="M230" t="str">
            <v>US</v>
          </cell>
          <cell r="AP230">
            <v>1</v>
          </cell>
          <cell r="AQ230">
            <v>431.01600000000002</v>
          </cell>
          <cell r="AR230" t="str">
            <v xml:space="preserve"> </v>
          </cell>
          <cell r="AS230" t="str">
            <v xml:space="preserve"> </v>
          </cell>
          <cell r="AT230">
            <v>0</v>
          </cell>
        </row>
        <row r="231">
          <cell r="A231" t="str">
            <v>Barrett, Leslie Lorraine</v>
          </cell>
          <cell r="B231" t="str">
            <v>Senior Finance and Awards Officer/ Senior PADM I</v>
          </cell>
          <cell r="C231" t="str">
            <v>MDHT</v>
          </cell>
          <cell r="D231" t="str">
            <v>4930</v>
          </cell>
          <cell r="E231" t="str">
            <v>Y</v>
          </cell>
          <cell r="F231" t="str">
            <v>PADM Officer</v>
          </cell>
          <cell r="G231" t="str">
            <v>A</v>
          </cell>
          <cell r="H231" t="str">
            <v>USD</v>
          </cell>
          <cell r="I231">
            <v>105011.92</v>
          </cell>
          <cell r="J231">
            <v>1</v>
          </cell>
          <cell r="L231" t="str">
            <v>HOME-WA-SEA</v>
          </cell>
          <cell r="M231" t="str">
            <v>US</v>
          </cell>
          <cell r="AP231">
            <v>1</v>
          </cell>
          <cell r="AQ231">
            <v>403.892</v>
          </cell>
          <cell r="AR231" t="str">
            <v xml:space="preserve"> </v>
          </cell>
          <cell r="AS231" t="str">
            <v xml:space="preserve"> </v>
          </cell>
          <cell r="AT231">
            <v>0</v>
          </cell>
        </row>
        <row r="232">
          <cell r="A232" t="str">
            <v>Barros, Iracema Marisa Caetano de Sousa</v>
          </cell>
          <cell r="B232" t="str">
            <v>Manager Program</v>
          </cell>
          <cell r="C232" t="str">
            <v>ECD</v>
          </cell>
          <cell r="D232" t="str">
            <v>6133</v>
          </cell>
          <cell r="E232" t="str">
            <v>Y</v>
          </cell>
          <cell r="F232" t="str">
            <v>Technical Advisor, MCHN</v>
          </cell>
          <cell r="G232" t="str">
            <v>A</v>
          </cell>
          <cell r="H232" t="str">
            <v>MZN</v>
          </cell>
          <cell r="I232">
            <v>5517624.4199999999</v>
          </cell>
          <cell r="J232">
            <v>1</v>
          </cell>
          <cell r="L232" t="str">
            <v>MOZMAPUTO</v>
          </cell>
          <cell r="M232" t="str">
            <v>AFRICA</v>
          </cell>
          <cell r="AP232">
            <v>63</v>
          </cell>
          <cell r="AQ232">
            <v>336.85130769230767</v>
          </cell>
          <cell r="AR232" t="str">
            <v xml:space="preserve"> </v>
          </cell>
          <cell r="AS232" t="str">
            <v xml:space="preserve"> </v>
          </cell>
          <cell r="AT232">
            <v>0</v>
          </cell>
        </row>
        <row r="233">
          <cell r="A233" t="str">
            <v>Barry, Fatoumata Binta</v>
          </cell>
          <cell r="B233" t="str">
            <v>Senior Functional Coordinator</v>
          </cell>
          <cell r="C233" t="str">
            <v>MNTD</v>
          </cell>
          <cell r="D233" t="str">
            <v>10044</v>
          </cell>
          <cell r="E233" t="str">
            <v>Y</v>
          </cell>
          <cell r="F233" t="str">
            <v>Senior Program Assistant - Malaria and Neglected Tropical Diseases</v>
          </cell>
          <cell r="G233" t="str">
            <v>A</v>
          </cell>
          <cell r="H233" t="str">
            <v>XOF</v>
          </cell>
          <cell r="I233">
            <v>11148974</v>
          </cell>
          <cell r="J233">
            <v>1</v>
          </cell>
          <cell r="L233" t="str">
            <v>SenegalDakar</v>
          </cell>
          <cell r="M233" t="str">
            <v>AFRICA</v>
          </cell>
          <cell r="AP233">
            <v>600</v>
          </cell>
          <cell r="AQ233">
            <v>71.467782051282043</v>
          </cell>
          <cell r="AR233" t="str">
            <v xml:space="preserve"> </v>
          </cell>
          <cell r="AS233" t="str">
            <v xml:space="preserve"> </v>
          </cell>
          <cell r="AT233">
            <v>0</v>
          </cell>
        </row>
        <row r="234">
          <cell r="A234" t="str">
            <v>Barton, Jamil Mustafa</v>
          </cell>
          <cell r="B234" t="str">
            <v>TL II Program</v>
          </cell>
          <cell r="C234" t="str">
            <v>MD</v>
          </cell>
          <cell r="D234" t="str">
            <v>7191</v>
          </cell>
          <cell r="E234" t="str">
            <v>Y</v>
          </cell>
          <cell r="F234" t="str">
            <v>Market Dynamics Officer</v>
          </cell>
          <cell r="G234" t="str">
            <v>A</v>
          </cell>
          <cell r="H234" t="str">
            <v>USD</v>
          </cell>
          <cell r="I234">
            <v>136586.32</v>
          </cell>
          <cell r="J234">
            <v>1</v>
          </cell>
          <cell r="L234" t="str">
            <v>HOME-FL-SEA</v>
          </cell>
          <cell r="M234" t="str">
            <v>US</v>
          </cell>
          <cell r="AP234">
            <v>1</v>
          </cell>
          <cell r="AQ234">
            <v>525.33199999999999</v>
          </cell>
          <cell r="AR234" t="str">
            <v xml:space="preserve"> </v>
          </cell>
          <cell r="AS234" t="str">
            <v xml:space="preserve"> </v>
          </cell>
          <cell r="AT234">
            <v>0</v>
          </cell>
        </row>
        <row r="235">
          <cell r="A235" t="str">
            <v>Basak, Anamika</v>
          </cell>
          <cell r="B235" t="str">
            <v>Senior Functional Coordinator</v>
          </cell>
          <cell r="C235" t="str">
            <v>PSN</v>
          </cell>
          <cell r="D235" t="str">
            <v>3201</v>
          </cell>
          <cell r="E235" t="str">
            <v>Y</v>
          </cell>
          <cell r="F235" t="str">
            <v>Senior Project Assistant</v>
          </cell>
          <cell r="G235" t="str">
            <v>A</v>
          </cell>
          <cell r="H235" t="str">
            <v>INR</v>
          </cell>
          <cell r="I235">
            <v>1233448.92</v>
          </cell>
          <cell r="J235">
            <v>1</v>
          </cell>
          <cell r="L235" t="str">
            <v>NEW DELHI</v>
          </cell>
          <cell r="M235" t="str">
            <v>AMEE</v>
          </cell>
          <cell r="AP235">
            <v>81.06</v>
          </cell>
          <cell r="AQ235">
            <v>58.52497295450663</v>
          </cell>
          <cell r="AR235" t="str">
            <v xml:space="preserve"> </v>
          </cell>
          <cell r="AS235" t="str">
            <v xml:space="preserve"> </v>
          </cell>
          <cell r="AT235">
            <v>0</v>
          </cell>
        </row>
        <row r="236">
          <cell r="A236" t="str">
            <v>Bashizi, Rock Gamwanya</v>
          </cell>
          <cell r="B236" t="str">
            <v>Manager Partnerships</v>
          </cell>
          <cell r="C236" t="str">
            <v>DRC</v>
          </cell>
          <cell r="D236" t="str">
            <v>7452</v>
          </cell>
          <cell r="E236" t="str">
            <v>Y</v>
          </cell>
          <cell r="F236" t="str">
            <v>Advocacy and Policy Manager</v>
          </cell>
          <cell r="G236" t="str">
            <v>A</v>
          </cell>
          <cell r="H236" t="str">
            <v>USD</v>
          </cell>
          <cell r="I236">
            <v>52072.87</v>
          </cell>
          <cell r="J236">
            <v>1</v>
          </cell>
          <cell r="L236" t="str">
            <v>KINSHASA</v>
          </cell>
          <cell r="M236" t="str">
            <v>AFRICA</v>
          </cell>
          <cell r="AP236">
            <v>1</v>
          </cell>
          <cell r="AQ236">
            <v>200.28026923076925</v>
          </cell>
          <cell r="AR236" t="str">
            <v xml:space="preserve"> </v>
          </cell>
          <cell r="AS236" t="str">
            <v xml:space="preserve"> </v>
          </cell>
          <cell r="AT236">
            <v>0</v>
          </cell>
        </row>
        <row r="237">
          <cell r="A237" t="str">
            <v>Bates, Alice Victoria</v>
          </cell>
          <cell r="B237" t="str">
            <v>Coordinator II Functional Support /Technician II</v>
          </cell>
          <cell r="C237" t="str">
            <v>RH</v>
          </cell>
          <cell r="D237" t="str">
            <v>8080</v>
          </cell>
          <cell r="E237" t="str">
            <v>Y</v>
          </cell>
          <cell r="F237" t="str">
            <v>Program Assistant</v>
          </cell>
          <cell r="G237" t="str">
            <v>A</v>
          </cell>
          <cell r="H237" t="str">
            <v>USD</v>
          </cell>
          <cell r="I237">
            <v>63336</v>
          </cell>
          <cell r="J237">
            <v>1</v>
          </cell>
          <cell r="L237" t="str">
            <v>WASHINGTON DC</v>
          </cell>
          <cell r="M237" t="str">
            <v>US</v>
          </cell>
          <cell r="AP237">
            <v>1</v>
          </cell>
          <cell r="AQ237">
            <v>243.6</v>
          </cell>
          <cell r="AR237" t="str">
            <v xml:space="preserve"> </v>
          </cell>
          <cell r="AS237" t="str">
            <v xml:space="preserve"> </v>
          </cell>
          <cell r="AT237">
            <v>0</v>
          </cell>
        </row>
        <row r="238">
          <cell r="A238" t="str">
            <v>Bati, Mekonnen</v>
          </cell>
          <cell r="B238" t="str">
            <v>Senior Program Officer II</v>
          </cell>
          <cell r="C238" t="str">
            <v>ET</v>
          </cell>
          <cell r="D238" t="str">
            <v>10262</v>
          </cell>
          <cell r="E238" t="str">
            <v>Y</v>
          </cell>
          <cell r="F238" t="str">
            <v>Training Coordinator</v>
          </cell>
          <cell r="G238" t="str">
            <v>A</v>
          </cell>
          <cell r="H238" t="str">
            <v>USD</v>
          </cell>
          <cell r="I238">
            <v>19800</v>
          </cell>
          <cell r="J238">
            <v>1</v>
          </cell>
          <cell r="L238" t="str">
            <v>ADDIS</v>
          </cell>
          <cell r="M238" t="str">
            <v>AFRICA</v>
          </cell>
          <cell r="AP238">
            <v>1</v>
          </cell>
          <cell r="AQ238">
            <v>76.15384615384616</v>
          </cell>
          <cell r="AR238" t="str">
            <v xml:space="preserve"> </v>
          </cell>
          <cell r="AS238" t="str">
            <v xml:space="preserve"> </v>
          </cell>
          <cell r="AT238">
            <v>0</v>
          </cell>
        </row>
        <row r="239">
          <cell r="A239" t="str">
            <v>Bawa, John Tanko</v>
          </cell>
          <cell r="B239" t="str">
            <v>Director Program</v>
          </cell>
          <cell r="C239" t="str">
            <v>CPAI</v>
          </cell>
          <cell r="D239" t="str">
            <v>4842</v>
          </cell>
          <cell r="E239" t="str">
            <v>Y</v>
          </cell>
          <cell r="F239" t="str">
            <v>Director, Malaria Vaccine Implementation; VI Team Lead, West Africa</v>
          </cell>
          <cell r="G239" t="str">
            <v>A</v>
          </cell>
          <cell r="H239" t="str">
            <v>USD</v>
          </cell>
          <cell r="I239">
            <v>57561.08</v>
          </cell>
          <cell r="J239">
            <v>1</v>
          </cell>
          <cell r="L239" t="str">
            <v>ACCRA</v>
          </cell>
          <cell r="M239" t="str">
            <v>AFRICA</v>
          </cell>
          <cell r="AP239">
            <v>1</v>
          </cell>
          <cell r="AQ239">
            <v>221.38876923076924</v>
          </cell>
          <cell r="AR239" t="str">
            <v xml:space="preserve"> </v>
          </cell>
          <cell r="AS239" t="str">
            <v xml:space="preserve"> </v>
          </cell>
          <cell r="AT239">
            <v>0</v>
          </cell>
        </row>
        <row r="240">
          <cell r="A240" t="str">
            <v>Bears, Jeffrey David</v>
          </cell>
          <cell r="B240" t="str">
            <v>Senior Attorney II</v>
          </cell>
          <cell r="C240" t="str">
            <v>LA</v>
          </cell>
          <cell r="D240" t="str">
            <v>7537</v>
          </cell>
          <cell r="E240" t="str">
            <v>Y</v>
          </cell>
          <cell r="F240" t="str">
            <v>Transactional Attorney</v>
          </cell>
          <cell r="G240" t="str">
            <v>A</v>
          </cell>
          <cell r="H240" t="str">
            <v>USD</v>
          </cell>
          <cell r="I240">
            <v>182691.11</v>
          </cell>
          <cell r="J240">
            <v>1</v>
          </cell>
          <cell r="L240" t="str">
            <v>HOME-TX-SEA</v>
          </cell>
          <cell r="M240" t="str">
            <v>US</v>
          </cell>
          <cell r="AP240">
            <v>1</v>
          </cell>
          <cell r="AQ240">
            <v>702.65811538461537</v>
          </cell>
          <cell r="AR240" t="str">
            <v xml:space="preserve"> </v>
          </cell>
          <cell r="AS240" t="str">
            <v xml:space="preserve"> </v>
          </cell>
          <cell r="AT240">
            <v>0</v>
          </cell>
        </row>
        <row r="241">
          <cell r="A241" t="str">
            <v>Beaudette, Abigail Claire</v>
          </cell>
          <cell r="B241" t="str">
            <v>Senior Digital Systems Officer I</v>
          </cell>
          <cell r="C241" t="str">
            <v>RH</v>
          </cell>
          <cell r="D241" t="str">
            <v>7104</v>
          </cell>
          <cell r="E241" t="str">
            <v>Y</v>
          </cell>
          <cell r="F241" t="str">
            <v>User Engagement Specialist</v>
          </cell>
          <cell r="G241" t="str">
            <v>A</v>
          </cell>
          <cell r="H241" t="str">
            <v>USD</v>
          </cell>
          <cell r="I241">
            <v>114080.72</v>
          </cell>
          <cell r="J241">
            <v>1</v>
          </cell>
          <cell r="L241" t="str">
            <v>WASHINGTON DC</v>
          </cell>
          <cell r="M241" t="str">
            <v>US</v>
          </cell>
          <cell r="AP241">
            <v>1</v>
          </cell>
          <cell r="AQ241">
            <v>438.77199999999999</v>
          </cell>
          <cell r="AR241" t="str">
            <v xml:space="preserve"> </v>
          </cell>
          <cell r="AS241" t="str">
            <v xml:space="preserve"> </v>
          </cell>
          <cell r="AT241">
            <v>0</v>
          </cell>
        </row>
        <row r="242">
          <cell r="A242" t="str">
            <v>Bebete, Jean</v>
          </cell>
          <cell r="B242" t="str">
            <v>Coordinator I Functional Support /Technician I</v>
          </cell>
          <cell r="C242" t="str">
            <v>DRC</v>
          </cell>
          <cell r="D242" t="str">
            <v>5141</v>
          </cell>
          <cell r="E242" t="str">
            <v>Y</v>
          </cell>
          <cell r="F242" t="str">
            <v>Driver</v>
          </cell>
          <cell r="G242" t="str">
            <v>A</v>
          </cell>
          <cell r="H242" t="str">
            <v>USD</v>
          </cell>
          <cell r="I242">
            <v>6956.4</v>
          </cell>
          <cell r="J242">
            <v>1</v>
          </cell>
          <cell r="L242" t="str">
            <v>DRCLUBUMBASHI</v>
          </cell>
          <cell r="M242" t="str">
            <v>AFRICA</v>
          </cell>
          <cell r="AP242">
            <v>1</v>
          </cell>
          <cell r="AQ242">
            <v>26.755384615384614</v>
          </cell>
          <cell r="AR242" t="str">
            <v xml:space="preserve"> </v>
          </cell>
          <cell r="AS242" t="str">
            <v xml:space="preserve"> </v>
          </cell>
          <cell r="AT242">
            <v>0</v>
          </cell>
        </row>
        <row r="243">
          <cell r="A243" t="str">
            <v>Beckham, Kelly Ethel</v>
          </cell>
          <cell r="B243" t="str">
            <v>Clinical Project Manager I</v>
          </cell>
          <cell r="C243" t="str">
            <v>CREG</v>
          </cell>
          <cell r="D243" t="str">
            <v>8224</v>
          </cell>
          <cell r="E243" t="str">
            <v>Y</v>
          </cell>
          <cell r="F243" t="str">
            <v>Regulatory Project Coordinator</v>
          </cell>
          <cell r="G243" t="str">
            <v>A</v>
          </cell>
          <cell r="H243" t="str">
            <v>USD</v>
          </cell>
          <cell r="I243">
            <v>90480</v>
          </cell>
          <cell r="J243">
            <v>1</v>
          </cell>
          <cell r="L243" t="str">
            <v>SEATTLE</v>
          </cell>
          <cell r="M243" t="str">
            <v>US</v>
          </cell>
          <cell r="AP243">
            <v>1</v>
          </cell>
          <cell r="AQ243">
            <v>348</v>
          </cell>
          <cell r="AR243" t="str">
            <v xml:space="preserve"> </v>
          </cell>
          <cell r="AS243" t="str">
            <v xml:space="preserve"> </v>
          </cell>
          <cell r="AT243">
            <v>0</v>
          </cell>
        </row>
        <row r="244">
          <cell r="A244" t="str">
            <v>Bedada Hunde, Diriba</v>
          </cell>
          <cell r="B244" t="str">
            <v>Manager Program Project Management</v>
          </cell>
          <cell r="C244" t="str">
            <v>ET</v>
          </cell>
          <cell r="D244" t="str">
            <v>6686</v>
          </cell>
          <cell r="E244" t="str">
            <v>Y</v>
          </cell>
          <cell r="F244" t="str">
            <v>Project Director</v>
          </cell>
          <cell r="G244" t="str">
            <v>A</v>
          </cell>
          <cell r="H244" t="str">
            <v>USD</v>
          </cell>
          <cell r="I244">
            <v>45953.75</v>
          </cell>
          <cell r="J244">
            <v>1</v>
          </cell>
          <cell r="L244" t="str">
            <v>ADDIS</v>
          </cell>
          <cell r="M244" t="str">
            <v>AFRICA</v>
          </cell>
          <cell r="AP244">
            <v>1</v>
          </cell>
          <cell r="AQ244">
            <v>176.74519230769232</v>
          </cell>
          <cell r="AR244" t="str">
            <v xml:space="preserve"> </v>
          </cell>
          <cell r="AS244" t="str">
            <v xml:space="preserve"> </v>
          </cell>
          <cell r="AT244">
            <v>0</v>
          </cell>
        </row>
        <row r="245">
          <cell r="A245" t="str">
            <v>Bekele Managdew, Tsegaye</v>
          </cell>
          <cell r="B245" t="str">
            <v>Procurement Supply Chain Associate II</v>
          </cell>
          <cell r="C245" t="str">
            <v>ET</v>
          </cell>
          <cell r="D245" t="str">
            <v>5931</v>
          </cell>
          <cell r="E245" t="str">
            <v>Y</v>
          </cell>
          <cell r="F245" t="str">
            <v>Senior Procurement Officer</v>
          </cell>
          <cell r="G245" t="str">
            <v>A</v>
          </cell>
          <cell r="H245" t="str">
            <v>USD</v>
          </cell>
          <cell r="I245">
            <v>8944.83</v>
          </cell>
          <cell r="J245">
            <v>1</v>
          </cell>
          <cell r="L245" t="str">
            <v>ADDIS</v>
          </cell>
          <cell r="M245" t="str">
            <v>AFRICA</v>
          </cell>
          <cell r="AP245">
            <v>1</v>
          </cell>
          <cell r="AQ245">
            <v>34.403192307692308</v>
          </cell>
          <cell r="AR245" t="str">
            <v xml:space="preserve"> </v>
          </cell>
          <cell r="AS245" t="str">
            <v xml:space="preserve"> </v>
          </cell>
          <cell r="AT245">
            <v>0</v>
          </cell>
        </row>
        <row r="246">
          <cell r="A246" t="str">
            <v>Bell, Elisha</v>
          </cell>
          <cell r="B246" t="str">
            <v>Program Advisor II</v>
          </cell>
          <cell r="C246" t="str">
            <v>PINVMGT</v>
          </cell>
          <cell r="D246" t="str">
            <v>10065</v>
          </cell>
          <cell r="E246" t="str">
            <v>Y</v>
          </cell>
          <cell r="F246" t="str">
            <v>P&amp;I Advisor</v>
          </cell>
          <cell r="G246" t="str">
            <v>A</v>
          </cell>
          <cell r="H246" t="str">
            <v>USD</v>
          </cell>
          <cell r="I246">
            <v>249600</v>
          </cell>
          <cell r="J246">
            <v>1</v>
          </cell>
          <cell r="L246" t="str">
            <v>SEATTLE</v>
          </cell>
          <cell r="M246" t="str">
            <v>US</v>
          </cell>
          <cell r="AP246">
            <v>1</v>
          </cell>
          <cell r="AQ246">
            <v>960</v>
          </cell>
          <cell r="AR246" t="str">
            <v xml:space="preserve"> </v>
          </cell>
          <cell r="AS246" t="str">
            <v>X</v>
          </cell>
          <cell r="AT246">
            <v>0</v>
          </cell>
        </row>
        <row r="247">
          <cell r="A247" t="str">
            <v>Bennett, Adam Forrest</v>
          </cell>
          <cell r="B247" t="str">
            <v>Program Advisor I</v>
          </cell>
          <cell r="C247" t="str">
            <v>MNTD</v>
          </cell>
          <cell r="D247" t="str">
            <v>7189</v>
          </cell>
          <cell r="E247" t="str">
            <v>Y</v>
          </cell>
          <cell r="F247" t="str">
            <v>Senior Scientific Advisor</v>
          </cell>
          <cell r="G247" t="str">
            <v>A</v>
          </cell>
          <cell r="H247" t="str">
            <v>USD</v>
          </cell>
          <cell r="I247">
            <v>218439.52</v>
          </cell>
          <cell r="J247">
            <v>1</v>
          </cell>
          <cell r="L247" t="str">
            <v>SEATTLE</v>
          </cell>
          <cell r="M247" t="str">
            <v>US</v>
          </cell>
          <cell r="AP247">
            <v>1</v>
          </cell>
          <cell r="AQ247">
            <v>840.15199999999993</v>
          </cell>
          <cell r="AR247" t="str">
            <v xml:space="preserve"> </v>
          </cell>
          <cell r="AS247" t="str">
            <v>X</v>
          </cell>
          <cell r="AT247">
            <v>0</v>
          </cell>
        </row>
        <row r="248">
          <cell r="A248" t="str">
            <v>Bernadotte, Christina Margaretha Sophie</v>
          </cell>
          <cell r="B248" t="str">
            <v>Senior Manager Monitoring, Evaluation and Learning</v>
          </cell>
          <cell r="C248" t="str">
            <v>CODE</v>
          </cell>
          <cell r="D248" t="str">
            <v>5633</v>
          </cell>
          <cell r="E248" t="str">
            <v>Y</v>
          </cell>
          <cell r="F248" t="str">
            <v>Sr. MEL Advisor</v>
          </cell>
          <cell r="G248" t="str">
            <v>A</v>
          </cell>
          <cell r="H248" t="str">
            <v>USD</v>
          </cell>
          <cell r="I248">
            <v>134905.68</v>
          </cell>
          <cell r="J248">
            <v>1</v>
          </cell>
          <cell r="L248" t="str">
            <v>HOME-MT-SEA</v>
          </cell>
          <cell r="M248" t="str">
            <v>US</v>
          </cell>
          <cell r="AP248">
            <v>1</v>
          </cell>
          <cell r="AQ248">
            <v>518.86799999999994</v>
          </cell>
          <cell r="AR248" t="str">
            <v xml:space="preserve"> </v>
          </cell>
          <cell r="AS248" t="str">
            <v xml:space="preserve"> </v>
          </cell>
          <cell r="AT248">
            <v>0</v>
          </cell>
        </row>
        <row r="249">
          <cell r="A249" t="str">
            <v>Bestaieva, Anzhela</v>
          </cell>
          <cell r="B249" t="str">
            <v>Accountant</v>
          </cell>
          <cell r="C249" t="str">
            <v>PSU</v>
          </cell>
          <cell r="D249" t="str">
            <v>10080</v>
          </cell>
          <cell r="E249" t="str">
            <v>Y</v>
          </cell>
          <cell r="F249" t="str">
            <v>Administrative Assistant</v>
          </cell>
          <cell r="G249" t="str">
            <v>A</v>
          </cell>
          <cell r="H249" t="str">
            <v>USD</v>
          </cell>
          <cell r="I249">
            <v>36996</v>
          </cell>
          <cell r="J249">
            <v>1</v>
          </cell>
          <cell r="L249" t="str">
            <v>KYIV</v>
          </cell>
          <cell r="M249" t="str">
            <v>AMEE</v>
          </cell>
          <cell r="AP249">
            <v>1</v>
          </cell>
          <cell r="AQ249">
            <v>142.2923076923077</v>
          </cell>
          <cell r="AR249" t="str">
            <v xml:space="preserve"> </v>
          </cell>
          <cell r="AS249" t="str">
            <v xml:space="preserve"> </v>
          </cell>
          <cell r="AT249">
            <v>0</v>
          </cell>
        </row>
        <row r="250">
          <cell r="A250" t="str">
            <v>Beyer, Andrew Thomas</v>
          </cell>
          <cell r="B250" t="str">
            <v>Manager Infrastructure</v>
          </cell>
          <cell r="C250" t="str">
            <v>IT</v>
          </cell>
          <cell r="D250" t="str">
            <v>6734</v>
          </cell>
          <cell r="E250" t="str">
            <v>Y</v>
          </cell>
          <cell r="F250" t="str">
            <v>Senior Applications Developer and Team Lead</v>
          </cell>
          <cell r="G250" t="str">
            <v>A</v>
          </cell>
          <cell r="H250" t="str">
            <v>USD</v>
          </cell>
          <cell r="I250">
            <v>157005.62</v>
          </cell>
          <cell r="J250">
            <v>1</v>
          </cell>
          <cell r="L250" t="str">
            <v>SEATTLE</v>
          </cell>
          <cell r="M250" t="str">
            <v>US</v>
          </cell>
          <cell r="AP250">
            <v>1</v>
          </cell>
          <cell r="AQ250">
            <v>603.86776923076923</v>
          </cell>
          <cell r="AR250" t="str">
            <v xml:space="preserve"> </v>
          </cell>
          <cell r="AS250" t="str">
            <v xml:space="preserve"> </v>
          </cell>
          <cell r="AT250">
            <v>0</v>
          </cell>
        </row>
        <row r="251">
          <cell r="A251" t="str">
            <v>Bhagat, Sachin Tanaji</v>
          </cell>
          <cell r="B251" t="str">
            <v>Data Mgmt &amp; Stats Associate I</v>
          </cell>
          <cell r="C251" t="str">
            <v>PSN</v>
          </cell>
          <cell r="D251" t="str">
            <v>7996</v>
          </cell>
          <cell r="E251" t="str">
            <v>Y</v>
          </cell>
          <cell r="F251" t="str">
            <v>State Data Coordinator-HIV</v>
          </cell>
          <cell r="G251" t="str">
            <v>A</v>
          </cell>
          <cell r="H251" t="str">
            <v>INR</v>
          </cell>
          <cell r="I251">
            <v>836847</v>
          </cell>
          <cell r="J251">
            <v>1</v>
          </cell>
          <cell r="L251" t="str">
            <v>MUMBAI</v>
          </cell>
          <cell r="M251" t="str">
            <v>AMEE</v>
          </cell>
          <cell r="AP251">
            <v>81.06</v>
          </cell>
          <cell r="AQ251">
            <v>39.70691225872573</v>
          </cell>
          <cell r="AR251" t="str">
            <v xml:space="preserve"> </v>
          </cell>
          <cell r="AS251" t="str">
            <v xml:space="preserve"> </v>
          </cell>
          <cell r="AT251">
            <v>0</v>
          </cell>
        </row>
        <row r="252">
          <cell r="A252" t="str">
            <v>Bhat, Niranjan</v>
          </cell>
          <cell r="B252" t="str">
            <v>Clinical Program Advisor I</v>
          </cell>
          <cell r="C252" t="str">
            <v>CPAI</v>
          </cell>
          <cell r="D252" t="str">
            <v>4970</v>
          </cell>
          <cell r="E252" t="str">
            <v>Y</v>
          </cell>
          <cell r="F252" t="str">
            <v>Sr. Medical Officer, Lead Vaccine Impact Team</v>
          </cell>
          <cell r="G252" t="str">
            <v>A</v>
          </cell>
          <cell r="H252" t="str">
            <v>USD</v>
          </cell>
          <cell r="I252">
            <v>266074.64</v>
          </cell>
          <cell r="J252">
            <v>1</v>
          </cell>
          <cell r="L252" t="str">
            <v>HOME-WA-SEA</v>
          </cell>
          <cell r="M252" t="str">
            <v>US</v>
          </cell>
          <cell r="AP252">
            <v>1</v>
          </cell>
          <cell r="AQ252">
            <v>1023.364</v>
          </cell>
          <cell r="AR252" t="str">
            <v xml:space="preserve"> </v>
          </cell>
          <cell r="AS252" t="str">
            <v>X</v>
          </cell>
          <cell r="AT252">
            <v>0</v>
          </cell>
        </row>
        <row r="253">
          <cell r="A253" t="str">
            <v>Bhatia, Esha</v>
          </cell>
          <cell r="B253" t="str">
            <v>Senior FP&amp;A Analyst I</v>
          </cell>
          <cell r="C253" t="str">
            <v>FPA</v>
          </cell>
          <cell r="D253" t="str">
            <v>6777</v>
          </cell>
          <cell r="E253" t="str">
            <v>Y</v>
          </cell>
          <cell r="F253" t="str">
            <v>Senior Financial Analyst</v>
          </cell>
          <cell r="G253" t="str">
            <v>A</v>
          </cell>
          <cell r="H253" t="str">
            <v>GBP</v>
          </cell>
          <cell r="I253">
            <v>53250</v>
          </cell>
          <cell r="J253">
            <v>1</v>
          </cell>
          <cell r="L253" t="str">
            <v>REMOTE-GB</v>
          </cell>
          <cell r="M253" t="str">
            <v>AMEE</v>
          </cell>
          <cell r="AP253">
            <v>0.72499999999999998</v>
          </cell>
          <cell r="AQ253">
            <v>282.49336870026525</v>
          </cell>
          <cell r="AR253" t="str">
            <v xml:space="preserve"> </v>
          </cell>
          <cell r="AS253" t="str">
            <v xml:space="preserve"> </v>
          </cell>
          <cell r="AT253">
            <v>0</v>
          </cell>
        </row>
        <row r="254">
          <cell r="A254" t="str">
            <v>Bhatt, Anand Mani</v>
          </cell>
          <cell r="B254" t="str">
            <v>Manager Accounting</v>
          </cell>
          <cell r="C254" t="str">
            <v>PSN</v>
          </cell>
          <cell r="D254" t="str">
            <v>7433</v>
          </cell>
          <cell r="E254" t="str">
            <v>Y</v>
          </cell>
          <cell r="F254" t="str">
            <v>Finance Manager</v>
          </cell>
          <cell r="G254" t="str">
            <v>A</v>
          </cell>
          <cell r="H254" t="str">
            <v>INR</v>
          </cell>
          <cell r="I254">
            <v>2184247.1800000002</v>
          </cell>
          <cell r="J254">
            <v>1</v>
          </cell>
          <cell r="L254" t="str">
            <v>NEW DELHI</v>
          </cell>
          <cell r="M254" t="str">
            <v>AMEE</v>
          </cell>
          <cell r="AP254">
            <v>81.06</v>
          </cell>
          <cell r="AQ254">
            <v>103.63867125965572</v>
          </cell>
          <cell r="AR254" t="str">
            <v xml:space="preserve"> </v>
          </cell>
          <cell r="AS254" t="str">
            <v xml:space="preserve"> </v>
          </cell>
          <cell r="AT254">
            <v>0</v>
          </cell>
        </row>
        <row r="255">
          <cell r="A255" t="str">
            <v>Bibaoco, Alexander Ansaldo</v>
          </cell>
          <cell r="B255" t="str">
            <v>Senior Accountant I</v>
          </cell>
          <cell r="C255" t="str">
            <v>GLACCT</v>
          </cell>
          <cell r="D255" t="str">
            <v>1995</v>
          </cell>
          <cell r="E255" t="str">
            <v>Y</v>
          </cell>
          <cell r="F255" t="str">
            <v>Staff Accountant</v>
          </cell>
          <cell r="G255" t="str">
            <v>A</v>
          </cell>
          <cell r="H255" t="str">
            <v>USD</v>
          </cell>
          <cell r="I255">
            <v>79125.279999999999</v>
          </cell>
          <cell r="J255">
            <v>1</v>
          </cell>
          <cell r="L255" t="str">
            <v>SEATTLE</v>
          </cell>
          <cell r="M255" t="str">
            <v>US</v>
          </cell>
          <cell r="AP255">
            <v>1</v>
          </cell>
          <cell r="AQ255">
            <v>304.32799999999997</v>
          </cell>
          <cell r="AR255" t="str">
            <v xml:space="preserve"> </v>
          </cell>
          <cell r="AS255" t="str">
            <v xml:space="preserve"> </v>
          </cell>
          <cell r="AT255">
            <v>0</v>
          </cell>
        </row>
        <row r="256">
          <cell r="A256" t="str">
            <v>Bikindu Makanka, David Daddy</v>
          </cell>
          <cell r="B256" t="str">
            <v>Advanced Finance and Awards/ Advanced PADM</v>
          </cell>
          <cell r="C256" t="str">
            <v>MNTD</v>
          </cell>
          <cell r="D256" t="str">
            <v>3909</v>
          </cell>
          <cell r="E256" t="str">
            <v>Y</v>
          </cell>
          <cell r="F256" t="str">
            <v>Finance and Operations Director</v>
          </cell>
          <cell r="G256" t="str">
            <v>A</v>
          </cell>
          <cell r="H256" t="str">
            <v>USD</v>
          </cell>
          <cell r="I256">
            <v>160000</v>
          </cell>
          <cell r="J256">
            <v>1</v>
          </cell>
          <cell r="L256" t="str">
            <v>WASHINGTON DC</v>
          </cell>
          <cell r="M256" t="str">
            <v>US</v>
          </cell>
          <cell r="AP256">
            <v>1</v>
          </cell>
          <cell r="AQ256">
            <v>615.38461538461536</v>
          </cell>
          <cell r="AR256" t="str">
            <v xml:space="preserve"> </v>
          </cell>
          <cell r="AS256" t="str">
            <v xml:space="preserve"> </v>
          </cell>
          <cell r="AT256">
            <v>0</v>
          </cell>
        </row>
        <row r="257">
          <cell r="A257" t="str">
            <v>Bilak, Hana</v>
          </cell>
          <cell r="B257" t="str">
            <v>Director Program</v>
          </cell>
          <cell r="C257" t="str">
            <v>MNTD</v>
          </cell>
          <cell r="D257" t="str">
            <v>2218</v>
          </cell>
          <cell r="E257" t="str">
            <v>Y</v>
          </cell>
          <cell r="F257" t="str">
            <v>Director, Governance and Strategies, MACEPA</v>
          </cell>
          <cell r="G257" t="str">
            <v>A</v>
          </cell>
          <cell r="H257" t="str">
            <v>CHF</v>
          </cell>
          <cell r="I257">
            <v>187019.78</v>
          </cell>
          <cell r="J257">
            <v>1</v>
          </cell>
          <cell r="L257" t="str">
            <v>SWITZFATH</v>
          </cell>
          <cell r="M257" t="str">
            <v>AMEE</v>
          </cell>
          <cell r="AP257">
            <v>0.92169999999999996</v>
          </cell>
          <cell r="AQ257">
            <v>780.4131996895369</v>
          </cell>
          <cell r="AR257" t="str">
            <v xml:space="preserve"> </v>
          </cell>
          <cell r="AS257" t="str">
            <v>X</v>
          </cell>
          <cell r="AT257">
            <v>0</v>
          </cell>
        </row>
        <row r="258">
          <cell r="A258" t="str">
            <v>Bio toure zohoun, Alimatou</v>
          </cell>
          <cell r="B258" t="str">
            <v>Manager Program</v>
          </cell>
          <cell r="C258" t="str">
            <v>RH</v>
          </cell>
          <cell r="D258" t="str">
            <v>10107</v>
          </cell>
          <cell r="E258" t="str">
            <v>Y</v>
          </cell>
          <cell r="F258" t="str">
            <v>Regional Control Tower Manager</v>
          </cell>
          <cell r="G258" t="str">
            <v>A</v>
          </cell>
          <cell r="H258" t="str">
            <v>USD</v>
          </cell>
          <cell r="I258">
            <v>84000</v>
          </cell>
          <cell r="J258">
            <v>1</v>
          </cell>
          <cell r="L258" t="str">
            <v>ACCRA</v>
          </cell>
          <cell r="M258" t="str">
            <v>AFRICA</v>
          </cell>
          <cell r="AP258">
            <v>1</v>
          </cell>
          <cell r="AQ258">
            <v>323.07692307692309</v>
          </cell>
          <cell r="AR258" t="str">
            <v xml:space="preserve"> </v>
          </cell>
          <cell r="AS258" t="str">
            <v xml:space="preserve"> </v>
          </cell>
          <cell r="AT258">
            <v>0</v>
          </cell>
        </row>
        <row r="259">
          <cell r="A259" t="str">
            <v>Biratu, Gezahegn Tesfaye</v>
          </cell>
          <cell r="B259" t="str">
            <v>Director Program</v>
          </cell>
          <cell r="C259" t="str">
            <v>ET</v>
          </cell>
          <cell r="D259" t="str">
            <v>5753</v>
          </cell>
          <cell r="E259" t="str">
            <v>Y</v>
          </cell>
          <cell r="F259" t="str">
            <v>Director Program</v>
          </cell>
          <cell r="G259" t="str">
            <v>A</v>
          </cell>
          <cell r="H259" t="str">
            <v>USD</v>
          </cell>
          <cell r="I259">
            <v>63968.28</v>
          </cell>
          <cell r="J259">
            <v>1</v>
          </cell>
          <cell r="L259" t="str">
            <v>ADDIS</v>
          </cell>
          <cell r="M259" t="str">
            <v>AFRICA</v>
          </cell>
          <cell r="AP259">
            <v>1</v>
          </cell>
          <cell r="AQ259">
            <v>246.03184615384615</v>
          </cell>
          <cell r="AR259" t="str">
            <v xml:space="preserve"> </v>
          </cell>
          <cell r="AS259" t="str">
            <v xml:space="preserve"> </v>
          </cell>
          <cell r="AT259">
            <v>0</v>
          </cell>
        </row>
        <row r="260">
          <cell r="A260" t="str">
            <v>Birhanu, Bedane</v>
          </cell>
          <cell r="B260" t="str">
            <v>Program Associate II</v>
          </cell>
          <cell r="C260" t="str">
            <v>ET</v>
          </cell>
          <cell r="D260" t="str">
            <v>10231</v>
          </cell>
          <cell r="E260" t="str">
            <v>Y</v>
          </cell>
          <cell r="F260" t="str">
            <v>Zonal HPV Vaccine Rollout Support TA- Borena Zone</v>
          </cell>
          <cell r="G260" t="str">
            <v>A</v>
          </cell>
          <cell r="H260" t="str">
            <v>USD</v>
          </cell>
          <cell r="I260">
            <v>10800</v>
          </cell>
          <cell r="J260">
            <v>1</v>
          </cell>
          <cell r="L260" t="str">
            <v>REMOTE-ET</v>
          </cell>
          <cell r="M260" t="str">
            <v>AFRICA</v>
          </cell>
          <cell r="AP260">
            <v>1</v>
          </cell>
          <cell r="AQ260">
            <v>41.53846153846154</v>
          </cell>
          <cell r="AR260" t="str">
            <v xml:space="preserve"> </v>
          </cell>
          <cell r="AS260" t="str">
            <v xml:space="preserve"> </v>
          </cell>
          <cell r="AT260">
            <v>0</v>
          </cell>
        </row>
        <row r="261">
          <cell r="A261" t="str">
            <v>Birkett, Ashley James</v>
          </cell>
          <cell r="B261" t="str">
            <v>Global Head of Research &amp; Development</v>
          </cell>
          <cell r="C261" t="str">
            <v>4113</v>
          </cell>
          <cell r="D261" t="str">
            <v>3091</v>
          </cell>
          <cell r="E261" t="str">
            <v>Y</v>
          </cell>
          <cell r="F261" t="str">
            <v>Global Head, Bacterial &amp; Parasitic Diseases</v>
          </cell>
          <cell r="G261" t="str">
            <v>A</v>
          </cell>
          <cell r="H261" t="str">
            <v>USD</v>
          </cell>
          <cell r="I261">
            <v>376785.76</v>
          </cell>
          <cell r="J261">
            <v>1</v>
          </cell>
          <cell r="L261" t="str">
            <v>SEATTLE</v>
          </cell>
          <cell r="M261" t="str">
            <v>US</v>
          </cell>
          <cell r="AP261">
            <v>1</v>
          </cell>
          <cell r="AQ261">
            <v>1449.1759999999999</v>
          </cell>
          <cell r="AR261" t="str">
            <v xml:space="preserve"> </v>
          </cell>
          <cell r="AS261" t="str">
            <v>X</v>
          </cell>
          <cell r="AT261">
            <v>0</v>
          </cell>
        </row>
        <row r="262">
          <cell r="A262" t="str">
            <v>Bisen, Tikesh Girdhar</v>
          </cell>
          <cell r="B262" t="str">
            <v>Senior Program Officer II</v>
          </cell>
          <cell r="C262" t="str">
            <v>PSN</v>
          </cell>
          <cell r="D262" t="str">
            <v>8134</v>
          </cell>
          <cell r="E262" t="str">
            <v>Y</v>
          </cell>
          <cell r="F262" t="str">
            <v>Public Health Specialist - Surveillance</v>
          </cell>
          <cell r="G262" t="str">
            <v>A</v>
          </cell>
          <cell r="H262" t="str">
            <v>INR</v>
          </cell>
          <cell r="I262">
            <v>2475445</v>
          </cell>
          <cell r="J262">
            <v>1</v>
          </cell>
          <cell r="L262" t="str">
            <v>NEW DELHI</v>
          </cell>
          <cell r="M262" t="str">
            <v>AMEE</v>
          </cell>
          <cell r="AP262">
            <v>81.06</v>
          </cell>
          <cell r="AQ262">
            <v>117.45549355652982</v>
          </cell>
          <cell r="AR262" t="str">
            <v xml:space="preserve"> </v>
          </cell>
          <cell r="AS262" t="str">
            <v xml:space="preserve"> </v>
          </cell>
          <cell r="AT262">
            <v>0</v>
          </cell>
        </row>
        <row r="263">
          <cell r="A263" t="str">
            <v>Bisht, Beena</v>
          </cell>
          <cell r="B263" t="str">
            <v>Accountant</v>
          </cell>
          <cell r="C263" t="str">
            <v>PSN</v>
          </cell>
          <cell r="D263" t="str">
            <v>10250</v>
          </cell>
          <cell r="E263" t="str">
            <v>Y</v>
          </cell>
          <cell r="F263" t="str">
            <v>Finance Associate</v>
          </cell>
          <cell r="G263" t="str">
            <v>A</v>
          </cell>
          <cell r="H263" t="str">
            <v>INR</v>
          </cell>
          <cell r="I263">
            <v>917285</v>
          </cell>
          <cell r="J263">
            <v>1</v>
          </cell>
          <cell r="L263" t="str">
            <v>NEW DELHI</v>
          </cell>
          <cell r="M263" t="str">
            <v>AMEE</v>
          </cell>
          <cell r="AP263">
            <v>81.06</v>
          </cell>
          <cell r="AQ263">
            <v>43.523553303346048</v>
          </cell>
          <cell r="AR263" t="str">
            <v xml:space="preserve"> </v>
          </cell>
          <cell r="AS263" t="str">
            <v xml:space="preserve"> </v>
          </cell>
          <cell r="AT263">
            <v>0</v>
          </cell>
        </row>
        <row r="264">
          <cell r="A264" t="str">
            <v>Biswal, Padmalochan</v>
          </cell>
          <cell r="B264" t="str">
            <v>Senior Manager Program</v>
          </cell>
          <cell r="C264" t="str">
            <v>PSN</v>
          </cell>
          <cell r="D264" t="str">
            <v>4350</v>
          </cell>
          <cell r="E264" t="str">
            <v>Y</v>
          </cell>
          <cell r="F264" t="str">
            <v>Technical Advisor, AES, JE, Covid-19 &amp; Other Infectious Diseases</v>
          </cell>
          <cell r="G264" t="str">
            <v>A</v>
          </cell>
          <cell r="H264" t="str">
            <v>INR</v>
          </cell>
          <cell r="I264">
            <v>7599495.2400000002</v>
          </cell>
          <cell r="J264">
            <v>1</v>
          </cell>
          <cell r="L264" t="str">
            <v>NEW DELHI</v>
          </cell>
          <cell r="M264" t="str">
            <v>AMEE</v>
          </cell>
          <cell r="AP264">
            <v>81.06</v>
          </cell>
          <cell r="AQ264">
            <v>360.5826282525764</v>
          </cell>
          <cell r="AR264" t="str">
            <v xml:space="preserve"> </v>
          </cell>
          <cell r="AS264" t="str">
            <v xml:space="preserve"> </v>
          </cell>
          <cell r="AT264">
            <v>0</v>
          </cell>
        </row>
        <row r="265">
          <cell r="A265" t="str">
            <v>Bizilj, Gregory Thomas</v>
          </cell>
          <cell r="B265" t="str">
            <v>Senior Laboratory Technician I</v>
          </cell>
          <cell r="C265" t="str">
            <v>DX</v>
          </cell>
          <cell r="D265" t="str">
            <v>6869</v>
          </cell>
          <cell r="E265" t="str">
            <v>Y</v>
          </cell>
          <cell r="F265" t="str">
            <v>Research Associate</v>
          </cell>
          <cell r="G265" t="str">
            <v>A</v>
          </cell>
          <cell r="H265" t="str">
            <v>USD</v>
          </cell>
          <cell r="I265">
            <v>85000</v>
          </cell>
          <cell r="J265">
            <v>1</v>
          </cell>
          <cell r="L265" t="str">
            <v>SEATTLE</v>
          </cell>
          <cell r="M265" t="str">
            <v>US</v>
          </cell>
          <cell r="AP265">
            <v>1</v>
          </cell>
          <cell r="AQ265">
            <v>326.92307692307691</v>
          </cell>
          <cell r="AR265" t="str">
            <v xml:space="preserve"> </v>
          </cell>
          <cell r="AS265" t="str">
            <v xml:space="preserve"> </v>
          </cell>
          <cell r="AT265">
            <v>0</v>
          </cell>
        </row>
        <row r="266">
          <cell r="A266" t="str">
            <v>Blair, Jenny Golden</v>
          </cell>
          <cell r="B266" t="str">
            <v>Director Partnerships</v>
          </cell>
          <cell r="C266" t="str">
            <v>APP</v>
          </cell>
          <cell r="D266" t="str">
            <v>4884</v>
          </cell>
          <cell r="E266" t="str">
            <v>Y</v>
          </cell>
          <cell r="F266" t="str">
            <v>Director, US Partnerships</v>
          </cell>
          <cell r="G266" t="str">
            <v>A</v>
          </cell>
          <cell r="H266" t="str">
            <v>USD</v>
          </cell>
          <cell r="I266">
            <v>165500.14000000001</v>
          </cell>
          <cell r="J266">
            <v>1</v>
          </cell>
          <cell r="L266" t="str">
            <v>HOME-CA-SEA</v>
          </cell>
          <cell r="M266" t="str">
            <v>US</v>
          </cell>
          <cell r="AP266">
            <v>1</v>
          </cell>
          <cell r="AQ266">
            <v>636.5390000000001</v>
          </cell>
          <cell r="AR266" t="str">
            <v xml:space="preserve"> </v>
          </cell>
          <cell r="AS266" t="str">
            <v xml:space="preserve"> </v>
          </cell>
          <cell r="AT266">
            <v>0</v>
          </cell>
        </row>
        <row r="267">
          <cell r="A267" t="str">
            <v>Blay, Keren Tiffany</v>
          </cell>
          <cell r="B267" t="str">
            <v>Senior Project Manager I</v>
          </cell>
          <cell r="C267" t="str">
            <v>EXAGEN</v>
          </cell>
          <cell r="D267" t="str">
            <v>7663</v>
          </cell>
          <cell r="E267" t="str">
            <v>Y</v>
          </cell>
          <cell r="F267" t="str">
            <v>Global Event Manager</v>
          </cell>
          <cell r="G267" t="str">
            <v>A</v>
          </cell>
          <cell r="H267" t="str">
            <v>USD</v>
          </cell>
          <cell r="I267">
            <v>90421.759999999995</v>
          </cell>
          <cell r="J267">
            <v>1</v>
          </cell>
          <cell r="L267" t="str">
            <v>WASHINGTON DC</v>
          </cell>
          <cell r="M267" t="str">
            <v>US</v>
          </cell>
          <cell r="AP267">
            <v>1</v>
          </cell>
          <cell r="AQ267">
            <v>347.77599999999995</v>
          </cell>
          <cell r="AR267" t="str">
            <v xml:space="preserve"> </v>
          </cell>
          <cell r="AS267" t="str">
            <v xml:space="preserve"> </v>
          </cell>
          <cell r="AT267">
            <v>0</v>
          </cell>
        </row>
        <row r="268">
          <cell r="A268" t="str">
            <v>Blayer, Simone</v>
          </cell>
          <cell r="B268" t="str">
            <v>Global Head of Research &amp; Development</v>
          </cell>
          <cell r="C268" t="str">
            <v>CCMC</v>
          </cell>
          <cell r="D268" t="str">
            <v>7212</v>
          </cell>
          <cell r="E268" t="str">
            <v>Y</v>
          </cell>
          <cell r="F268" t="str">
            <v>Global Head, Vaccine Chemistry, Manufacturing and Control, and Non-clinical Tox</v>
          </cell>
          <cell r="G268" t="str">
            <v>A</v>
          </cell>
          <cell r="H268" t="str">
            <v>USD</v>
          </cell>
          <cell r="I268">
            <v>296895.03999999998</v>
          </cell>
          <cell r="J268">
            <v>1</v>
          </cell>
          <cell r="L268" t="str">
            <v>HOME-I-NL-SEA</v>
          </cell>
          <cell r="M268" t="str">
            <v>US</v>
          </cell>
          <cell r="AP268">
            <v>1</v>
          </cell>
          <cell r="AQ268">
            <v>1141.904</v>
          </cell>
          <cell r="AR268" t="str">
            <v xml:space="preserve"> </v>
          </cell>
          <cell r="AS268" t="str">
            <v>X</v>
          </cell>
          <cell r="AT268">
            <v>0</v>
          </cell>
        </row>
        <row r="269">
          <cell r="A269" t="str">
            <v>Boakye, Eunice Yaa-Dapaah</v>
          </cell>
          <cell r="B269" t="str">
            <v>Senior Program Officer I</v>
          </cell>
          <cell r="C269" t="str">
            <v>MDHT</v>
          </cell>
          <cell r="D269" t="str">
            <v>8239</v>
          </cell>
          <cell r="E269" t="str">
            <v>Y</v>
          </cell>
          <cell r="F269" t="str">
            <v>Program Officer, STREAM Chlorine Generator Scale Up</v>
          </cell>
          <cell r="G269" t="str">
            <v>A</v>
          </cell>
          <cell r="H269" t="str">
            <v>USD</v>
          </cell>
          <cell r="I269">
            <v>21694.400000000001</v>
          </cell>
          <cell r="J269">
            <v>1</v>
          </cell>
          <cell r="L269" t="str">
            <v>ACCRA</v>
          </cell>
          <cell r="M269" t="str">
            <v>AFRICA</v>
          </cell>
          <cell r="AP269">
            <v>1</v>
          </cell>
          <cell r="AQ269">
            <v>83.440000000000012</v>
          </cell>
          <cell r="AR269" t="str">
            <v xml:space="preserve"> </v>
          </cell>
          <cell r="AS269" t="str">
            <v xml:space="preserve"> </v>
          </cell>
          <cell r="AT269">
            <v>0</v>
          </cell>
        </row>
        <row r="270">
          <cell r="A270" t="str">
            <v>Bodo, Christabel Orera</v>
          </cell>
          <cell r="B270" t="str">
            <v>Senior Program Officer II</v>
          </cell>
          <cell r="C270" t="str">
            <v>PSK</v>
          </cell>
          <cell r="D270" t="str">
            <v>8141</v>
          </cell>
          <cell r="E270" t="str">
            <v>Y</v>
          </cell>
          <cell r="F270" t="str">
            <v>Technical Advisor, Quality Improvement/ Quality Assurance</v>
          </cell>
          <cell r="G270" t="str">
            <v>A</v>
          </cell>
          <cell r="H270" t="str">
            <v>USD</v>
          </cell>
          <cell r="I270">
            <v>40463.33</v>
          </cell>
          <cell r="J270">
            <v>1</v>
          </cell>
          <cell r="L270" t="str">
            <v>KISUMU</v>
          </cell>
          <cell r="M270" t="str">
            <v>AFRICA</v>
          </cell>
          <cell r="AP270">
            <v>1</v>
          </cell>
          <cell r="AQ270">
            <v>155.6281923076923</v>
          </cell>
          <cell r="AR270" t="str">
            <v xml:space="preserve"> </v>
          </cell>
          <cell r="AS270" t="str">
            <v xml:space="preserve"> </v>
          </cell>
          <cell r="AT270">
            <v>0</v>
          </cell>
        </row>
        <row r="271">
          <cell r="A271" t="str">
            <v>Bogdanov, Alexsey Vitalievich</v>
          </cell>
          <cell r="B271" t="str">
            <v>Director Program</v>
          </cell>
          <cell r="C271" t="str">
            <v>PSU</v>
          </cell>
          <cell r="D271" t="str">
            <v>U110</v>
          </cell>
          <cell r="E271" t="str">
            <v>Y</v>
          </cell>
          <cell r="F271" t="str">
            <v>Director, Digital Health and M&amp;E</v>
          </cell>
          <cell r="G271" t="str">
            <v>A</v>
          </cell>
          <cell r="H271" t="str">
            <v>USD</v>
          </cell>
          <cell r="I271">
            <v>142933.99</v>
          </cell>
          <cell r="J271">
            <v>1</v>
          </cell>
          <cell r="L271" t="str">
            <v>KYIV</v>
          </cell>
          <cell r="M271" t="str">
            <v>AMEE</v>
          </cell>
          <cell r="AP271">
            <v>1</v>
          </cell>
          <cell r="AQ271">
            <v>549.74611538461534</v>
          </cell>
          <cell r="AR271" t="str">
            <v xml:space="preserve"> </v>
          </cell>
          <cell r="AS271" t="str">
            <v xml:space="preserve"> </v>
          </cell>
          <cell r="AT271">
            <v>0</v>
          </cell>
        </row>
        <row r="272">
          <cell r="A272" t="str">
            <v>Boi, Dominic Mogeni</v>
          </cell>
          <cell r="B272" t="str">
            <v>Administrative Assistant II</v>
          </cell>
          <cell r="C272" t="str">
            <v>PSK</v>
          </cell>
          <cell r="D272" t="str">
            <v>2250</v>
          </cell>
          <cell r="E272" t="str">
            <v>Y</v>
          </cell>
          <cell r="F272" t="str">
            <v>Stores Clerk</v>
          </cell>
          <cell r="G272" t="str">
            <v>A</v>
          </cell>
          <cell r="H272" t="str">
            <v>USD</v>
          </cell>
          <cell r="I272">
            <v>12568.08</v>
          </cell>
          <cell r="J272">
            <v>1</v>
          </cell>
          <cell r="L272" t="str">
            <v>HOMABAY</v>
          </cell>
          <cell r="M272" t="str">
            <v>AFRICA</v>
          </cell>
          <cell r="AP272">
            <v>1</v>
          </cell>
          <cell r="AQ272">
            <v>48.33876923076923</v>
          </cell>
          <cell r="AR272" t="str">
            <v xml:space="preserve"> </v>
          </cell>
          <cell r="AS272" t="str">
            <v xml:space="preserve"> </v>
          </cell>
          <cell r="AT272">
            <v>0</v>
          </cell>
        </row>
        <row r="273">
          <cell r="A273" t="str">
            <v>Bolokonya, Mwayanjana</v>
          </cell>
          <cell r="B273" t="str">
            <v>IT Technical Specialist I</v>
          </cell>
          <cell r="C273" t="str">
            <v>ARMGT</v>
          </cell>
          <cell r="D273" t="str">
            <v>10225</v>
          </cell>
          <cell r="E273" t="str">
            <v>Y</v>
          </cell>
          <cell r="F273" t="str">
            <v>Software Developer</v>
          </cell>
          <cell r="G273" t="str">
            <v>A</v>
          </cell>
          <cell r="H273" t="str">
            <v>MWK</v>
          </cell>
          <cell r="I273">
            <v>29700000</v>
          </cell>
          <cell r="J273">
            <v>1</v>
          </cell>
          <cell r="L273" t="str">
            <v>MalawiLilongwe</v>
          </cell>
          <cell r="M273" t="str">
            <v>AFRICA</v>
          </cell>
          <cell r="AP273">
            <v>1100</v>
          </cell>
          <cell r="AQ273">
            <v>103.84615384615384</v>
          </cell>
          <cell r="AR273" t="str">
            <v xml:space="preserve"> </v>
          </cell>
          <cell r="AS273" t="str">
            <v xml:space="preserve"> </v>
          </cell>
          <cell r="AT273">
            <v>0</v>
          </cell>
        </row>
        <row r="274">
          <cell r="A274" t="str">
            <v>Bondole, Jicko Mazumbu</v>
          </cell>
          <cell r="B274" t="str">
            <v>Manager Monitoring, Evaluation and Learning</v>
          </cell>
          <cell r="C274" t="str">
            <v>MNTD</v>
          </cell>
          <cell r="D274" t="str">
            <v>4480</v>
          </cell>
          <cell r="E274" t="str">
            <v>Y</v>
          </cell>
          <cell r="F274" t="str">
            <v>Monitoring, Evaluation and Learning Advisor</v>
          </cell>
          <cell r="G274" t="str">
            <v>A</v>
          </cell>
          <cell r="H274" t="str">
            <v>USD</v>
          </cell>
          <cell r="I274">
            <v>67160.88</v>
          </cell>
          <cell r="J274">
            <v>1</v>
          </cell>
          <cell r="L274" t="str">
            <v>KINSHASA</v>
          </cell>
          <cell r="M274" t="str">
            <v>AFRICA</v>
          </cell>
          <cell r="AP274">
            <v>1</v>
          </cell>
          <cell r="AQ274">
            <v>258.31107692307694</v>
          </cell>
          <cell r="AR274" t="str">
            <v xml:space="preserve"> </v>
          </cell>
          <cell r="AS274" t="str">
            <v xml:space="preserve"> </v>
          </cell>
          <cell r="AT274">
            <v>0</v>
          </cell>
        </row>
        <row r="275">
          <cell r="A275" t="str">
            <v>Bonsu, George</v>
          </cell>
          <cell r="B275" t="str">
            <v>Senior Program Officer II</v>
          </cell>
          <cell r="C275" t="str">
            <v>CPAI</v>
          </cell>
          <cell r="D275" t="str">
            <v>7859</v>
          </cell>
          <cell r="E275" t="str">
            <v>Y</v>
          </cell>
          <cell r="F275" t="str">
            <v>Senior Program Officer –Center for Vaccine Innovation and Access</v>
          </cell>
          <cell r="G275" t="str">
            <v>A</v>
          </cell>
          <cell r="H275" t="str">
            <v>USD</v>
          </cell>
          <cell r="I275">
            <v>36546.720000000001</v>
          </cell>
          <cell r="J275">
            <v>1</v>
          </cell>
          <cell r="L275" t="str">
            <v>ACCRA</v>
          </cell>
          <cell r="M275" t="str">
            <v>AFRICA</v>
          </cell>
          <cell r="AP275">
            <v>1</v>
          </cell>
          <cell r="AQ275">
            <v>140.56430769230769</v>
          </cell>
          <cell r="AR275" t="str">
            <v xml:space="preserve"> </v>
          </cell>
          <cell r="AS275" t="str">
            <v xml:space="preserve"> </v>
          </cell>
          <cell r="AT275">
            <v>0</v>
          </cell>
        </row>
        <row r="276">
          <cell r="A276" t="str">
            <v>Bonzo, Thomas Daniel</v>
          </cell>
          <cell r="B276" t="str">
            <v>Coordinator I Functional Support /Technician I</v>
          </cell>
          <cell r="C276" t="str">
            <v>TAN</v>
          </cell>
          <cell r="D276" t="str">
            <v>3350</v>
          </cell>
          <cell r="E276" t="str">
            <v>Y</v>
          </cell>
          <cell r="F276" t="str">
            <v>Driver</v>
          </cell>
          <cell r="G276" t="str">
            <v>A</v>
          </cell>
          <cell r="H276" t="str">
            <v>TZS</v>
          </cell>
          <cell r="I276">
            <v>20147710.84</v>
          </cell>
          <cell r="J276">
            <v>1</v>
          </cell>
          <cell r="L276" t="str">
            <v>DAR ES SALAAM</v>
          </cell>
          <cell r="M276" t="str">
            <v>AFRICA</v>
          </cell>
          <cell r="AP276">
            <v>2500</v>
          </cell>
          <cell r="AQ276">
            <v>30.996478215384617</v>
          </cell>
          <cell r="AR276" t="str">
            <v xml:space="preserve"> </v>
          </cell>
          <cell r="AS276" t="str">
            <v xml:space="preserve"> </v>
          </cell>
          <cell r="AT276">
            <v>0</v>
          </cell>
        </row>
        <row r="277">
          <cell r="A277" t="str">
            <v>Borkotoky, Priyakshi</v>
          </cell>
          <cell r="B277" t="str">
            <v>Senior Program Officer I</v>
          </cell>
          <cell r="C277" t="str">
            <v>PSN</v>
          </cell>
          <cell r="D277" t="str">
            <v>7753</v>
          </cell>
          <cell r="E277" t="str">
            <v>Y</v>
          </cell>
          <cell r="F277" t="str">
            <v>Program Manager - Food Fortification</v>
          </cell>
          <cell r="G277" t="str">
            <v>A</v>
          </cell>
          <cell r="H277" t="str">
            <v>INR</v>
          </cell>
          <cell r="I277">
            <v>1692778.52</v>
          </cell>
          <cell r="J277">
            <v>1</v>
          </cell>
          <cell r="L277" t="str">
            <v>NEW DELHI</v>
          </cell>
          <cell r="M277" t="str">
            <v>AMEE</v>
          </cell>
          <cell r="AP277">
            <v>81.06</v>
          </cell>
          <cell r="AQ277">
            <v>80.319351287745064</v>
          </cell>
          <cell r="AR277" t="str">
            <v xml:space="preserve"> </v>
          </cell>
          <cell r="AS277" t="str">
            <v xml:space="preserve"> </v>
          </cell>
          <cell r="AT277">
            <v>0</v>
          </cell>
        </row>
        <row r="278">
          <cell r="A278" t="str">
            <v>Bornemeier, Dipika</v>
          </cell>
          <cell r="B278" t="str">
            <v>Advanced Program Officer</v>
          </cell>
          <cell r="C278" t="str">
            <v>CIFM</v>
          </cell>
          <cell r="D278" t="str">
            <v>7943</v>
          </cell>
          <cell r="E278" t="str">
            <v>Y</v>
          </cell>
          <cell r="F278" t="str">
            <v>Senior Business and Alliance Management Officer</v>
          </cell>
          <cell r="G278" t="str">
            <v>A</v>
          </cell>
          <cell r="H278" t="str">
            <v>USD</v>
          </cell>
          <cell r="I278">
            <v>192524.79999999999</v>
          </cell>
          <cell r="J278">
            <v>1</v>
          </cell>
          <cell r="L278" t="str">
            <v>HOME-CO-SEA</v>
          </cell>
          <cell r="M278" t="str">
            <v>US</v>
          </cell>
          <cell r="AP278">
            <v>1</v>
          </cell>
          <cell r="AQ278">
            <v>740.4799999999999</v>
          </cell>
          <cell r="AR278" t="str">
            <v xml:space="preserve"> </v>
          </cell>
          <cell r="AS278" t="str">
            <v xml:space="preserve"> </v>
          </cell>
          <cell r="AT278">
            <v>0</v>
          </cell>
        </row>
        <row r="279">
          <cell r="A279" t="str">
            <v>Bosonkie, Marc Mokanisa</v>
          </cell>
          <cell r="B279" t="str">
            <v>Senior Program Officer II</v>
          </cell>
          <cell r="C279" t="str">
            <v>MD</v>
          </cell>
          <cell r="D279" t="str">
            <v>7314</v>
          </cell>
          <cell r="E279" t="str">
            <v>Y</v>
          </cell>
          <cell r="F279" t="str">
            <v>In-Country Coordinator Market Dynamics</v>
          </cell>
          <cell r="G279" t="str">
            <v>A</v>
          </cell>
          <cell r="H279" t="str">
            <v>USD</v>
          </cell>
          <cell r="I279">
            <v>51600</v>
          </cell>
          <cell r="J279">
            <v>1</v>
          </cell>
          <cell r="L279" t="str">
            <v>KINSHASA</v>
          </cell>
          <cell r="M279" t="str">
            <v>AFRICA</v>
          </cell>
          <cell r="AP279">
            <v>1</v>
          </cell>
          <cell r="AQ279">
            <v>198.46153846153845</v>
          </cell>
          <cell r="AR279" t="str">
            <v xml:space="preserve"> </v>
          </cell>
          <cell r="AS279" t="str">
            <v xml:space="preserve"> </v>
          </cell>
          <cell r="AT279">
            <v>0</v>
          </cell>
        </row>
        <row r="280">
          <cell r="A280" t="str">
            <v>Botting, Carla Ann</v>
          </cell>
          <cell r="B280" t="str">
            <v>Research &amp; Development Advisor I</v>
          </cell>
          <cell r="C280" t="str">
            <v>4113</v>
          </cell>
          <cell r="D280" t="str">
            <v>3127</v>
          </cell>
          <cell r="E280" t="str">
            <v>Y</v>
          </cell>
          <cell r="F280" t="str">
            <v>Deputy Director, Bacterial &amp; Parasitic Diseases</v>
          </cell>
          <cell r="G280" t="str">
            <v>A</v>
          </cell>
          <cell r="H280" t="str">
            <v>USD</v>
          </cell>
          <cell r="I280">
            <v>247500.24</v>
          </cell>
          <cell r="J280">
            <v>1</v>
          </cell>
          <cell r="L280" t="str">
            <v>WASHINGTON DC</v>
          </cell>
          <cell r="M280" t="str">
            <v>US</v>
          </cell>
          <cell r="AP280">
            <v>1</v>
          </cell>
          <cell r="AQ280">
            <v>951.92399999999998</v>
          </cell>
          <cell r="AR280" t="str">
            <v xml:space="preserve"> </v>
          </cell>
          <cell r="AS280" t="str">
            <v>X</v>
          </cell>
          <cell r="AT280">
            <v>0</v>
          </cell>
        </row>
        <row r="281">
          <cell r="A281" t="str">
            <v>Bounds-Poulin, Christine L</v>
          </cell>
          <cell r="B281" t="str">
            <v>Director Finance and Awards</v>
          </cell>
          <cell r="C281" t="str">
            <v>CIFM</v>
          </cell>
          <cell r="D281" t="str">
            <v>1438</v>
          </cell>
          <cell r="E281" t="str">
            <v>Y</v>
          </cell>
          <cell r="F281" t="str">
            <v>Director of Finance, CVIA</v>
          </cell>
          <cell r="G281" t="str">
            <v>A</v>
          </cell>
          <cell r="H281" t="str">
            <v>USD</v>
          </cell>
          <cell r="I281">
            <v>194480</v>
          </cell>
          <cell r="J281">
            <v>1</v>
          </cell>
          <cell r="L281" t="str">
            <v>SEATTLE</v>
          </cell>
          <cell r="M281" t="str">
            <v>US</v>
          </cell>
          <cell r="AP281">
            <v>1</v>
          </cell>
          <cell r="AQ281">
            <v>748</v>
          </cell>
          <cell r="AR281" t="str">
            <v xml:space="preserve"> </v>
          </cell>
          <cell r="AS281" t="str">
            <v xml:space="preserve"> </v>
          </cell>
          <cell r="AT281">
            <v>0</v>
          </cell>
        </row>
        <row r="282">
          <cell r="A282" t="str">
            <v>Bowman, Caitlin Eugenia</v>
          </cell>
          <cell r="B282" t="str">
            <v>Senior Program Officer I</v>
          </cell>
          <cell r="C282" t="str">
            <v>CODE</v>
          </cell>
          <cell r="D282" t="str">
            <v>6821</v>
          </cell>
          <cell r="E282" t="str">
            <v>Y</v>
          </cell>
          <cell r="F282" t="str">
            <v>Program Officer</v>
          </cell>
          <cell r="G282" t="str">
            <v>A</v>
          </cell>
          <cell r="H282" t="str">
            <v>USD</v>
          </cell>
          <cell r="I282">
            <v>111280</v>
          </cell>
          <cell r="J282">
            <v>1</v>
          </cell>
          <cell r="L282" t="str">
            <v>SEATTLE</v>
          </cell>
          <cell r="M282" t="str">
            <v>US</v>
          </cell>
          <cell r="AP282">
            <v>1</v>
          </cell>
          <cell r="AQ282">
            <v>428</v>
          </cell>
          <cell r="AR282" t="str">
            <v xml:space="preserve"> </v>
          </cell>
          <cell r="AS282" t="str">
            <v xml:space="preserve"> </v>
          </cell>
          <cell r="AT282">
            <v>0</v>
          </cell>
        </row>
        <row r="283">
          <cell r="A283" t="str">
            <v>Boyle, David Scott</v>
          </cell>
          <cell r="B283" t="str">
            <v>Global Head of Research &amp; Development</v>
          </cell>
          <cell r="C283" t="str">
            <v>4115</v>
          </cell>
          <cell r="D283" t="str">
            <v>3191</v>
          </cell>
          <cell r="E283" t="str">
            <v>Y</v>
          </cell>
          <cell r="F283" t="str">
            <v>Laboratory Director and Program Co-Lead - Diagnostics</v>
          </cell>
          <cell r="G283" t="str">
            <v>A</v>
          </cell>
          <cell r="H283" t="str">
            <v>USD</v>
          </cell>
          <cell r="I283">
            <v>266354.09000000003</v>
          </cell>
          <cell r="J283">
            <v>1</v>
          </cell>
          <cell r="L283" t="str">
            <v>SEATTLE</v>
          </cell>
          <cell r="M283" t="str">
            <v>US</v>
          </cell>
          <cell r="AP283">
            <v>1</v>
          </cell>
          <cell r="AQ283">
            <v>1024.4388076923078</v>
          </cell>
          <cell r="AR283" t="str">
            <v xml:space="preserve"> </v>
          </cell>
          <cell r="AS283" t="str">
            <v>X</v>
          </cell>
          <cell r="AT283">
            <v>0</v>
          </cell>
        </row>
        <row r="284">
          <cell r="A284" t="str">
            <v>Bracken, Tara</v>
          </cell>
          <cell r="B284" t="str">
            <v>Senior Communications Officer II</v>
          </cell>
          <cell r="C284" t="str">
            <v>MNTD</v>
          </cell>
          <cell r="D284" t="str">
            <v>10053</v>
          </cell>
          <cell r="E284" t="str">
            <v>Y</v>
          </cell>
          <cell r="F284" t="str">
            <v>Senior Communications and Advocacy Officer, MNTD</v>
          </cell>
          <cell r="G284" t="str">
            <v>A</v>
          </cell>
          <cell r="H284" t="str">
            <v>USD</v>
          </cell>
          <cell r="I284">
            <v>135200</v>
          </cell>
          <cell r="J284">
            <v>1</v>
          </cell>
          <cell r="L284" t="str">
            <v>WASHINGTON DC</v>
          </cell>
          <cell r="M284" t="str">
            <v>US</v>
          </cell>
          <cell r="AP284">
            <v>1</v>
          </cell>
          <cell r="AQ284">
            <v>520</v>
          </cell>
          <cell r="AR284" t="str">
            <v xml:space="preserve"> </v>
          </cell>
          <cell r="AS284" t="str">
            <v xml:space="preserve"> </v>
          </cell>
          <cell r="AT284">
            <v>0</v>
          </cell>
        </row>
        <row r="285">
          <cell r="A285" t="str">
            <v>Brehm, Rebecca Ruth</v>
          </cell>
          <cell r="B285" t="str">
            <v>Functional Specialist I</v>
          </cell>
          <cell r="C285" t="str">
            <v>DX</v>
          </cell>
          <cell r="D285" t="str">
            <v>7953</v>
          </cell>
          <cell r="E285" t="str">
            <v>Y</v>
          </cell>
          <cell r="F285" t="str">
            <v>Senior Program Assistant</v>
          </cell>
          <cell r="G285" t="str">
            <v>A</v>
          </cell>
          <cell r="H285" t="str">
            <v>USD</v>
          </cell>
          <cell r="I285">
            <v>64896</v>
          </cell>
          <cell r="J285">
            <v>1</v>
          </cell>
          <cell r="L285" t="str">
            <v>WASHINGTON DC</v>
          </cell>
          <cell r="M285" t="str">
            <v>US</v>
          </cell>
          <cell r="AP285">
            <v>1</v>
          </cell>
          <cell r="AQ285">
            <v>249.6</v>
          </cell>
          <cell r="AR285" t="str">
            <v xml:space="preserve"> </v>
          </cell>
          <cell r="AS285" t="str">
            <v xml:space="preserve"> </v>
          </cell>
          <cell r="AT285">
            <v>0</v>
          </cell>
        </row>
        <row r="286">
          <cell r="A286" t="str">
            <v>Breitenstein, Bryce Dixon</v>
          </cell>
          <cell r="B286" t="str">
            <v>Senior Manager Infrastructure</v>
          </cell>
          <cell r="C286" t="str">
            <v>IT</v>
          </cell>
          <cell r="D286" t="str">
            <v>4746</v>
          </cell>
          <cell r="E286" t="str">
            <v>Y</v>
          </cell>
          <cell r="F286" t="str">
            <v>Manager, Application and Data Services</v>
          </cell>
          <cell r="G286" t="str">
            <v>A</v>
          </cell>
          <cell r="H286" t="str">
            <v>USD</v>
          </cell>
          <cell r="I286">
            <v>186501.12</v>
          </cell>
          <cell r="J286">
            <v>1</v>
          </cell>
          <cell r="L286" t="str">
            <v>SEATTLE</v>
          </cell>
          <cell r="M286" t="str">
            <v>US</v>
          </cell>
          <cell r="AP286">
            <v>1</v>
          </cell>
          <cell r="AQ286">
            <v>717.31200000000001</v>
          </cell>
          <cell r="AR286" t="str">
            <v xml:space="preserve"> </v>
          </cell>
          <cell r="AS286" t="str">
            <v xml:space="preserve"> </v>
          </cell>
          <cell r="AT286">
            <v>0</v>
          </cell>
        </row>
        <row r="287">
          <cell r="A287" t="str">
            <v>Brindle, Eleanor</v>
          </cell>
          <cell r="B287" t="str">
            <v>Senior Program Officer II</v>
          </cell>
          <cell r="C287" t="str">
            <v>MCHN</v>
          </cell>
          <cell r="D287" t="str">
            <v>7648</v>
          </cell>
          <cell r="E287" t="str">
            <v>Y</v>
          </cell>
          <cell r="F287" t="str">
            <v>Biomarker Specialist</v>
          </cell>
          <cell r="G287" t="str">
            <v>A</v>
          </cell>
          <cell r="H287" t="str">
            <v>USD</v>
          </cell>
          <cell r="I287">
            <v>140922.07999999999</v>
          </cell>
          <cell r="J287">
            <v>1</v>
          </cell>
          <cell r="L287" t="str">
            <v>WASHINGTON DC</v>
          </cell>
          <cell r="M287" t="str">
            <v>US</v>
          </cell>
          <cell r="AP287">
            <v>1</v>
          </cell>
          <cell r="AQ287">
            <v>542.00799999999992</v>
          </cell>
          <cell r="AR287" t="str">
            <v xml:space="preserve"> </v>
          </cell>
          <cell r="AS287" t="str">
            <v xml:space="preserve"> </v>
          </cell>
          <cell r="AT287">
            <v>0</v>
          </cell>
        </row>
        <row r="288">
          <cell r="A288" t="str">
            <v>Brodsky, Shiri Polly</v>
          </cell>
          <cell r="B288" t="str">
            <v>Senior Program Officer I</v>
          </cell>
          <cell r="C288" t="str">
            <v>DX</v>
          </cell>
          <cell r="D288" t="str">
            <v>7240</v>
          </cell>
          <cell r="E288" t="str">
            <v>Y</v>
          </cell>
          <cell r="F288" t="str">
            <v>Commercialization Officer</v>
          </cell>
          <cell r="G288" t="str">
            <v>A</v>
          </cell>
          <cell r="H288" t="str">
            <v>USD</v>
          </cell>
          <cell r="I288">
            <v>135319.82</v>
          </cell>
          <cell r="J288">
            <v>1</v>
          </cell>
          <cell r="L288" t="str">
            <v>HOME-NY-SEA</v>
          </cell>
          <cell r="M288" t="str">
            <v>US</v>
          </cell>
          <cell r="AP288">
            <v>1</v>
          </cell>
          <cell r="AQ288">
            <v>520.46084615384621</v>
          </cell>
          <cell r="AR288" t="str">
            <v xml:space="preserve"> </v>
          </cell>
          <cell r="AS288" t="str">
            <v xml:space="preserve"> </v>
          </cell>
          <cell r="AT288">
            <v>0</v>
          </cell>
        </row>
        <row r="289">
          <cell r="A289" t="str">
            <v>Browder-Long, Ellen Natalia</v>
          </cell>
          <cell r="B289" t="str">
            <v>Senior Finance and Awards Officer/ Senior PADM I</v>
          </cell>
          <cell r="C289" t="str">
            <v>MCHN</v>
          </cell>
          <cell r="D289" t="str">
            <v>7715</v>
          </cell>
          <cell r="E289" t="str">
            <v>Y</v>
          </cell>
          <cell r="F289" t="str">
            <v>Project Administrator</v>
          </cell>
          <cell r="G289" t="str">
            <v>A</v>
          </cell>
          <cell r="H289" t="str">
            <v>USD</v>
          </cell>
          <cell r="I289">
            <v>81087.55</v>
          </cell>
          <cell r="J289">
            <v>1</v>
          </cell>
          <cell r="L289" t="str">
            <v>HOME-DC-SEA</v>
          </cell>
          <cell r="M289" t="str">
            <v>US</v>
          </cell>
          <cell r="AP289">
            <v>1</v>
          </cell>
          <cell r="AQ289">
            <v>311.87519230769232</v>
          </cell>
          <cell r="AR289" t="str">
            <v xml:space="preserve"> </v>
          </cell>
          <cell r="AS289" t="str">
            <v xml:space="preserve"> </v>
          </cell>
          <cell r="AT289">
            <v>0</v>
          </cell>
        </row>
        <row r="290">
          <cell r="A290" t="str">
            <v>Brown, Chad William</v>
          </cell>
          <cell r="B290" t="str">
            <v>Director Infrastructure</v>
          </cell>
          <cell r="C290" t="str">
            <v>IT</v>
          </cell>
          <cell r="D290" t="str">
            <v>5935</v>
          </cell>
          <cell r="E290" t="str">
            <v>Y</v>
          </cell>
          <cell r="F290" t="str">
            <v>Director, Information Technology</v>
          </cell>
          <cell r="G290" t="str">
            <v>A</v>
          </cell>
          <cell r="H290" t="str">
            <v>USD</v>
          </cell>
          <cell r="I290">
            <v>209030.64</v>
          </cell>
          <cell r="J290">
            <v>1</v>
          </cell>
          <cell r="L290" t="str">
            <v>SEATTLE</v>
          </cell>
          <cell r="M290" t="str">
            <v>US</v>
          </cell>
          <cell r="AP290">
            <v>1</v>
          </cell>
          <cell r="AQ290">
            <v>803.96400000000006</v>
          </cell>
          <cell r="AR290" t="str">
            <v xml:space="preserve"> </v>
          </cell>
          <cell r="AS290" t="str">
            <v>X</v>
          </cell>
          <cell r="AT290">
            <v>0</v>
          </cell>
        </row>
        <row r="291">
          <cell r="A291" t="str">
            <v>Brown, Clarisa Nirmawati</v>
          </cell>
          <cell r="B291" t="str">
            <v>Functional Specialist I</v>
          </cell>
          <cell r="C291" t="str">
            <v>CODE</v>
          </cell>
          <cell r="D291" t="str">
            <v>7676</v>
          </cell>
          <cell r="E291" t="str">
            <v>Y</v>
          </cell>
          <cell r="F291" t="str">
            <v>Sr. Program and Data Analytics Assistant</v>
          </cell>
          <cell r="G291" t="str">
            <v>A</v>
          </cell>
          <cell r="H291" t="str">
            <v>USD</v>
          </cell>
          <cell r="I291">
            <v>68000</v>
          </cell>
          <cell r="J291">
            <v>1</v>
          </cell>
          <cell r="L291" t="str">
            <v>SEATTLE</v>
          </cell>
          <cell r="M291" t="str">
            <v>US</v>
          </cell>
          <cell r="AP291">
            <v>1</v>
          </cell>
          <cell r="AQ291">
            <v>261.53846153846155</v>
          </cell>
          <cell r="AR291" t="str">
            <v xml:space="preserve"> </v>
          </cell>
          <cell r="AS291" t="str">
            <v xml:space="preserve"> </v>
          </cell>
          <cell r="AT291">
            <v>0</v>
          </cell>
        </row>
        <row r="292">
          <cell r="A292" t="str">
            <v>Brown, Lindsey</v>
          </cell>
          <cell r="B292" t="str">
            <v>Advocacy and Public Policy Associate II</v>
          </cell>
          <cell r="C292" t="str">
            <v>APP</v>
          </cell>
          <cell r="D292" t="str">
            <v>10282</v>
          </cell>
          <cell r="E292" t="str">
            <v>Y</v>
          </cell>
          <cell r="F292" t="str">
            <v>Multilateral Advocacy and Policy Associate</v>
          </cell>
          <cell r="G292" t="str">
            <v>A</v>
          </cell>
          <cell r="H292" t="str">
            <v>USD</v>
          </cell>
          <cell r="I292">
            <v>71000</v>
          </cell>
          <cell r="J292">
            <v>1</v>
          </cell>
          <cell r="L292" t="str">
            <v>WASHINGTON DC</v>
          </cell>
          <cell r="M292" t="str">
            <v>US</v>
          </cell>
          <cell r="AP292">
            <v>1</v>
          </cell>
          <cell r="AQ292">
            <v>273.07692307692309</v>
          </cell>
          <cell r="AR292" t="str">
            <v xml:space="preserve"> </v>
          </cell>
          <cell r="AS292" t="str">
            <v xml:space="preserve"> </v>
          </cell>
          <cell r="AT292">
            <v>0</v>
          </cell>
        </row>
        <row r="293">
          <cell r="A293" t="str">
            <v>Bui, Andy Duy</v>
          </cell>
          <cell r="B293" t="str">
            <v>IT Technical Specialist I</v>
          </cell>
          <cell r="C293" t="str">
            <v>IT</v>
          </cell>
          <cell r="D293" t="str">
            <v>1547</v>
          </cell>
          <cell r="E293" t="str">
            <v>Y</v>
          </cell>
          <cell r="F293" t="str">
            <v>Sr. Computer Support Specialist</v>
          </cell>
          <cell r="G293" t="str">
            <v>A</v>
          </cell>
          <cell r="H293" t="str">
            <v>USD</v>
          </cell>
          <cell r="I293">
            <v>90944.88</v>
          </cell>
          <cell r="J293">
            <v>1</v>
          </cell>
          <cell r="L293" t="str">
            <v>SEATTLE</v>
          </cell>
          <cell r="M293" t="str">
            <v>US</v>
          </cell>
          <cell r="AP293">
            <v>1</v>
          </cell>
          <cell r="AQ293">
            <v>349.78800000000001</v>
          </cell>
          <cell r="AR293" t="str">
            <v xml:space="preserve"> </v>
          </cell>
          <cell r="AS293" t="str">
            <v xml:space="preserve"> </v>
          </cell>
          <cell r="AT293">
            <v>0</v>
          </cell>
        </row>
        <row r="294">
          <cell r="A294" t="str">
            <v>Bui, Linh</v>
          </cell>
          <cell r="B294" t="str">
            <v>Recruiter I</v>
          </cell>
          <cell r="C294" t="str">
            <v>HR</v>
          </cell>
          <cell r="D294" t="str">
            <v>10256</v>
          </cell>
          <cell r="E294" t="str">
            <v>Y</v>
          </cell>
          <cell r="F294" t="str">
            <v>Regional Talent Acquisition Officer</v>
          </cell>
          <cell r="G294" t="str">
            <v>A</v>
          </cell>
          <cell r="H294" t="str">
            <v>VND</v>
          </cell>
          <cell r="I294">
            <v>750000000</v>
          </cell>
          <cell r="J294">
            <v>1</v>
          </cell>
          <cell r="L294" t="str">
            <v>HANOI</v>
          </cell>
          <cell r="M294" t="str">
            <v>AMEE</v>
          </cell>
          <cell r="AP294">
            <v>23750</v>
          </cell>
          <cell r="AQ294">
            <v>121.45748987854252</v>
          </cell>
          <cell r="AR294" t="str">
            <v xml:space="preserve"> </v>
          </cell>
          <cell r="AS294" t="str">
            <v xml:space="preserve"> </v>
          </cell>
          <cell r="AT294">
            <v>0</v>
          </cell>
        </row>
        <row r="295">
          <cell r="A295" t="str">
            <v>Bui, Linh Thi Khanh</v>
          </cell>
          <cell r="B295" t="str">
            <v>Facilities Specialist I</v>
          </cell>
          <cell r="C295" t="str">
            <v>GFTS</v>
          </cell>
          <cell r="D295" t="str">
            <v>7318</v>
          </cell>
          <cell r="E295" t="str">
            <v>Y</v>
          </cell>
          <cell r="F295" t="str">
            <v>Regional Global Facility, Travel and Security Associate</v>
          </cell>
          <cell r="G295" t="str">
            <v>A</v>
          </cell>
          <cell r="H295" t="str">
            <v>VND</v>
          </cell>
          <cell r="I295">
            <v>513600000</v>
          </cell>
          <cell r="J295">
            <v>1</v>
          </cell>
          <cell r="L295" t="str">
            <v>HANOI</v>
          </cell>
          <cell r="M295" t="str">
            <v>AMEE</v>
          </cell>
          <cell r="AP295">
            <v>23750</v>
          </cell>
          <cell r="AQ295">
            <v>83.174089068825907</v>
          </cell>
          <cell r="AR295" t="str">
            <v xml:space="preserve"> </v>
          </cell>
          <cell r="AS295" t="str">
            <v xml:space="preserve"> </v>
          </cell>
          <cell r="AT295">
            <v>0</v>
          </cell>
        </row>
        <row r="296">
          <cell r="A296" t="str">
            <v>Bui, Thanh Ngoc</v>
          </cell>
          <cell r="B296" t="str">
            <v>Coordinator I Functional Support /Technician I</v>
          </cell>
          <cell r="C296" t="str">
            <v>VN</v>
          </cell>
          <cell r="D296" t="str">
            <v>1764</v>
          </cell>
          <cell r="E296" t="str">
            <v>Y</v>
          </cell>
          <cell r="F296" t="str">
            <v>Driver</v>
          </cell>
          <cell r="G296" t="str">
            <v>A</v>
          </cell>
          <cell r="H296" t="str">
            <v>VND</v>
          </cell>
          <cell r="I296">
            <v>342125739</v>
          </cell>
          <cell r="J296">
            <v>1</v>
          </cell>
          <cell r="L296" t="str">
            <v>HANOI</v>
          </cell>
          <cell r="M296" t="str">
            <v>AMEE</v>
          </cell>
          <cell r="AP296">
            <v>23750</v>
          </cell>
          <cell r="AQ296">
            <v>55.404977975708505</v>
          </cell>
          <cell r="AR296" t="str">
            <v xml:space="preserve"> </v>
          </cell>
          <cell r="AS296" t="str">
            <v xml:space="preserve"> </v>
          </cell>
          <cell r="AT296">
            <v>0</v>
          </cell>
        </row>
        <row r="297">
          <cell r="A297" t="str">
            <v>Bulonza Sebihene, Gentil</v>
          </cell>
          <cell r="B297" t="str">
            <v>Finance and Awards Associate I/ PADM I</v>
          </cell>
          <cell r="C297" t="str">
            <v>DRC</v>
          </cell>
          <cell r="D297" t="str">
            <v>10338</v>
          </cell>
          <cell r="E297" t="str">
            <v>Y</v>
          </cell>
          <cell r="F297" t="str">
            <v>Finance and operation Associate</v>
          </cell>
          <cell r="G297" t="str">
            <v>A</v>
          </cell>
          <cell r="H297" t="str">
            <v>USD</v>
          </cell>
          <cell r="I297">
            <v>33000</v>
          </cell>
          <cell r="J297">
            <v>1</v>
          </cell>
          <cell r="L297" t="str">
            <v>KINSHASA</v>
          </cell>
          <cell r="M297" t="str">
            <v>AFRICA</v>
          </cell>
          <cell r="AP297">
            <v>1</v>
          </cell>
          <cell r="AQ297">
            <v>126.92307692307692</v>
          </cell>
          <cell r="AR297" t="str">
            <v xml:space="preserve"> </v>
          </cell>
          <cell r="AS297" t="str">
            <v xml:space="preserve"> </v>
          </cell>
          <cell r="AT297">
            <v>0</v>
          </cell>
        </row>
        <row r="298">
          <cell r="A298" t="str">
            <v>Buluku, Collins Mage</v>
          </cell>
          <cell r="B298" t="str">
            <v>Coordinator I Functional Support /Technician I</v>
          </cell>
          <cell r="C298" t="str">
            <v>PSK</v>
          </cell>
          <cell r="D298" t="str">
            <v>8287</v>
          </cell>
          <cell r="E298" t="str">
            <v>Y</v>
          </cell>
          <cell r="F298" t="str">
            <v>Driver</v>
          </cell>
          <cell r="G298" t="str">
            <v>A</v>
          </cell>
          <cell r="H298" t="str">
            <v>USD</v>
          </cell>
          <cell r="I298">
            <v>6655.19</v>
          </cell>
          <cell r="J298">
            <v>1</v>
          </cell>
          <cell r="L298" t="str">
            <v>KAKAMEGA</v>
          </cell>
          <cell r="M298" t="str">
            <v>AFRICA</v>
          </cell>
          <cell r="AP298">
            <v>1</v>
          </cell>
          <cell r="AQ298">
            <v>25.596884615384614</v>
          </cell>
          <cell r="AR298" t="str">
            <v xml:space="preserve"> </v>
          </cell>
          <cell r="AS298" t="str">
            <v xml:space="preserve"> </v>
          </cell>
          <cell r="AT298">
            <v>0</v>
          </cell>
        </row>
        <row r="299">
          <cell r="A299" t="str">
            <v>Burman, Manvi</v>
          </cell>
          <cell r="B299" t="str">
            <v>Senior HR Business Partners</v>
          </cell>
          <cell r="C299" t="str">
            <v>HR</v>
          </cell>
          <cell r="D299" t="str">
            <v>7093</v>
          </cell>
          <cell r="E299" t="str">
            <v>Y</v>
          </cell>
          <cell r="F299" t="str">
            <v>Senior HR Business Partner • Human Resources</v>
          </cell>
          <cell r="G299" t="str">
            <v>A</v>
          </cell>
          <cell r="H299" t="str">
            <v>INR</v>
          </cell>
          <cell r="I299">
            <v>3583390.73</v>
          </cell>
          <cell r="J299">
            <v>1</v>
          </cell>
          <cell r="L299" t="str">
            <v>NEW DELHI</v>
          </cell>
          <cell r="M299" t="str">
            <v>AMEE</v>
          </cell>
          <cell r="AP299">
            <v>81.06</v>
          </cell>
          <cell r="AQ299">
            <v>170.02556178709028</v>
          </cell>
          <cell r="AR299" t="str">
            <v xml:space="preserve"> </v>
          </cell>
          <cell r="AS299" t="str">
            <v xml:space="preserve"> </v>
          </cell>
          <cell r="AT299">
            <v>0</v>
          </cell>
        </row>
        <row r="300">
          <cell r="A300" t="str">
            <v>Burton, Althea M</v>
          </cell>
          <cell r="B300" t="str">
            <v>Senior Executive Assistant II/ Officer II</v>
          </cell>
          <cell r="C300" t="str">
            <v>LA</v>
          </cell>
          <cell r="D300" t="str">
            <v>1959</v>
          </cell>
          <cell r="E300" t="str">
            <v>Y</v>
          </cell>
          <cell r="F300" t="str">
            <v>Knowledge and Records Manager</v>
          </cell>
          <cell r="G300" t="str">
            <v>A</v>
          </cell>
          <cell r="H300" t="str">
            <v>USD</v>
          </cell>
          <cell r="I300">
            <v>111082.61</v>
          </cell>
          <cell r="J300">
            <v>1</v>
          </cell>
          <cell r="L300" t="str">
            <v>SEATTLE</v>
          </cell>
          <cell r="M300" t="str">
            <v>US</v>
          </cell>
          <cell r="AP300">
            <v>1</v>
          </cell>
          <cell r="AQ300">
            <v>427.24080769230767</v>
          </cell>
          <cell r="AR300" t="str">
            <v xml:space="preserve"> </v>
          </cell>
          <cell r="AS300" t="str">
            <v xml:space="preserve"> </v>
          </cell>
          <cell r="AT300">
            <v>0</v>
          </cell>
        </row>
        <row r="301">
          <cell r="A301" t="str">
            <v>Butler, McNeil</v>
          </cell>
          <cell r="B301" t="str">
            <v>Senior Accountant II</v>
          </cell>
          <cell r="C301" t="str">
            <v>GLACCT</v>
          </cell>
          <cell r="D301" t="str">
            <v>10018</v>
          </cell>
          <cell r="E301" t="str">
            <v>Y</v>
          </cell>
          <cell r="F301" t="str">
            <v>Senior International Accountant - Global Accounting Operations</v>
          </cell>
          <cell r="G301" t="str">
            <v>A</v>
          </cell>
          <cell r="H301" t="str">
            <v>USD</v>
          </cell>
          <cell r="I301">
            <v>38374.06</v>
          </cell>
          <cell r="J301">
            <v>1</v>
          </cell>
          <cell r="L301" t="str">
            <v>ACCRA</v>
          </cell>
          <cell r="M301" t="str">
            <v>AFRICA</v>
          </cell>
          <cell r="AP301">
            <v>1</v>
          </cell>
          <cell r="AQ301">
            <v>147.59253846153845</v>
          </cell>
          <cell r="AR301" t="str">
            <v xml:space="preserve"> </v>
          </cell>
          <cell r="AS301" t="str">
            <v xml:space="preserve"> </v>
          </cell>
          <cell r="AT301">
            <v>0</v>
          </cell>
        </row>
        <row r="302">
          <cell r="A302" t="str">
            <v>Bwalya, Chishala</v>
          </cell>
          <cell r="B302" t="str">
            <v>Senior Monitoring, Evaluation and Learning Officer I</v>
          </cell>
          <cell r="C302" t="str">
            <v>MNTD</v>
          </cell>
          <cell r="D302" t="str">
            <v>6279</v>
          </cell>
          <cell r="E302" t="str">
            <v>Y</v>
          </cell>
          <cell r="F302" t="str">
            <v>Project Officer – Monitoring and Evaluation, Zambia Digital Community Health</v>
          </cell>
          <cell r="G302" t="str">
            <v>A</v>
          </cell>
          <cell r="H302" t="str">
            <v>ZMW</v>
          </cell>
          <cell r="I302">
            <v>222215.14</v>
          </cell>
          <cell r="J302">
            <v>1</v>
          </cell>
          <cell r="L302" t="str">
            <v>LUSAKA1</v>
          </cell>
          <cell r="M302" t="str">
            <v>AFRICA</v>
          </cell>
          <cell r="AP302">
            <v>19.5</v>
          </cell>
          <cell r="AQ302">
            <v>43.829416173570024</v>
          </cell>
          <cell r="AR302" t="str">
            <v xml:space="preserve"> </v>
          </cell>
          <cell r="AS302" t="str">
            <v xml:space="preserve"> </v>
          </cell>
          <cell r="AT302">
            <v>0</v>
          </cell>
        </row>
        <row r="303">
          <cell r="A303" t="str">
            <v>Bzami, Anan</v>
          </cell>
          <cell r="B303" t="str">
            <v>Senior Research &amp; Development Officer I</v>
          </cell>
          <cell r="C303" t="str">
            <v>MDHT</v>
          </cell>
          <cell r="D303" t="str">
            <v>7667</v>
          </cell>
          <cell r="E303" t="str">
            <v>Y</v>
          </cell>
          <cell r="F303" t="str">
            <v>Research Associate, MDHT</v>
          </cell>
          <cell r="G303" t="str">
            <v>A</v>
          </cell>
          <cell r="H303" t="str">
            <v>USD</v>
          </cell>
          <cell r="I303">
            <v>95709.119999999995</v>
          </cell>
          <cell r="J303">
            <v>1</v>
          </cell>
          <cell r="L303" t="str">
            <v>SEATTLE</v>
          </cell>
          <cell r="M303" t="str">
            <v>US</v>
          </cell>
          <cell r="AP303">
            <v>1</v>
          </cell>
          <cell r="AQ303">
            <v>368.11199999999997</v>
          </cell>
          <cell r="AR303" t="str">
            <v xml:space="preserve"> </v>
          </cell>
          <cell r="AS303" t="str">
            <v xml:space="preserve"> </v>
          </cell>
          <cell r="AT303">
            <v>0</v>
          </cell>
        </row>
        <row r="304">
          <cell r="A304" t="str">
            <v>Cadoux, Fabrice</v>
          </cell>
          <cell r="B304" t="str">
            <v>Advanced Accountant</v>
          </cell>
          <cell r="C304" t="str">
            <v>CHE</v>
          </cell>
          <cell r="D304" t="str">
            <v>2273</v>
          </cell>
          <cell r="E304" t="str">
            <v>Y</v>
          </cell>
          <cell r="F304" t="str">
            <v>Finance and Administrative Manager</v>
          </cell>
          <cell r="G304" t="str">
            <v>A</v>
          </cell>
          <cell r="H304" t="str">
            <v>CHF</v>
          </cell>
          <cell r="I304">
            <v>96000</v>
          </cell>
          <cell r="J304">
            <v>0.8</v>
          </cell>
          <cell r="L304" t="str">
            <v>SWITZFATH</v>
          </cell>
          <cell r="M304" t="str">
            <v>AMEE</v>
          </cell>
          <cell r="AP304">
            <v>0.92169999999999996</v>
          </cell>
          <cell r="AQ304">
            <v>500.74694753006565</v>
          </cell>
          <cell r="AR304" t="str">
            <v xml:space="preserve"> </v>
          </cell>
          <cell r="AS304" t="str">
            <v xml:space="preserve"> </v>
          </cell>
          <cell r="AT304">
            <v>0</v>
          </cell>
        </row>
        <row r="305">
          <cell r="A305" t="str">
            <v>Caldas, Amanda Cosma</v>
          </cell>
          <cell r="B305" t="str">
            <v>Senior Program Project Manager II</v>
          </cell>
          <cell r="C305" t="str">
            <v>MNTD</v>
          </cell>
          <cell r="D305" t="str">
            <v>7594</v>
          </cell>
          <cell r="E305" t="str">
            <v>Y</v>
          </cell>
          <cell r="F305" t="str">
            <v>Senior Project Manager, MNTD</v>
          </cell>
          <cell r="G305" t="str">
            <v>A</v>
          </cell>
          <cell r="H305" t="str">
            <v>USD</v>
          </cell>
          <cell r="I305">
            <v>131527.97</v>
          </cell>
          <cell r="J305">
            <v>1</v>
          </cell>
          <cell r="L305" t="str">
            <v>WASHINGTON DC</v>
          </cell>
          <cell r="M305" t="str">
            <v>US</v>
          </cell>
          <cell r="AP305">
            <v>1</v>
          </cell>
          <cell r="AQ305">
            <v>505.87680769230769</v>
          </cell>
          <cell r="AR305" t="str">
            <v xml:space="preserve"> </v>
          </cell>
          <cell r="AS305" t="str">
            <v xml:space="preserve"> </v>
          </cell>
          <cell r="AT305">
            <v>0</v>
          </cell>
        </row>
        <row r="306">
          <cell r="A306" t="str">
            <v>Camara, Sega</v>
          </cell>
          <cell r="B306" t="str">
            <v>Coordinator I Functional Support /Technician I</v>
          </cell>
          <cell r="C306" t="str">
            <v>SEN</v>
          </cell>
          <cell r="D306" t="str">
            <v>1737</v>
          </cell>
          <cell r="E306" t="str">
            <v>Y</v>
          </cell>
          <cell r="F306" t="str">
            <v>Office Driver</v>
          </cell>
          <cell r="G306" t="str">
            <v>A</v>
          </cell>
          <cell r="H306" t="str">
            <v>XOF</v>
          </cell>
          <cell r="I306">
            <v>6541511</v>
          </cell>
          <cell r="J306">
            <v>1</v>
          </cell>
          <cell r="L306" t="str">
            <v>SenegalDakar</v>
          </cell>
          <cell r="M306" t="str">
            <v>AFRICA</v>
          </cell>
          <cell r="AP306">
            <v>600</v>
          </cell>
          <cell r="AQ306">
            <v>41.932762820512821</v>
          </cell>
          <cell r="AR306" t="str">
            <v xml:space="preserve"> </v>
          </cell>
          <cell r="AS306" t="str">
            <v xml:space="preserve"> </v>
          </cell>
          <cell r="AT306">
            <v>0</v>
          </cell>
        </row>
        <row r="307">
          <cell r="A307" t="str">
            <v>Canagasabey, Davina</v>
          </cell>
          <cell r="B307" t="str">
            <v>Manager Program</v>
          </cell>
          <cell r="C307" t="str">
            <v>HIV</v>
          </cell>
          <cell r="D307" t="str">
            <v>4895</v>
          </cell>
          <cell r="E307" t="str">
            <v>Y</v>
          </cell>
          <cell r="F307" t="str">
            <v>Senior Technical Advisor - HIV and Viral Hepatitis</v>
          </cell>
          <cell r="G307" t="str">
            <v>A</v>
          </cell>
          <cell r="H307" t="str">
            <v>USD</v>
          </cell>
          <cell r="I307">
            <v>140543.51999999999</v>
          </cell>
          <cell r="J307">
            <v>1</v>
          </cell>
          <cell r="L307" t="str">
            <v>WASHINGTON DC</v>
          </cell>
          <cell r="M307" t="str">
            <v>US</v>
          </cell>
          <cell r="AP307">
            <v>1</v>
          </cell>
          <cell r="AQ307">
            <v>540.55199999999991</v>
          </cell>
          <cell r="AR307" t="str">
            <v xml:space="preserve"> </v>
          </cell>
          <cell r="AS307" t="str">
            <v xml:space="preserve"> </v>
          </cell>
          <cell r="AT307">
            <v>0</v>
          </cell>
        </row>
        <row r="308">
          <cell r="A308" t="str">
            <v>Capistran, Kalungi</v>
          </cell>
          <cell r="B308" t="str">
            <v>Senior IT Technician</v>
          </cell>
          <cell r="C308" t="str">
            <v>IT</v>
          </cell>
          <cell r="D308" t="str">
            <v>6171</v>
          </cell>
          <cell r="E308" t="str">
            <v>Y</v>
          </cell>
          <cell r="F308" t="str">
            <v>Desktop Support Technician</v>
          </cell>
          <cell r="G308" t="str">
            <v>A</v>
          </cell>
          <cell r="H308" t="str">
            <v>USD</v>
          </cell>
          <cell r="I308">
            <v>87424.48</v>
          </cell>
          <cell r="J308">
            <v>1</v>
          </cell>
          <cell r="L308" t="str">
            <v>SEATTLE</v>
          </cell>
          <cell r="M308" t="str">
            <v>US</v>
          </cell>
          <cell r="AP308">
            <v>1</v>
          </cell>
          <cell r="AQ308">
            <v>336.24799999999999</v>
          </cell>
          <cell r="AR308" t="str">
            <v xml:space="preserve"> </v>
          </cell>
          <cell r="AS308" t="str">
            <v xml:space="preserve"> </v>
          </cell>
          <cell r="AT308">
            <v>0</v>
          </cell>
        </row>
        <row r="309">
          <cell r="A309" t="str">
            <v>Carlson, Erin Melin</v>
          </cell>
          <cell r="B309" t="str">
            <v>Senior Recruiter</v>
          </cell>
          <cell r="C309" t="str">
            <v>HR</v>
          </cell>
          <cell r="D309" t="str">
            <v>7734</v>
          </cell>
          <cell r="E309" t="str">
            <v>Y</v>
          </cell>
          <cell r="F309" t="str">
            <v>Senior Global Recruiter</v>
          </cell>
          <cell r="G309" t="str">
            <v>A</v>
          </cell>
          <cell r="H309" t="str">
            <v>USD</v>
          </cell>
          <cell r="I309">
            <v>115731.2</v>
          </cell>
          <cell r="J309">
            <v>1</v>
          </cell>
          <cell r="L309" t="str">
            <v>SEATTLE</v>
          </cell>
          <cell r="M309" t="str">
            <v>US</v>
          </cell>
          <cell r="AP309">
            <v>1</v>
          </cell>
          <cell r="AQ309">
            <v>445.12</v>
          </cell>
          <cell r="AR309" t="str">
            <v xml:space="preserve"> </v>
          </cell>
          <cell r="AS309" t="str">
            <v xml:space="preserve"> </v>
          </cell>
          <cell r="AT309">
            <v>0</v>
          </cell>
        </row>
        <row r="310">
          <cell r="A310" t="str">
            <v>Carron, Jurgita</v>
          </cell>
          <cell r="B310" t="str">
            <v>Senior Finance and Awards Officer II/ Senior PADM II</v>
          </cell>
          <cell r="C310" t="str">
            <v>CODE</v>
          </cell>
          <cell r="D310" t="str">
            <v>7870</v>
          </cell>
          <cell r="E310" t="str">
            <v>Y</v>
          </cell>
          <cell r="F310" t="str">
            <v>Senior Project Administrator</v>
          </cell>
          <cell r="G310" t="str">
            <v>A</v>
          </cell>
          <cell r="H310" t="str">
            <v>USD</v>
          </cell>
          <cell r="I310">
            <v>135200</v>
          </cell>
          <cell r="J310">
            <v>1</v>
          </cell>
          <cell r="L310" t="str">
            <v>WASHINGTON DC</v>
          </cell>
          <cell r="M310" t="str">
            <v>US</v>
          </cell>
          <cell r="AP310">
            <v>1</v>
          </cell>
          <cell r="AQ310">
            <v>520</v>
          </cell>
          <cell r="AR310" t="str">
            <v xml:space="preserve"> </v>
          </cell>
          <cell r="AS310" t="str">
            <v xml:space="preserve"> </v>
          </cell>
          <cell r="AT310">
            <v>0</v>
          </cell>
        </row>
        <row r="311">
          <cell r="A311" t="str">
            <v>Castillo, Grace A</v>
          </cell>
          <cell r="B311" t="str">
            <v>Program Associate II</v>
          </cell>
          <cell r="C311" t="str">
            <v>NCD</v>
          </cell>
          <cell r="D311" t="str">
            <v>7774</v>
          </cell>
          <cell r="E311" t="str">
            <v>Y</v>
          </cell>
          <cell r="F311" t="str">
            <v>Program Associate</v>
          </cell>
          <cell r="G311" t="str">
            <v>A</v>
          </cell>
          <cell r="H311" t="str">
            <v>USD</v>
          </cell>
          <cell r="I311">
            <v>67491.839999999997</v>
          </cell>
          <cell r="J311">
            <v>0.8</v>
          </cell>
          <cell r="L311" t="str">
            <v>WASHINGTON DC</v>
          </cell>
          <cell r="M311" t="str">
            <v>US</v>
          </cell>
          <cell r="AP311">
            <v>1</v>
          </cell>
          <cell r="AQ311">
            <v>324.47999999999996</v>
          </cell>
          <cell r="AR311" t="str">
            <v xml:space="preserve"> </v>
          </cell>
          <cell r="AS311" t="str">
            <v xml:space="preserve"> </v>
          </cell>
          <cell r="AT311">
            <v>0</v>
          </cell>
        </row>
        <row r="312">
          <cell r="A312" t="str">
            <v>Castro, Magdiel</v>
          </cell>
          <cell r="B312" t="str">
            <v>Program Project Manager</v>
          </cell>
          <cell r="C312" t="str">
            <v>CIFM</v>
          </cell>
          <cell r="D312" t="str">
            <v>7795</v>
          </cell>
          <cell r="E312" t="str">
            <v>Y</v>
          </cell>
          <cell r="F312" t="str">
            <v>Project Coordinator</v>
          </cell>
          <cell r="G312" t="str">
            <v>A</v>
          </cell>
          <cell r="H312" t="str">
            <v>USD</v>
          </cell>
          <cell r="I312">
            <v>75000</v>
          </cell>
          <cell r="J312">
            <v>1</v>
          </cell>
          <cell r="L312" t="str">
            <v>SEATTLE</v>
          </cell>
          <cell r="M312" t="str">
            <v>US</v>
          </cell>
          <cell r="AP312">
            <v>1</v>
          </cell>
          <cell r="AQ312">
            <v>288.46153846153845</v>
          </cell>
          <cell r="AR312" t="str">
            <v xml:space="preserve"> </v>
          </cell>
          <cell r="AS312" t="str">
            <v xml:space="preserve"> </v>
          </cell>
          <cell r="AT312">
            <v>0</v>
          </cell>
        </row>
        <row r="313">
          <cell r="A313" t="str">
            <v>Center, Meredith</v>
          </cell>
          <cell r="B313" t="str">
            <v>Senior Director Program</v>
          </cell>
          <cell r="C313" t="str">
            <v>MNTD</v>
          </cell>
          <cell r="D313" t="str">
            <v>10057</v>
          </cell>
          <cell r="E313" t="str">
            <v>Y</v>
          </cell>
          <cell r="F313" t="str">
            <v>Deputy Director, Malaria and Neglected Tropical Diseases</v>
          </cell>
          <cell r="G313" t="str">
            <v>A</v>
          </cell>
          <cell r="H313" t="str">
            <v>USD</v>
          </cell>
          <cell r="I313">
            <v>195000</v>
          </cell>
          <cell r="J313">
            <v>1</v>
          </cell>
          <cell r="L313" t="str">
            <v>HOME-MT-SEA</v>
          </cell>
          <cell r="M313" t="str">
            <v>US</v>
          </cell>
          <cell r="AP313">
            <v>1</v>
          </cell>
          <cell r="AQ313">
            <v>750</v>
          </cell>
          <cell r="AR313" t="str">
            <v xml:space="preserve"> </v>
          </cell>
          <cell r="AS313" t="str">
            <v>X</v>
          </cell>
          <cell r="AT313">
            <v>0</v>
          </cell>
        </row>
        <row r="314">
          <cell r="A314" t="str">
            <v>Chakraborty, Ashis</v>
          </cell>
          <cell r="B314" t="str">
            <v>Data Mgmt &amp; Stats Associate I</v>
          </cell>
          <cell r="C314" t="str">
            <v>PSN</v>
          </cell>
          <cell r="D314" t="str">
            <v>7984</v>
          </cell>
          <cell r="E314" t="str">
            <v>Y</v>
          </cell>
          <cell r="F314" t="str">
            <v>State Data Coordinator-HIV</v>
          </cell>
          <cell r="G314" t="str">
            <v>A</v>
          </cell>
          <cell r="H314" t="str">
            <v>INR</v>
          </cell>
          <cell r="I314">
            <v>663768.07999999996</v>
          </cell>
          <cell r="J314">
            <v>1</v>
          </cell>
          <cell r="L314" t="str">
            <v>REMOTE-IN-ND</v>
          </cell>
          <cell r="M314" t="str">
            <v>AMEE</v>
          </cell>
          <cell r="AP314">
            <v>81.06</v>
          </cell>
          <cell r="AQ314">
            <v>31.494623166125752</v>
          </cell>
          <cell r="AR314" t="str">
            <v xml:space="preserve"> </v>
          </cell>
          <cell r="AS314" t="str">
            <v xml:space="preserve"> </v>
          </cell>
          <cell r="AT314">
            <v>0</v>
          </cell>
        </row>
        <row r="315">
          <cell r="A315" t="str">
            <v>Chalusa, Josophine</v>
          </cell>
          <cell r="B315" t="str">
            <v>Senior Functional Coordinator</v>
          </cell>
          <cell r="C315" t="str">
            <v>MD</v>
          </cell>
          <cell r="D315" t="str">
            <v>10187</v>
          </cell>
          <cell r="E315" t="str">
            <v>Y</v>
          </cell>
          <cell r="F315" t="str">
            <v>Senior Functional Coordinator</v>
          </cell>
          <cell r="G315" t="str">
            <v>A</v>
          </cell>
          <cell r="H315" t="str">
            <v>MWK</v>
          </cell>
          <cell r="I315">
            <v>18000000</v>
          </cell>
          <cell r="J315">
            <v>1</v>
          </cell>
          <cell r="L315" t="str">
            <v>MalawiLilongwe</v>
          </cell>
          <cell r="M315" t="str">
            <v>AFRICA</v>
          </cell>
          <cell r="AP315">
            <v>1100</v>
          </cell>
          <cell r="AQ315">
            <v>62.93706293706294</v>
          </cell>
          <cell r="AR315" t="str">
            <v xml:space="preserve"> </v>
          </cell>
          <cell r="AS315" t="str">
            <v xml:space="preserve"> </v>
          </cell>
          <cell r="AT315">
            <v>0</v>
          </cell>
        </row>
        <row r="316">
          <cell r="A316" t="str">
            <v>Changufu-Kalaluka, Cynthia</v>
          </cell>
          <cell r="B316" t="str">
            <v>Senior Program Project Manager II</v>
          </cell>
          <cell r="C316" t="str">
            <v>ZM</v>
          </cell>
          <cell r="D316" t="str">
            <v>5927</v>
          </cell>
          <cell r="E316" t="str">
            <v>Y</v>
          </cell>
          <cell r="F316" t="str">
            <v>Knowledge Management Specialist</v>
          </cell>
          <cell r="G316" t="str">
            <v>A</v>
          </cell>
          <cell r="H316" t="str">
            <v>ZMW</v>
          </cell>
          <cell r="I316">
            <v>531635.11</v>
          </cell>
          <cell r="J316">
            <v>1</v>
          </cell>
          <cell r="L316" t="str">
            <v>LUSAKA1</v>
          </cell>
          <cell r="M316" t="str">
            <v>AFRICA</v>
          </cell>
          <cell r="AP316">
            <v>19.5</v>
          </cell>
          <cell r="AQ316">
            <v>104.85899605522681</v>
          </cell>
          <cell r="AR316" t="str">
            <v xml:space="preserve"> </v>
          </cell>
          <cell r="AS316" t="str">
            <v xml:space="preserve"> </v>
          </cell>
          <cell r="AT316">
            <v>0</v>
          </cell>
        </row>
        <row r="317">
          <cell r="A317" t="str">
            <v>Chansa, Innocent</v>
          </cell>
          <cell r="B317" t="str">
            <v>Senior Program Officer I</v>
          </cell>
          <cell r="C317" t="str">
            <v>MNTD</v>
          </cell>
          <cell r="D317" t="str">
            <v>7914</v>
          </cell>
          <cell r="E317" t="str">
            <v>Y</v>
          </cell>
          <cell r="F317" t="str">
            <v>Social and Behavior Change Advisor, PAMO Plus</v>
          </cell>
          <cell r="G317" t="str">
            <v>A</v>
          </cell>
          <cell r="H317" t="str">
            <v>ZMW</v>
          </cell>
          <cell r="I317">
            <v>483816.99</v>
          </cell>
          <cell r="J317">
            <v>1</v>
          </cell>
          <cell r="L317" t="str">
            <v>LUSAKA1</v>
          </cell>
          <cell r="M317" t="str">
            <v>AFRICA</v>
          </cell>
          <cell r="AP317">
            <v>19.5</v>
          </cell>
          <cell r="AQ317">
            <v>95.427414201183424</v>
          </cell>
          <cell r="AR317" t="str">
            <v xml:space="preserve"> </v>
          </cell>
          <cell r="AS317" t="str">
            <v xml:space="preserve"> </v>
          </cell>
          <cell r="AT317">
            <v>0</v>
          </cell>
        </row>
        <row r="318">
          <cell r="A318" t="str">
            <v>Charles, Ngoe</v>
          </cell>
          <cell r="B318" t="str">
            <v>Senior Facilities Officer II</v>
          </cell>
          <cell r="C318" t="str">
            <v>GFTS</v>
          </cell>
          <cell r="D318" t="str">
            <v>10110</v>
          </cell>
          <cell r="E318" t="str">
            <v>Y</v>
          </cell>
          <cell r="F318" t="str">
            <v>Global Security Advisor</v>
          </cell>
          <cell r="G318" t="str">
            <v>A</v>
          </cell>
          <cell r="H318" t="str">
            <v>USD</v>
          </cell>
          <cell r="I318">
            <v>38571.43</v>
          </cell>
          <cell r="J318">
            <v>1</v>
          </cell>
          <cell r="L318" t="str">
            <v>NAIROBI</v>
          </cell>
          <cell r="M318" t="str">
            <v>AFRICA</v>
          </cell>
          <cell r="AP318">
            <v>1</v>
          </cell>
          <cell r="AQ318">
            <v>148.35165384615385</v>
          </cell>
          <cell r="AR318" t="str">
            <v xml:space="preserve"> </v>
          </cell>
          <cell r="AS318" t="str">
            <v xml:space="preserve"> </v>
          </cell>
          <cell r="AT318">
            <v>0</v>
          </cell>
        </row>
        <row r="319">
          <cell r="A319" t="str">
            <v>Charvat, Noah Joseph</v>
          </cell>
          <cell r="B319" t="str">
            <v>Functional Specialist I</v>
          </cell>
          <cell r="C319" t="str">
            <v>HIV</v>
          </cell>
          <cell r="D319" t="str">
            <v>7531</v>
          </cell>
          <cell r="E319" t="str">
            <v>Y</v>
          </cell>
          <cell r="F319" t="str">
            <v>Senior Program Assistant</v>
          </cell>
          <cell r="G319" t="str">
            <v>A</v>
          </cell>
          <cell r="H319" t="str">
            <v>USD</v>
          </cell>
          <cell r="I319">
            <v>65000</v>
          </cell>
          <cell r="J319">
            <v>1</v>
          </cell>
          <cell r="L319" t="str">
            <v>SEATTLE</v>
          </cell>
          <cell r="M319" t="str">
            <v>US</v>
          </cell>
          <cell r="AP319">
            <v>1</v>
          </cell>
          <cell r="AQ319">
            <v>250</v>
          </cell>
          <cell r="AR319" t="str">
            <v xml:space="preserve"> </v>
          </cell>
          <cell r="AS319" t="str">
            <v xml:space="preserve"> </v>
          </cell>
          <cell r="AT319">
            <v>0</v>
          </cell>
        </row>
        <row r="320">
          <cell r="A320" t="str">
            <v>Chavez, John Adam</v>
          </cell>
          <cell r="B320" t="str">
            <v>Manager Accounting</v>
          </cell>
          <cell r="C320" t="str">
            <v>GLACCT</v>
          </cell>
          <cell r="D320" t="str">
            <v>5447</v>
          </cell>
          <cell r="E320" t="str">
            <v>Y</v>
          </cell>
          <cell r="F320" t="str">
            <v>Accounting Manager</v>
          </cell>
          <cell r="G320" t="str">
            <v>A</v>
          </cell>
          <cell r="H320" t="str">
            <v>USD</v>
          </cell>
          <cell r="I320">
            <v>110919.12</v>
          </cell>
          <cell r="J320">
            <v>1</v>
          </cell>
          <cell r="L320" t="str">
            <v>SEATTLE</v>
          </cell>
          <cell r="M320" t="str">
            <v>US</v>
          </cell>
          <cell r="AP320">
            <v>1</v>
          </cell>
          <cell r="AQ320">
            <v>426.61199999999997</v>
          </cell>
          <cell r="AR320" t="str">
            <v xml:space="preserve"> </v>
          </cell>
          <cell r="AS320" t="str">
            <v xml:space="preserve"> </v>
          </cell>
          <cell r="AT320">
            <v>0</v>
          </cell>
        </row>
        <row r="321">
          <cell r="A321" t="str">
            <v>Chege, Judy Wangari</v>
          </cell>
          <cell r="B321" t="str">
            <v>Senior Accountant II</v>
          </cell>
          <cell r="C321" t="str">
            <v>GLACCT</v>
          </cell>
          <cell r="D321" t="str">
            <v>8090</v>
          </cell>
          <cell r="E321" t="str">
            <v>Y</v>
          </cell>
          <cell r="F321" t="str">
            <v>Senior International Accountant, Global Accounting Operations</v>
          </cell>
          <cell r="G321" t="str">
            <v>A</v>
          </cell>
          <cell r="H321" t="str">
            <v>USD</v>
          </cell>
          <cell r="I321">
            <v>42184.04</v>
          </cell>
          <cell r="J321">
            <v>1</v>
          </cell>
          <cell r="L321" t="str">
            <v>NAIROBI</v>
          </cell>
          <cell r="M321" t="str">
            <v>AFRICA</v>
          </cell>
          <cell r="AP321">
            <v>1</v>
          </cell>
          <cell r="AQ321">
            <v>162.24630769230771</v>
          </cell>
          <cell r="AR321" t="str">
            <v xml:space="preserve"> </v>
          </cell>
          <cell r="AS321" t="str">
            <v xml:space="preserve"> </v>
          </cell>
          <cell r="AT321">
            <v>0</v>
          </cell>
        </row>
        <row r="322">
          <cell r="A322" t="str">
            <v>Chernov, Oleksandr Volodymyrovych</v>
          </cell>
          <cell r="B322" t="str">
            <v>Program Associate II</v>
          </cell>
          <cell r="C322" t="str">
            <v>PSU</v>
          </cell>
          <cell r="D322" t="str">
            <v>7321</v>
          </cell>
          <cell r="E322" t="str">
            <v>Y</v>
          </cell>
          <cell r="F322" t="str">
            <v>Laboratory Associate</v>
          </cell>
          <cell r="G322" t="str">
            <v>A</v>
          </cell>
          <cell r="H322" t="str">
            <v>USD</v>
          </cell>
          <cell r="I322">
            <v>56358.45</v>
          </cell>
          <cell r="J322">
            <v>1</v>
          </cell>
          <cell r="L322" t="str">
            <v>KYIV</v>
          </cell>
          <cell r="M322" t="str">
            <v>AMEE</v>
          </cell>
          <cell r="AP322">
            <v>1</v>
          </cell>
          <cell r="AQ322">
            <v>216.76326923076923</v>
          </cell>
          <cell r="AR322" t="str">
            <v xml:space="preserve"> </v>
          </cell>
          <cell r="AS322" t="str">
            <v xml:space="preserve"> </v>
          </cell>
          <cell r="AT322">
            <v>0</v>
          </cell>
        </row>
        <row r="323">
          <cell r="A323" t="str">
            <v>Chesson, Tarryn Penelope</v>
          </cell>
          <cell r="B323" t="str">
            <v>Global Head of Program</v>
          </cell>
          <cell r="C323" t="str">
            <v>MNTD</v>
          </cell>
          <cell r="D323" t="str">
            <v>8242</v>
          </cell>
          <cell r="E323" t="str">
            <v>Y</v>
          </cell>
          <cell r="F323" t="str">
            <v>Program Leader, Malaria and Neglected Tropical Diseases</v>
          </cell>
          <cell r="G323" t="str">
            <v>A</v>
          </cell>
          <cell r="H323" t="str">
            <v>GBP</v>
          </cell>
          <cell r="I323">
            <v>232596</v>
          </cell>
          <cell r="J323">
            <v>1</v>
          </cell>
          <cell r="L323" t="str">
            <v>LONDON</v>
          </cell>
          <cell r="M323" t="str">
            <v>AMEE</v>
          </cell>
          <cell r="AP323">
            <v>0.72499999999999998</v>
          </cell>
          <cell r="AQ323">
            <v>1233.9310344827588</v>
          </cell>
          <cell r="AR323" t="str">
            <v xml:space="preserve"> </v>
          </cell>
          <cell r="AS323" t="str">
            <v>X</v>
          </cell>
          <cell r="AT323">
            <v>0</v>
          </cell>
        </row>
        <row r="324">
          <cell r="A324" t="str">
            <v>Chilaúle, Biut</v>
          </cell>
          <cell r="B324" t="str">
            <v>Program Associate II</v>
          </cell>
          <cell r="C324" t="str">
            <v>NCD</v>
          </cell>
          <cell r="D324" t="str">
            <v>10318</v>
          </cell>
          <cell r="E324" t="str">
            <v>Y</v>
          </cell>
          <cell r="F324" t="str">
            <v>Program Associate II</v>
          </cell>
          <cell r="G324" t="str">
            <v>A</v>
          </cell>
          <cell r="H324" t="str">
            <v>MZN</v>
          </cell>
          <cell r="I324">
            <v>1560000</v>
          </cell>
          <cell r="J324">
            <v>1</v>
          </cell>
          <cell r="L324" t="str">
            <v>MOZMAPUTO</v>
          </cell>
          <cell r="M324" t="str">
            <v>AFRICA</v>
          </cell>
          <cell r="AP324">
            <v>63</v>
          </cell>
          <cell r="AQ324">
            <v>95.238095238095241</v>
          </cell>
          <cell r="AR324" t="str">
            <v xml:space="preserve"> </v>
          </cell>
          <cell r="AS324" t="str">
            <v xml:space="preserve"> </v>
          </cell>
          <cell r="AT324">
            <v>0</v>
          </cell>
        </row>
        <row r="325">
          <cell r="A325" t="str">
            <v>Chin, Jennifer</v>
          </cell>
          <cell r="B325" t="str">
            <v>Director Finance and Awards</v>
          </cell>
          <cell r="C325" t="str">
            <v>DX</v>
          </cell>
          <cell r="D325" t="str">
            <v>5050</v>
          </cell>
          <cell r="E325" t="str">
            <v>Y</v>
          </cell>
          <cell r="F325" t="str">
            <v>Director of Finance &amp; Operations</v>
          </cell>
          <cell r="G325" t="str">
            <v>A</v>
          </cell>
          <cell r="H325" t="str">
            <v>USD</v>
          </cell>
          <cell r="I325">
            <v>184247.44</v>
          </cell>
          <cell r="J325">
            <v>1</v>
          </cell>
          <cell r="L325" t="str">
            <v>SEATTLE</v>
          </cell>
          <cell r="M325" t="str">
            <v>US</v>
          </cell>
          <cell r="AP325">
            <v>1</v>
          </cell>
          <cell r="AQ325">
            <v>708.64400000000001</v>
          </cell>
          <cell r="AR325" t="str">
            <v xml:space="preserve"> </v>
          </cell>
          <cell r="AS325" t="str">
            <v xml:space="preserve"> </v>
          </cell>
          <cell r="AT325">
            <v>0</v>
          </cell>
        </row>
        <row r="326">
          <cell r="A326" t="str">
            <v>Chira, Salome Muringe</v>
          </cell>
          <cell r="B326" t="str">
            <v>Senior Clinical Research Monitoring &amp; Development Officer II</v>
          </cell>
          <cell r="C326" t="str">
            <v>CCLN</v>
          </cell>
          <cell r="D326" t="str">
            <v>7617</v>
          </cell>
          <cell r="E326" t="str">
            <v>Y</v>
          </cell>
          <cell r="F326" t="str">
            <v>Senior Clinical Research Manager</v>
          </cell>
          <cell r="G326" t="str">
            <v>A</v>
          </cell>
          <cell r="H326" t="str">
            <v>USD</v>
          </cell>
          <cell r="I326">
            <v>66865.48</v>
          </cell>
          <cell r="J326">
            <v>1</v>
          </cell>
          <cell r="L326" t="str">
            <v>REMOTE-KE</v>
          </cell>
          <cell r="M326" t="str">
            <v>AFRICA</v>
          </cell>
          <cell r="AP326">
            <v>1</v>
          </cell>
          <cell r="AQ326">
            <v>257.17492307692305</v>
          </cell>
          <cell r="AR326" t="str">
            <v xml:space="preserve"> </v>
          </cell>
          <cell r="AS326" t="str">
            <v xml:space="preserve"> </v>
          </cell>
          <cell r="AT326">
            <v>0</v>
          </cell>
        </row>
        <row r="327">
          <cell r="A327" t="str">
            <v>Chirambo, Petros</v>
          </cell>
          <cell r="B327" t="str">
            <v>Senior Program Officer II</v>
          </cell>
          <cell r="C327" t="str">
            <v>MNTD</v>
          </cell>
          <cell r="D327" t="str">
            <v>7214</v>
          </cell>
          <cell r="E327" t="str">
            <v>Y</v>
          </cell>
          <cell r="F327" t="str">
            <v>Technical Advisor, PMI REACH Malaria</v>
          </cell>
          <cell r="G327" t="str">
            <v>A</v>
          </cell>
          <cell r="H327" t="str">
            <v>MWK</v>
          </cell>
          <cell r="I327">
            <v>54000000</v>
          </cell>
          <cell r="J327">
            <v>1</v>
          </cell>
          <cell r="L327" t="str">
            <v>MalawiLilongwe</v>
          </cell>
          <cell r="M327" t="str">
            <v>AFRICA</v>
          </cell>
          <cell r="AP327">
            <v>1100</v>
          </cell>
          <cell r="AQ327">
            <v>188.8111888111888</v>
          </cell>
          <cell r="AR327" t="str">
            <v xml:space="preserve"> </v>
          </cell>
          <cell r="AS327" t="str">
            <v xml:space="preserve"> </v>
          </cell>
          <cell r="AT327">
            <v>0</v>
          </cell>
        </row>
        <row r="328">
          <cell r="A328" t="str">
            <v>Chisenga, Margaret Chate</v>
          </cell>
          <cell r="B328" t="str">
            <v>Program Associate II</v>
          </cell>
          <cell r="C328" t="str">
            <v>RH</v>
          </cell>
          <cell r="D328" t="str">
            <v>6773</v>
          </cell>
          <cell r="E328" t="str">
            <v>Y</v>
          </cell>
          <cell r="F328" t="str">
            <v>Program Officer</v>
          </cell>
          <cell r="G328" t="str">
            <v>A</v>
          </cell>
          <cell r="H328" t="str">
            <v>ZMW</v>
          </cell>
          <cell r="I328">
            <v>157769.47</v>
          </cell>
          <cell r="J328">
            <v>1</v>
          </cell>
          <cell r="L328" t="str">
            <v>LUSAKA1</v>
          </cell>
          <cell r="M328" t="str">
            <v>AFRICA</v>
          </cell>
          <cell r="AP328">
            <v>19.5</v>
          </cell>
          <cell r="AQ328">
            <v>31.118238658777123</v>
          </cell>
          <cell r="AR328" t="str">
            <v xml:space="preserve"> </v>
          </cell>
          <cell r="AS328" t="str">
            <v xml:space="preserve"> </v>
          </cell>
          <cell r="AT328">
            <v>0</v>
          </cell>
        </row>
        <row r="329">
          <cell r="A329" t="str">
            <v>Chitalima, Gwati Salare</v>
          </cell>
          <cell r="B329" t="str">
            <v>Senior Accountant I</v>
          </cell>
          <cell r="C329" t="str">
            <v>ZM</v>
          </cell>
          <cell r="D329" t="str">
            <v>7675</v>
          </cell>
          <cell r="E329" t="str">
            <v>Y</v>
          </cell>
          <cell r="F329" t="str">
            <v>Finance Officer</v>
          </cell>
          <cell r="G329" t="str">
            <v>A</v>
          </cell>
          <cell r="H329" t="str">
            <v>ZMW</v>
          </cell>
          <cell r="I329">
            <v>304713.32</v>
          </cell>
          <cell r="J329">
            <v>1</v>
          </cell>
          <cell r="L329" t="str">
            <v>LUSAKA1</v>
          </cell>
          <cell r="M329" t="str">
            <v>AFRICA</v>
          </cell>
          <cell r="AP329">
            <v>19.5</v>
          </cell>
          <cell r="AQ329">
            <v>60.101246548323473</v>
          </cell>
          <cell r="AR329" t="str">
            <v xml:space="preserve"> </v>
          </cell>
          <cell r="AS329" t="str">
            <v xml:space="preserve"> </v>
          </cell>
          <cell r="AT329">
            <v>0</v>
          </cell>
        </row>
        <row r="330">
          <cell r="A330" t="str">
            <v>Chitour, Kerim</v>
          </cell>
          <cell r="B330" t="str">
            <v>Global Head of Research &amp; Development</v>
          </cell>
          <cell r="C330" t="str">
            <v>CCLN</v>
          </cell>
          <cell r="D330" t="str">
            <v>7383</v>
          </cell>
          <cell r="E330" t="str">
            <v>Y</v>
          </cell>
          <cell r="F330" t="str">
            <v>Global Head of Clinical, CVIA</v>
          </cell>
          <cell r="G330" t="str">
            <v>A</v>
          </cell>
          <cell r="H330" t="str">
            <v>CHF</v>
          </cell>
          <cell r="I330">
            <v>304816.14</v>
          </cell>
          <cell r="J330">
            <v>1</v>
          </cell>
          <cell r="L330" t="str">
            <v>SWITZFATH</v>
          </cell>
          <cell r="M330" t="str">
            <v>AMEE</v>
          </cell>
          <cell r="AP330">
            <v>0.92169999999999996</v>
          </cell>
          <cell r="AQ330">
            <v>1271.9645971908099</v>
          </cell>
          <cell r="AR330" t="str">
            <v xml:space="preserve"> </v>
          </cell>
          <cell r="AS330" t="str">
            <v>X</v>
          </cell>
          <cell r="AT330">
            <v>0</v>
          </cell>
        </row>
        <row r="331">
          <cell r="A331" t="str">
            <v>Chiumia, Sintha Cynthia</v>
          </cell>
          <cell r="B331" t="str">
            <v>TL II Communcations</v>
          </cell>
          <cell r="C331" t="str">
            <v>EXAGEN</v>
          </cell>
          <cell r="D331" t="str">
            <v>8270</v>
          </cell>
          <cell r="E331" t="str">
            <v>Y</v>
          </cell>
          <cell r="F331" t="str">
            <v>Communications Manager</v>
          </cell>
          <cell r="G331" t="str">
            <v>A</v>
          </cell>
          <cell r="H331" t="str">
            <v>ZAR</v>
          </cell>
          <cell r="I331">
            <v>1150200</v>
          </cell>
          <cell r="J331">
            <v>1</v>
          </cell>
          <cell r="L331" t="str">
            <v>JOHANNESBURG</v>
          </cell>
          <cell r="M331" t="str">
            <v>AFRICA</v>
          </cell>
          <cell r="AP331">
            <v>18.2</v>
          </cell>
          <cell r="AQ331">
            <v>243.06846999154692</v>
          </cell>
          <cell r="AR331" t="str">
            <v xml:space="preserve"> </v>
          </cell>
          <cell r="AS331" t="str">
            <v xml:space="preserve"> </v>
          </cell>
          <cell r="AT331">
            <v>0</v>
          </cell>
        </row>
        <row r="332">
          <cell r="A332" t="str">
            <v>Chiyesu, Carol</v>
          </cell>
          <cell r="B332" t="str">
            <v>Laboratory Technician I</v>
          </cell>
          <cell r="C332" t="str">
            <v>MNTD</v>
          </cell>
          <cell r="D332" t="str">
            <v>10362</v>
          </cell>
          <cell r="E332" t="str">
            <v>Y</v>
          </cell>
          <cell r="F332" t="str">
            <v>Laboratory Technologist</v>
          </cell>
          <cell r="G332" t="str">
            <v>A</v>
          </cell>
          <cell r="H332" t="str">
            <v>ZMW</v>
          </cell>
          <cell r="I332">
            <v>169504.8</v>
          </cell>
          <cell r="J332">
            <v>1</v>
          </cell>
          <cell r="L332" t="str">
            <v>LUSAKA1</v>
          </cell>
          <cell r="M332" t="str">
            <v>AFRICA</v>
          </cell>
          <cell r="AP332">
            <v>19.5</v>
          </cell>
          <cell r="AQ332">
            <v>33.432899408284023</v>
          </cell>
          <cell r="AR332" t="str">
            <v xml:space="preserve"> </v>
          </cell>
          <cell r="AS332" t="str">
            <v xml:space="preserve"> </v>
          </cell>
          <cell r="AT332">
            <v>0</v>
          </cell>
        </row>
        <row r="333">
          <cell r="A333" t="str">
            <v>Chmiola, Marissa</v>
          </cell>
          <cell r="B333" t="str">
            <v>Manager Communications, Advocacy and Public Policy</v>
          </cell>
          <cell r="C333" t="str">
            <v>APP</v>
          </cell>
          <cell r="D333" t="str">
            <v>5052</v>
          </cell>
          <cell r="E333" t="str">
            <v>Y</v>
          </cell>
          <cell r="F333" t="str">
            <v>Deputy Director, Global Heath Technologies Coalition</v>
          </cell>
          <cell r="G333" t="str">
            <v>A</v>
          </cell>
          <cell r="H333" t="str">
            <v>USD</v>
          </cell>
          <cell r="I333">
            <v>142480</v>
          </cell>
          <cell r="J333">
            <v>1</v>
          </cell>
          <cell r="L333" t="str">
            <v>WASHINGTON DC</v>
          </cell>
          <cell r="M333" t="str">
            <v>US</v>
          </cell>
          <cell r="AP333">
            <v>1</v>
          </cell>
          <cell r="AQ333">
            <v>548</v>
          </cell>
          <cell r="AR333" t="str">
            <v xml:space="preserve"> </v>
          </cell>
          <cell r="AS333" t="str">
            <v xml:space="preserve"> </v>
          </cell>
          <cell r="AT333">
            <v>0</v>
          </cell>
        </row>
        <row r="334">
          <cell r="A334" t="str">
            <v>Cholwe, Charity</v>
          </cell>
          <cell r="B334" t="str">
            <v>Program Associate II</v>
          </cell>
          <cell r="C334" t="str">
            <v>MDHT</v>
          </cell>
          <cell r="D334" t="str">
            <v>7674</v>
          </cell>
          <cell r="E334" t="str">
            <v>Y</v>
          </cell>
          <cell r="F334" t="str">
            <v>DESIGN AND INNOVATION SPECIALIST</v>
          </cell>
          <cell r="G334" t="str">
            <v>A</v>
          </cell>
          <cell r="H334" t="str">
            <v>ZMW</v>
          </cell>
          <cell r="I334">
            <v>118672.6</v>
          </cell>
          <cell r="J334">
            <v>0.7</v>
          </cell>
          <cell r="L334" t="str">
            <v>LUSAKA1</v>
          </cell>
          <cell r="M334" t="str">
            <v>AFRICA</v>
          </cell>
          <cell r="AP334">
            <v>19.5</v>
          </cell>
          <cell r="AQ334">
            <v>33.438320653705269</v>
          </cell>
          <cell r="AR334" t="str">
            <v xml:space="preserve"> </v>
          </cell>
          <cell r="AS334" t="str">
            <v xml:space="preserve"> </v>
          </cell>
          <cell r="AT334">
            <v>0</v>
          </cell>
        </row>
        <row r="335">
          <cell r="A335" t="str">
            <v>Chomba Thabu, Gracia</v>
          </cell>
          <cell r="B335" t="str">
            <v>Monitoring, Evaluation and Learning Associate II</v>
          </cell>
          <cell r="C335" t="str">
            <v>MNTD</v>
          </cell>
          <cell r="D335" t="str">
            <v>5722</v>
          </cell>
          <cell r="E335" t="str">
            <v>Y</v>
          </cell>
          <cell r="F335" t="str">
            <v>Surveillance, Monitoring &amp; Evaluation Associate Malaria</v>
          </cell>
          <cell r="G335" t="str">
            <v>A</v>
          </cell>
          <cell r="H335" t="str">
            <v>USD</v>
          </cell>
          <cell r="I335">
            <v>18000</v>
          </cell>
          <cell r="J335">
            <v>1</v>
          </cell>
          <cell r="L335" t="str">
            <v>DRCLUBUMBASHI</v>
          </cell>
          <cell r="M335" t="str">
            <v>AFRICA</v>
          </cell>
          <cell r="AP335">
            <v>1</v>
          </cell>
          <cell r="AQ335">
            <v>69.230769230769226</v>
          </cell>
          <cell r="AR335" t="str">
            <v xml:space="preserve"> </v>
          </cell>
          <cell r="AS335" t="str">
            <v xml:space="preserve"> </v>
          </cell>
          <cell r="AT335">
            <v>0</v>
          </cell>
        </row>
        <row r="336">
          <cell r="A336" t="str">
            <v>Chopra, Rishabh</v>
          </cell>
          <cell r="B336" t="str">
            <v>Senior Manager Partnerships</v>
          </cell>
          <cell r="C336" t="str">
            <v>PSN</v>
          </cell>
          <cell r="D336" t="str">
            <v>5198</v>
          </cell>
          <cell r="E336" t="str">
            <v>Y</v>
          </cell>
          <cell r="F336" t="str">
            <v>Global South Partnerships Liaison</v>
          </cell>
          <cell r="G336" t="str">
            <v>A</v>
          </cell>
          <cell r="H336" t="str">
            <v>INR</v>
          </cell>
          <cell r="I336">
            <v>6166875.4500000002</v>
          </cell>
          <cell r="J336">
            <v>1</v>
          </cell>
          <cell r="L336" t="str">
            <v>NEW DELHI</v>
          </cell>
          <cell r="M336" t="str">
            <v>AMEE</v>
          </cell>
          <cell r="AP336">
            <v>81.06</v>
          </cell>
          <cell r="AQ336">
            <v>292.60734925696067</v>
          </cell>
          <cell r="AR336" t="str">
            <v xml:space="preserve"> </v>
          </cell>
          <cell r="AS336" t="str">
            <v xml:space="preserve"> </v>
          </cell>
          <cell r="AT336">
            <v>0</v>
          </cell>
        </row>
        <row r="337">
          <cell r="A337" t="str">
            <v>Choudhary, Neeru</v>
          </cell>
          <cell r="B337" t="str">
            <v>Senior Functional Coordinator</v>
          </cell>
          <cell r="C337" t="str">
            <v>PSN</v>
          </cell>
          <cell r="D337" t="str">
            <v>6775</v>
          </cell>
          <cell r="E337" t="str">
            <v>Y</v>
          </cell>
          <cell r="F337" t="str">
            <v>Senior Project Assistant</v>
          </cell>
          <cell r="G337" t="str">
            <v>A</v>
          </cell>
          <cell r="H337" t="str">
            <v>INR</v>
          </cell>
          <cell r="I337">
            <v>985954.12</v>
          </cell>
          <cell r="J337">
            <v>1</v>
          </cell>
          <cell r="L337" t="str">
            <v>NEW DELHI</v>
          </cell>
          <cell r="M337" t="str">
            <v>AMEE</v>
          </cell>
          <cell r="AP337">
            <v>81.06</v>
          </cell>
          <cell r="AQ337">
            <v>46.78178177608229</v>
          </cell>
          <cell r="AR337" t="str">
            <v xml:space="preserve"> </v>
          </cell>
          <cell r="AS337" t="str">
            <v xml:space="preserve"> </v>
          </cell>
          <cell r="AT337">
            <v>0</v>
          </cell>
        </row>
        <row r="338">
          <cell r="A338" t="str">
            <v>Choudhury, Pankaj Kumar</v>
          </cell>
          <cell r="B338" t="str">
            <v>Senior Program Officer II</v>
          </cell>
          <cell r="C338" t="str">
            <v>PSN</v>
          </cell>
          <cell r="D338" t="str">
            <v>8002</v>
          </cell>
          <cell r="E338" t="str">
            <v>Y</v>
          </cell>
          <cell r="F338" t="str">
            <v>Technical Expert-North East</v>
          </cell>
          <cell r="G338" t="str">
            <v>A</v>
          </cell>
          <cell r="H338" t="str">
            <v>INR</v>
          </cell>
          <cell r="I338">
            <v>2009299.5</v>
          </cell>
          <cell r="J338">
            <v>1</v>
          </cell>
          <cell r="L338" t="str">
            <v>REMOTE-IN-ND</v>
          </cell>
          <cell r="M338" t="str">
            <v>AMEE</v>
          </cell>
          <cell r="AP338">
            <v>81.06</v>
          </cell>
          <cell r="AQ338">
            <v>95.337712805329375</v>
          </cell>
          <cell r="AR338" t="str">
            <v xml:space="preserve"> </v>
          </cell>
          <cell r="AS338" t="str">
            <v xml:space="preserve"> </v>
          </cell>
          <cell r="AT338">
            <v>0</v>
          </cell>
        </row>
        <row r="339">
          <cell r="A339" t="str">
            <v>Chouhan, Ravi Raj Singh</v>
          </cell>
          <cell r="B339" t="str">
            <v>Senior Program Officer I</v>
          </cell>
          <cell r="C339" t="str">
            <v>PSN</v>
          </cell>
          <cell r="D339" t="str">
            <v>7349</v>
          </cell>
          <cell r="E339" t="str">
            <v>Y</v>
          </cell>
          <cell r="F339" t="str">
            <v>Regional NTD Nodal Officer</v>
          </cell>
          <cell r="G339" t="str">
            <v>A</v>
          </cell>
          <cell r="H339" t="str">
            <v>INR</v>
          </cell>
          <cell r="I339">
            <v>1275047.31</v>
          </cell>
          <cell r="J339">
            <v>1</v>
          </cell>
          <cell r="L339" t="str">
            <v>LUCKNOW</v>
          </cell>
          <cell r="M339" t="str">
            <v>AMEE</v>
          </cell>
          <cell r="AP339">
            <v>81.06</v>
          </cell>
          <cell r="AQ339">
            <v>60.498743096281956</v>
          </cell>
          <cell r="AR339" t="str">
            <v xml:space="preserve"> </v>
          </cell>
          <cell r="AS339" t="str">
            <v xml:space="preserve"> </v>
          </cell>
          <cell r="AT339">
            <v>0</v>
          </cell>
        </row>
        <row r="340">
          <cell r="A340" t="str">
            <v>Choy, Robert Kwai Ming</v>
          </cell>
          <cell r="B340" t="str">
            <v>Research &amp; Development Advisor I</v>
          </cell>
          <cell r="C340" t="str">
            <v>4113</v>
          </cell>
          <cell r="D340" t="str">
            <v>4345</v>
          </cell>
          <cell r="E340" t="str">
            <v>Y</v>
          </cell>
          <cell r="F340" t="str">
            <v>Director, Research and Development</v>
          </cell>
          <cell r="G340" t="str">
            <v>A</v>
          </cell>
          <cell r="H340" t="str">
            <v>USD</v>
          </cell>
          <cell r="I340">
            <v>235896</v>
          </cell>
          <cell r="J340">
            <v>1</v>
          </cell>
          <cell r="L340" t="str">
            <v>HOME-CA-SEA</v>
          </cell>
          <cell r="M340" t="str">
            <v>US</v>
          </cell>
          <cell r="AP340">
            <v>1</v>
          </cell>
          <cell r="AQ340">
            <v>907.29230769230765</v>
          </cell>
          <cell r="AR340" t="str">
            <v xml:space="preserve"> </v>
          </cell>
          <cell r="AS340" t="str">
            <v>X</v>
          </cell>
          <cell r="AT340">
            <v>0</v>
          </cell>
        </row>
        <row r="341">
          <cell r="A341" t="str">
            <v>Christensen, Amanda Todd</v>
          </cell>
          <cell r="B341" t="str">
            <v>Senior Executive Assistant / Officer I</v>
          </cell>
          <cell r="C341" t="str">
            <v>EXAMGT</v>
          </cell>
          <cell r="D341" t="str">
            <v>5403</v>
          </cell>
          <cell r="E341" t="str">
            <v>Y</v>
          </cell>
          <cell r="F341" t="str">
            <v>Executive Assistant</v>
          </cell>
          <cell r="G341" t="str">
            <v>A</v>
          </cell>
          <cell r="H341" t="str">
            <v>USD</v>
          </cell>
          <cell r="I341">
            <v>113568</v>
          </cell>
          <cell r="J341">
            <v>1</v>
          </cell>
          <cell r="L341" t="str">
            <v>HOME-WA-SEA</v>
          </cell>
          <cell r="M341" t="str">
            <v>US</v>
          </cell>
          <cell r="AP341">
            <v>1</v>
          </cell>
          <cell r="AQ341">
            <v>436.8</v>
          </cell>
          <cell r="AR341" t="str">
            <v xml:space="preserve"> </v>
          </cell>
          <cell r="AS341" t="str">
            <v xml:space="preserve"> </v>
          </cell>
          <cell r="AT341">
            <v>0</v>
          </cell>
        </row>
        <row r="342">
          <cell r="A342" t="str">
            <v>Chulu, John</v>
          </cell>
          <cell r="B342" t="str">
            <v>Coordinator II Functional Support /Technician II</v>
          </cell>
          <cell r="C342" t="str">
            <v>ZM</v>
          </cell>
          <cell r="D342" t="str">
            <v>8035</v>
          </cell>
          <cell r="E342" t="str">
            <v>Y</v>
          </cell>
          <cell r="F342" t="str">
            <v>Program Assistant, Fleming Fund</v>
          </cell>
          <cell r="G342" t="str">
            <v>A</v>
          </cell>
          <cell r="H342" t="str">
            <v>ZMW</v>
          </cell>
          <cell r="I342">
            <v>128100</v>
          </cell>
          <cell r="J342">
            <v>1</v>
          </cell>
          <cell r="L342" t="str">
            <v>LUSAKA1</v>
          </cell>
          <cell r="M342" t="str">
            <v>AFRICA</v>
          </cell>
          <cell r="AP342">
            <v>19.5</v>
          </cell>
          <cell r="AQ342">
            <v>25.266272189349113</v>
          </cell>
          <cell r="AR342" t="str">
            <v xml:space="preserve"> </v>
          </cell>
          <cell r="AS342" t="str">
            <v xml:space="preserve"> </v>
          </cell>
          <cell r="AT342">
            <v>0</v>
          </cell>
        </row>
        <row r="343">
          <cell r="A343" t="str">
            <v>Ciin, Cing San</v>
          </cell>
          <cell r="B343" t="str">
            <v>Administrative Assistant II</v>
          </cell>
          <cell r="C343" t="str">
            <v>MM</v>
          </cell>
          <cell r="D343" t="str">
            <v>8142</v>
          </cell>
          <cell r="E343" t="str">
            <v>Y</v>
          </cell>
          <cell r="F343" t="str">
            <v>Office Coordinator</v>
          </cell>
          <cell r="G343" t="str">
            <v>A</v>
          </cell>
          <cell r="H343" t="str">
            <v>USD</v>
          </cell>
          <cell r="I343">
            <v>9758.4</v>
          </cell>
          <cell r="J343">
            <v>1</v>
          </cell>
          <cell r="L343" t="str">
            <v>Yangon</v>
          </cell>
          <cell r="M343" t="str">
            <v>AMEE</v>
          </cell>
          <cell r="AP343">
            <v>1</v>
          </cell>
          <cell r="AQ343">
            <v>37.53230769230769</v>
          </cell>
          <cell r="AR343" t="str">
            <v xml:space="preserve"> </v>
          </cell>
          <cell r="AS343" t="str">
            <v xml:space="preserve"> </v>
          </cell>
          <cell r="AT343">
            <v>0</v>
          </cell>
        </row>
        <row r="344">
          <cell r="A344" t="str">
            <v>Cisse, Moustapha</v>
          </cell>
          <cell r="B344" t="str">
            <v>Senior Manager Program</v>
          </cell>
          <cell r="C344" t="str">
            <v>MNTD</v>
          </cell>
          <cell r="D344" t="str">
            <v>7237</v>
          </cell>
          <cell r="E344" t="str">
            <v>Y</v>
          </cell>
          <cell r="F344" t="str">
            <v>Deputy Director, Malaria</v>
          </cell>
          <cell r="G344" t="str">
            <v>A</v>
          </cell>
          <cell r="H344" t="str">
            <v>XOF</v>
          </cell>
          <cell r="I344">
            <v>68378620</v>
          </cell>
          <cell r="J344">
            <v>1</v>
          </cell>
          <cell r="L344" t="str">
            <v>SenegalDakar</v>
          </cell>
          <cell r="M344" t="str">
            <v>AFRICA</v>
          </cell>
          <cell r="AP344">
            <v>600</v>
          </cell>
          <cell r="AQ344">
            <v>438.32448717948716</v>
          </cell>
          <cell r="AR344" t="str">
            <v xml:space="preserve"> </v>
          </cell>
          <cell r="AS344" t="str">
            <v xml:space="preserve"> </v>
          </cell>
          <cell r="AT344">
            <v>0</v>
          </cell>
        </row>
        <row r="345">
          <cell r="A345" t="str">
            <v>Clark, Jacquelyn Michelle</v>
          </cell>
          <cell r="B345" t="str">
            <v>Senior Manager Finance and Awards</v>
          </cell>
          <cell r="C345" t="str">
            <v>CODE</v>
          </cell>
          <cell r="D345" t="str">
            <v>5349</v>
          </cell>
          <cell r="E345" t="str">
            <v>Y</v>
          </cell>
          <cell r="F345" t="str">
            <v>Deputy Director of Business Planning</v>
          </cell>
          <cell r="G345" t="str">
            <v>A</v>
          </cell>
          <cell r="H345" t="str">
            <v>USD</v>
          </cell>
          <cell r="I345">
            <v>121139.2</v>
          </cell>
          <cell r="J345">
            <v>0.8</v>
          </cell>
          <cell r="L345" t="str">
            <v>SEATTLE</v>
          </cell>
          <cell r="M345" t="str">
            <v>US</v>
          </cell>
          <cell r="AP345">
            <v>1</v>
          </cell>
          <cell r="AQ345">
            <v>582.4</v>
          </cell>
          <cell r="AR345" t="str">
            <v xml:space="preserve"> </v>
          </cell>
          <cell r="AS345" t="str">
            <v xml:space="preserve"> </v>
          </cell>
          <cell r="AT345">
            <v>0</v>
          </cell>
        </row>
        <row r="346">
          <cell r="A346" t="str">
            <v>Clifford, Allison</v>
          </cell>
          <cell r="B346" t="str">
            <v>Advanced Communications</v>
          </cell>
          <cell r="C346" t="str">
            <v>CPAI</v>
          </cell>
          <cell r="D346" t="str">
            <v>3044</v>
          </cell>
          <cell r="E346" t="str">
            <v>Y</v>
          </cell>
          <cell r="F346" t="str">
            <v>Communications Manager</v>
          </cell>
          <cell r="G346" t="str">
            <v>A</v>
          </cell>
          <cell r="H346" t="str">
            <v>USD</v>
          </cell>
          <cell r="I346">
            <v>151013.20000000001</v>
          </cell>
          <cell r="J346">
            <v>1</v>
          </cell>
          <cell r="L346" t="str">
            <v>WASHINGTON DC</v>
          </cell>
          <cell r="M346" t="str">
            <v>US</v>
          </cell>
          <cell r="AP346">
            <v>1</v>
          </cell>
          <cell r="AQ346">
            <v>580.82000000000005</v>
          </cell>
          <cell r="AR346" t="str">
            <v xml:space="preserve"> </v>
          </cell>
          <cell r="AS346" t="str">
            <v xml:space="preserve"> </v>
          </cell>
          <cell r="AT346">
            <v>0</v>
          </cell>
        </row>
        <row r="347">
          <cell r="A347" t="str">
            <v>Coffey, Patricia S</v>
          </cell>
          <cell r="B347" t="str">
            <v>Senior Manager Program</v>
          </cell>
          <cell r="C347" t="str">
            <v>MDHT</v>
          </cell>
          <cell r="D347" t="str">
            <v>1534</v>
          </cell>
          <cell r="E347" t="str">
            <v>Y</v>
          </cell>
          <cell r="F347" t="str">
            <v>Group Leader, Health Technologies for Women and Children</v>
          </cell>
          <cell r="G347" t="str">
            <v>A</v>
          </cell>
          <cell r="H347" t="str">
            <v>USD</v>
          </cell>
          <cell r="I347">
            <v>203931.94</v>
          </cell>
          <cell r="J347">
            <v>0.9</v>
          </cell>
          <cell r="L347" t="str">
            <v>HOME-WA-SEA</v>
          </cell>
          <cell r="M347" t="str">
            <v>US</v>
          </cell>
          <cell r="AP347">
            <v>1</v>
          </cell>
          <cell r="AQ347">
            <v>871.50401709401706</v>
          </cell>
          <cell r="AR347" t="str">
            <v xml:space="preserve"> </v>
          </cell>
          <cell r="AS347" t="str">
            <v>X</v>
          </cell>
          <cell r="AT347">
            <v>0</v>
          </cell>
        </row>
        <row r="348">
          <cell r="A348" t="str">
            <v>Cofie, Patience</v>
          </cell>
          <cell r="B348" t="str">
            <v>Director Program</v>
          </cell>
          <cell r="C348" t="str">
            <v>NCD</v>
          </cell>
          <cell r="D348" t="str">
            <v>3439</v>
          </cell>
          <cell r="E348" t="str">
            <v>Y</v>
          </cell>
          <cell r="F348" t="str">
            <v>Chief of Party</v>
          </cell>
          <cell r="G348" t="str">
            <v>A</v>
          </cell>
          <cell r="H348" t="str">
            <v>USD</v>
          </cell>
          <cell r="I348">
            <v>51403.21</v>
          </cell>
          <cell r="J348">
            <v>1</v>
          </cell>
          <cell r="L348" t="str">
            <v>ACCRA</v>
          </cell>
          <cell r="M348" t="str">
            <v>AFRICA</v>
          </cell>
          <cell r="AP348">
            <v>1</v>
          </cell>
          <cell r="AQ348">
            <v>197.70465384615383</v>
          </cell>
          <cell r="AR348" t="str">
            <v xml:space="preserve"> </v>
          </cell>
          <cell r="AS348" t="str">
            <v xml:space="preserve"> </v>
          </cell>
          <cell r="AT348">
            <v>0</v>
          </cell>
        </row>
        <row r="349">
          <cell r="A349" t="str">
            <v>Cohen, Jessica A.</v>
          </cell>
          <cell r="B349" t="str">
            <v>Director Ethics &amp; Compliance</v>
          </cell>
          <cell r="C349" t="str">
            <v>ORA</v>
          </cell>
          <cell r="D349" t="str">
            <v>1565</v>
          </cell>
          <cell r="E349" t="str">
            <v>Y</v>
          </cell>
          <cell r="F349" t="str">
            <v>Director, Office of Research Affairs</v>
          </cell>
          <cell r="G349" t="str">
            <v>A</v>
          </cell>
          <cell r="H349" t="str">
            <v>USD</v>
          </cell>
          <cell r="I349">
            <v>155157.04999999999</v>
          </cell>
          <cell r="J349">
            <v>0.8</v>
          </cell>
          <cell r="L349" t="str">
            <v>SEATTLE</v>
          </cell>
          <cell r="M349" t="str">
            <v>US</v>
          </cell>
          <cell r="AP349">
            <v>1</v>
          </cell>
          <cell r="AQ349">
            <v>745.94735576923074</v>
          </cell>
          <cell r="AR349" t="str">
            <v xml:space="preserve"> </v>
          </cell>
          <cell r="AS349" t="str">
            <v xml:space="preserve"> </v>
          </cell>
          <cell r="AT349">
            <v>0</v>
          </cell>
        </row>
        <row r="350">
          <cell r="A350" t="str">
            <v>Cola, Natalie Danielle</v>
          </cell>
          <cell r="B350" t="str">
            <v>Program Associate II</v>
          </cell>
          <cell r="C350" t="str">
            <v>MCHN</v>
          </cell>
          <cell r="D350" t="str">
            <v>7847</v>
          </cell>
          <cell r="E350" t="str">
            <v>Y</v>
          </cell>
          <cell r="F350" t="str">
            <v>Program Associate</v>
          </cell>
          <cell r="G350" t="str">
            <v>A</v>
          </cell>
          <cell r="H350" t="str">
            <v>USD</v>
          </cell>
          <cell r="I350">
            <v>62192</v>
          </cell>
          <cell r="J350">
            <v>1</v>
          </cell>
          <cell r="L350" t="str">
            <v>HOME-VA-SEA</v>
          </cell>
          <cell r="M350" t="str">
            <v>US</v>
          </cell>
          <cell r="AP350">
            <v>1</v>
          </cell>
          <cell r="AQ350">
            <v>239.2</v>
          </cell>
          <cell r="AR350" t="str">
            <v xml:space="preserve"> </v>
          </cell>
          <cell r="AS350" t="str">
            <v xml:space="preserve"> </v>
          </cell>
          <cell r="AT350">
            <v>0</v>
          </cell>
        </row>
        <row r="351">
          <cell r="A351" t="str">
            <v>Collymore, Yvette Jenipher</v>
          </cell>
          <cell r="B351" t="str">
            <v>Senior Manager Communications</v>
          </cell>
          <cell r="C351" t="str">
            <v>CPAI</v>
          </cell>
          <cell r="D351" t="str">
            <v>1963</v>
          </cell>
          <cell r="E351" t="str">
            <v>Y</v>
          </cell>
          <cell r="F351" t="str">
            <v>Communications Manager</v>
          </cell>
          <cell r="G351" t="str">
            <v>A</v>
          </cell>
          <cell r="H351" t="str">
            <v>USD</v>
          </cell>
          <cell r="I351">
            <v>170844.96</v>
          </cell>
          <cell r="J351">
            <v>1</v>
          </cell>
          <cell r="L351" t="str">
            <v>WASHINGTON DC</v>
          </cell>
          <cell r="M351" t="str">
            <v>US</v>
          </cell>
          <cell r="AP351">
            <v>1</v>
          </cell>
          <cell r="AQ351">
            <v>657.096</v>
          </cell>
          <cell r="AR351" t="str">
            <v xml:space="preserve"> </v>
          </cell>
          <cell r="AS351" t="str">
            <v xml:space="preserve"> </v>
          </cell>
          <cell r="AT351">
            <v>0</v>
          </cell>
        </row>
        <row r="352">
          <cell r="A352" t="str">
            <v>Coly, Baita</v>
          </cell>
          <cell r="B352" t="str">
            <v>Senior Finance and Awards Officer II/ Senior PADM II</v>
          </cell>
          <cell r="C352" t="str">
            <v>CIFM</v>
          </cell>
          <cell r="D352" t="str">
            <v>10040</v>
          </cell>
          <cell r="E352" t="str">
            <v>Y</v>
          </cell>
          <cell r="F352" t="str">
            <v>Senior Project Administrator</v>
          </cell>
          <cell r="G352" t="str">
            <v>A</v>
          </cell>
          <cell r="H352" t="str">
            <v>USD</v>
          </cell>
          <cell r="I352">
            <v>138320</v>
          </cell>
          <cell r="J352">
            <v>1</v>
          </cell>
          <cell r="L352" t="str">
            <v>WASHINGTON DC</v>
          </cell>
          <cell r="M352" t="str">
            <v>US</v>
          </cell>
          <cell r="AP352">
            <v>1</v>
          </cell>
          <cell r="AQ352">
            <v>532</v>
          </cell>
          <cell r="AR352" t="str">
            <v xml:space="preserve"> </v>
          </cell>
          <cell r="AS352" t="str">
            <v xml:space="preserve"> </v>
          </cell>
          <cell r="AT352">
            <v>0</v>
          </cell>
        </row>
        <row r="353">
          <cell r="A353" t="str">
            <v>Connor, Danielle Rebecca</v>
          </cell>
          <cell r="B353" t="str">
            <v>Senior Monitoring, Evaluation and Learning Officer II</v>
          </cell>
          <cell r="C353" t="str">
            <v>MD</v>
          </cell>
          <cell r="D353" t="str">
            <v>8211</v>
          </cell>
          <cell r="E353" t="str">
            <v>Y</v>
          </cell>
          <cell r="F353" t="str">
            <v>Monitoring And Evaluation Officer, Market Dynamics</v>
          </cell>
          <cell r="G353" t="str">
            <v>A</v>
          </cell>
          <cell r="H353" t="str">
            <v>USD</v>
          </cell>
          <cell r="I353">
            <v>114400</v>
          </cell>
          <cell r="J353">
            <v>1</v>
          </cell>
          <cell r="L353" t="str">
            <v>SEATTLE</v>
          </cell>
          <cell r="M353" t="str">
            <v>US</v>
          </cell>
          <cell r="AP353">
            <v>1</v>
          </cell>
          <cell r="AQ353">
            <v>440</v>
          </cell>
          <cell r="AR353" t="str">
            <v xml:space="preserve"> </v>
          </cell>
          <cell r="AS353" t="str">
            <v xml:space="preserve"> </v>
          </cell>
          <cell r="AT353">
            <v>0</v>
          </cell>
        </row>
        <row r="354">
          <cell r="A354" t="str">
            <v>Contreras, Ines Pena</v>
          </cell>
          <cell r="B354" t="str">
            <v>Senior Finance and Awards Officer II/ Senior PADM II</v>
          </cell>
          <cell r="C354" t="str">
            <v>MD</v>
          </cell>
          <cell r="D354" t="str">
            <v>3133</v>
          </cell>
          <cell r="E354" t="str">
            <v>Y</v>
          </cell>
          <cell r="F354" t="str">
            <v>Project Office Administrator</v>
          </cell>
          <cell r="G354" t="str">
            <v>A</v>
          </cell>
          <cell r="H354" t="str">
            <v>PEN</v>
          </cell>
          <cell r="I354">
            <v>290233.67</v>
          </cell>
          <cell r="J354">
            <v>1</v>
          </cell>
          <cell r="L354" t="str">
            <v>LIMA</v>
          </cell>
          <cell r="M354" t="str">
            <v>US</v>
          </cell>
          <cell r="AP354">
            <v>3.69</v>
          </cell>
          <cell r="AQ354">
            <v>302.51581196581196</v>
          </cell>
          <cell r="AR354" t="str">
            <v xml:space="preserve"> </v>
          </cell>
          <cell r="AS354" t="str">
            <v xml:space="preserve"> </v>
          </cell>
          <cell r="AT354">
            <v>0</v>
          </cell>
        </row>
        <row r="355">
          <cell r="A355" t="str">
            <v>Cooke, Mary G</v>
          </cell>
          <cell r="B355" t="str">
            <v>Manager Facilities Management</v>
          </cell>
          <cell r="C355" t="str">
            <v>GFTS</v>
          </cell>
          <cell r="D355" t="str">
            <v>1099</v>
          </cell>
          <cell r="E355" t="str">
            <v>Y</v>
          </cell>
          <cell r="F355" t="str">
            <v>Seattle Office Manager</v>
          </cell>
          <cell r="G355" t="str">
            <v>A</v>
          </cell>
          <cell r="H355" t="str">
            <v>USD</v>
          </cell>
          <cell r="I355">
            <v>132984.79999999999</v>
          </cell>
          <cell r="J355">
            <v>1</v>
          </cell>
          <cell r="L355" t="str">
            <v>SEATTLE</v>
          </cell>
          <cell r="M355" t="str">
            <v>US</v>
          </cell>
          <cell r="AP355">
            <v>1</v>
          </cell>
          <cell r="AQ355">
            <v>511.47999999999996</v>
          </cell>
          <cell r="AR355" t="str">
            <v xml:space="preserve"> </v>
          </cell>
          <cell r="AS355" t="str">
            <v xml:space="preserve"> </v>
          </cell>
          <cell r="AT355">
            <v>0</v>
          </cell>
        </row>
        <row r="356">
          <cell r="A356" t="str">
            <v>Cornell, Rhonwyn Bridget</v>
          </cell>
          <cell r="B356" t="str">
            <v>Senior Program Project Manager II</v>
          </cell>
          <cell r="C356" t="str">
            <v>CODE</v>
          </cell>
          <cell r="D356" t="str">
            <v>10002</v>
          </cell>
          <cell r="E356" t="str">
            <v>Y</v>
          </cell>
          <cell r="F356" t="str">
            <v>Manager, Capacity Strengthening</v>
          </cell>
          <cell r="G356" t="str">
            <v>A</v>
          </cell>
          <cell r="H356" t="str">
            <v>ZAR</v>
          </cell>
          <cell r="I356">
            <v>1367460</v>
          </cell>
          <cell r="J356">
            <v>1</v>
          </cell>
          <cell r="L356" t="str">
            <v>JOHANNESBURG</v>
          </cell>
          <cell r="M356" t="str">
            <v>AFRICA</v>
          </cell>
          <cell r="AP356">
            <v>18.2</v>
          </cell>
          <cell r="AQ356">
            <v>288.98140321217244</v>
          </cell>
          <cell r="AR356" t="str">
            <v xml:space="preserve"> </v>
          </cell>
          <cell r="AS356" t="str">
            <v xml:space="preserve"> </v>
          </cell>
          <cell r="AT356">
            <v>0</v>
          </cell>
        </row>
        <row r="357">
          <cell r="A357" t="str">
            <v>Cossa, Ernesto Armando</v>
          </cell>
          <cell r="B357" t="str">
            <v>Finance and Awards Associate II/ PADM II</v>
          </cell>
          <cell r="C357" t="str">
            <v>ECD</v>
          </cell>
          <cell r="D357" t="str">
            <v>6184</v>
          </cell>
          <cell r="E357" t="str">
            <v>Y</v>
          </cell>
          <cell r="F357" t="str">
            <v>Finance Officer</v>
          </cell>
          <cell r="G357" t="str">
            <v>A</v>
          </cell>
          <cell r="H357" t="str">
            <v>MZN</v>
          </cell>
          <cell r="I357">
            <v>2947430.1</v>
          </cell>
          <cell r="J357">
            <v>1</v>
          </cell>
          <cell r="L357" t="str">
            <v>MOZMAPUTO</v>
          </cell>
          <cell r="M357" t="str">
            <v>AFRICA</v>
          </cell>
          <cell r="AP357">
            <v>63</v>
          </cell>
          <cell r="AQ357">
            <v>179.94078754578754</v>
          </cell>
          <cell r="AR357" t="str">
            <v xml:space="preserve"> </v>
          </cell>
          <cell r="AS357" t="str">
            <v xml:space="preserve"> </v>
          </cell>
          <cell r="AT357">
            <v>0</v>
          </cell>
        </row>
        <row r="358">
          <cell r="A358" t="str">
            <v>Cottis, Andrew</v>
          </cell>
          <cell r="B358" t="str">
            <v>Senior Manager Talent Acquisition</v>
          </cell>
          <cell r="C358" t="str">
            <v>HR</v>
          </cell>
          <cell r="D358" t="str">
            <v>8015</v>
          </cell>
          <cell r="E358" t="str">
            <v>Y</v>
          </cell>
          <cell r="F358" t="str">
            <v>Talent Acquisition Manager, Africa</v>
          </cell>
          <cell r="G358" t="str">
            <v>A</v>
          </cell>
          <cell r="H358" t="str">
            <v>ZAR</v>
          </cell>
          <cell r="I358">
            <v>894600</v>
          </cell>
          <cell r="J358">
            <v>1</v>
          </cell>
          <cell r="L358" t="str">
            <v>JOHANNESBURG</v>
          </cell>
          <cell r="M358" t="str">
            <v>AFRICA</v>
          </cell>
          <cell r="AP358">
            <v>18.2</v>
          </cell>
          <cell r="AQ358">
            <v>189.05325443786984</v>
          </cell>
          <cell r="AR358" t="str">
            <v xml:space="preserve"> </v>
          </cell>
          <cell r="AS358" t="str">
            <v xml:space="preserve"> </v>
          </cell>
          <cell r="AT358">
            <v>0</v>
          </cell>
        </row>
        <row r="359">
          <cell r="A359" t="str">
            <v>Coulibaly Epse Traore, Djeneba</v>
          </cell>
          <cell r="B359" t="str">
            <v>Director Program</v>
          </cell>
          <cell r="C359" t="str">
            <v>CPAI</v>
          </cell>
          <cell r="D359" t="str">
            <v>7885</v>
          </cell>
          <cell r="E359" t="str">
            <v>Y</v>
          </cell>
          <cell r="F359" t="str">
            <v>Project Director, MRITE</v>
          </cell>
          <cell r="G359" t="str">
            <v>A</v>
          </cell>
          <cell r="H359" t="str">
            <v>USD</v>
          </cell>
          <cell r="I359">
            <v>124384</v>
          </cell>
          <cell r="J359">
            <v>1</v>
          </cell>
          <cell r="L359" t="str">
            <v>KINSHASA</v>
          </cell>
          <cell r="M359" t="str">
            <v>AFRICA</v>
          </cell>
          <cell r="AP359">
            <v>1</v>
          </cell>
          <cell r="AQ359">
            <v>478.4</v>
          </cell>
          <cell r="AR359" t="str">
            <v xml:space="preserve"> </v>
          </cell>
          <cell r="AS359" t="str">
            <v xml:space="preserve"> </v>
          </cell>
          <cell r="AT359">
            <v>0</v>
          </cell>
        </row>
        <row r="360">
          <cell r="A360" t="str">
            <v>Cover, Jane Kathelene</v>
          </cell>
          <cell r="B360" t="str">
            <v>Manager Monitoring, Evaluation and Learning</v>
          </cell>
          <cell r="C360" t="str">
            <v>RH</v>
          </cell>
          <cell r="D360" t="str">
            <v>4199</v>
          </cell>
          <cell r="E360" t="str">
            <v>Y</v>
          </cell>
          <cell r="F360" t="str">
            <v>Research and Evaluation Manager</v>
          </cell>
          <cell r="G360" t="str">
            <v>A</v>
          </cell>
          <cell r="H360" t="str">
            <v>USD</v>
          </cell>
          <cell r="I360">
            <v>185640</v>
          </cell>
          <cell r="J360">
            <v>1</v>
          </cell>
          <cell r="L360" t="str">
            <v>SEATTLE</v>
          </cell>
          <cell r="M360" t="str">
            <v>US</v>
          </cell>
          <cell r="AP360">
            <v>1</v>
          </cell>
          <cell r="AQ360">
            <v>714</v>
          </cell>
          <cell r="AR360" t="str">
            <v xml:space="preserve"> </v>
          </cell>
          <cell r="AS360" t="str">
            <v xml:space="preserve"> </v>
          </cell>
          <cell r="AT360">
            <v>0</v>
          </cell>
        </row>
        <row r="361">
          <cell r="A361" t="str">
            <v>Creelman, Benjamin Paul</v>
          </cell>
          <cell r="B361" t="str">
            <v>Senior Program Officer II</v>
          </cell>
          <cell r="C361" t="str">
            <v>MDHT</v>
          </cell>
          <cell r="D361" t="str">
            <v>5666</v>
          </cell>
          <cell r="E361" t="str">
            <v>Y</v>
          </cell>
          <cell r="F361" t="str">
            <v>Senior Technical Officer</v>
          </cell>
          <cell r="G361" t="str">
            <v>A</v>
          </cell>
          <cell r="H361" t="str">
            <v>USD</v>
          </cell>
          <cell r="I361">
            <v>150552.69</v>
          </cell>
          <cell r="J361">
            <v>1</v>
          </cell>
          <cell r="L361" t="str">
            <v>SEATTLE</v>
          </cell>
          <cell r="M361" t="str">
            <v>US</v>
          </cell>
          <cell r="AP361">
            <v>1</v>
          </cell>
          <cell r="AQ361">
            <v>579.04880769230772</v>
          </cell>
          <cell r="AR361" t="str">
            <v xml:space="preserve"> </v>
          </cell>
          <cell r="AS361" t="str">
            <v xml:space="preserve"> </v>
          </cell>
          <cell r="AT361">
            <v>0</v>
          </cell>
        </row>
        <row r="362">
          <cell r="A362" t="str">
            <v>Crow, Namita</v>
          </cell>
          <cell r="B362" t="str">
            <v>Functional Specialist I</v>
          </cell>
          <cell r="C362" t="str">
            <v>ORA</v>
          </cell>
          <cell r="D362" t="str">
            <v>9003</v>
          </cell>
          <cell r="E362" t="str">
            <v>Y</v>
          </cell>
          <cell r="F362" t="str">
            <v>Senior Program Assistant, Office of Research Affairs</v>
          </cell>
          <cell r="G362" t="str">
            <v>A</v>
          </cell>
          <cell r="H362" t="str">
            <v>USD</v>
          </cell>
          <cell r="I362">
            <v>67600</v>
          </cell>
          <cell r="J362">
            <v>1</v>
          </cell>
          <cell r="L362" t="str">
            <v>SEATTLE</v>
          </cell>
          <cell r="M362" t="str">
            <v>US</v>
          </cell>
          <cell r="AP362">
            <v>1</v>
          </cell>
          <cell r="AQ362">
            <v>260</v>
          </cell>
          <cell r="AR362" t="str">
            <v xml:space="preserve"> </v>
          </cell>
          <cell r="AS362" t="str">
            <v xml:space="preserve"> </v>
          </cell>
          <cell r="AT362">
            <v>0</v>
          </cell>
        </row>
        <row r="363">
          <cell r="A363" t="str">
            <v>Cryz, Stanley Henry</v>
          </cell>
          <cell r="B363" t="str">
            <v>Research &amp; Development Advisor I</v>
          </cell>
          <cell r="C363" t="str">
            <v>4114</v>
          </cell>
          <cell r="D363" t="str">
            <v>4382</v>
          </cell>
          <cell r="E363" t="str">
            <v>Y</v>
          </cell>
          <cell r="F363" t="str">
            <v>Project Director</v>
          </cell>
          <cell r="G363" t="str">
            <v>A</v>
          </cell>
          <cell r="H363" t="str">
            <v>USD</v>
          </cell>
          <cell r="I363">
            <v>299158.61</v>
          </cell>
          <cell r="J363">
            <v>1</v>
          </cell>
          <cell r="L363" t="str">
            <v>HOME-GA-SEA</v>
          </cell>
          <cell r="M363" t="str">
            <v>US</v>
          </cell>
          <cell r="AP363">
            <v>1</v>
          </cell>
          <cell r="AQ363">
            <v>1150.6100384615384</v>
          </cell>
          <cell r="AR363" t="str">
            <v xml:space="preserve"> </v>
          </cell>
          <cell r="AS363" t="str">
            <v>X</v>
          </cell>
          <cell r="AT363">
            <v>0</v>
          </cell>
        </row>
        <row r="364">
          <cell r="A364" t="str">
            <v>Csedrik, Joanne Espanol</v>
          </cell>
          <cell r="B364" t="str">
            <v>Advanced Clinical Research Monitoring &amp; Development Officer</v>
          </cell>
          <cell r="C364" t="str">
            <v>CCLN</v>
          </cell>
          <cell r="D364" t="str">
            <v>6436</v>
          </cell>
          <cell r="E364" t="str">
            <v>Y</v>
          </cell>
          <cell r="F364" t="str">
            <v>Senior Clinical Research Manager</v>
          </cell>
          <cell r="G364" t="str">
            <v>A</v>
          </cell>
          <cell r="H364" t="str">
            <v>USD</v>
          </cell>
          <cell r="I364">
            <v>194636</v>
          </cell>
          <cell r="J364">
            <v>1</v>
          </cell>
          <cell r="L364" t="str">
            <v>WASHINGTON DC</v>
          </cell>
          <cell r="M364" t="str">
            <v>US</v>
          </cell>
          <cell r="AP364">
            <v>1</v>
          </cell>
          <cell r="AQ364">
            <v>748.6</v>
          </cell>
          <cell r="AR364" t="str">
            <v xml:space="preserve"> </v>
          </cell>
          <cell r="AS364" t="str">
            <v xml:space="preserve"> </v>
          </cell>
          <cell r="AT364">
            <v>0</v>
          </cell>
        </row>
        <row r="365">
          <cell r="A365" t="str">
            <v>Cullen, Maia Jacquier</v>
          </cell>
          <cell r="B365" t="str">
            <v>Program Project Manager</v>
          </cell>
          <cell r="C365" t="str">
            <v>MNTD</v>
          </cell>
          <cell r="D365" t="str">
            <v>8126</v>
          </cell>
          <cell r="E365" t="str">
            <v>Y</v>
          </cell>
          <cell r="F365" t="str">
            <v>PMI Insights Project Manager</v>
          </cell>
          <cell r="G365" t="str">
            <v>A</v>
          </cell>
          <cell r="H365" t="str">
            <v>USD</v>
          </cell>
          <cell r="I365">
            <v>62192</v>
          </cell>
          <cell r="J365">
            <v>1</v>
          </cell>
          <cell r="L365" t="str">
            <v>SEATTLE</v>
          </cell>
          <cell r="M365" t="str">
            <v>US</v>
          </cell>
          <cell r="AP365">
            <v>1</v>
          </cell>
          <cell r="AQ365">
            <v>239.2</v>
          </cell>
          <cell r="AR365" t="str">
            <v xml:space="preserve"> </v>
          </cell>
          <cell r="AS365" t="str">
            <v xml:space="preserve"> </v>
          </cell>
          <cell r="AT365">
            <v>0</v>
          </cell>
        </row>
        <row r="366">
          <cell r="A366" t="str">
            <v>Cummings, Randall Ray</v>
          </cell>
          <cell r="B366" t="str">
            <v>Program Advisor II</v>
          </cell>
          <cell r="C366" t="str">
            <v>EXAMGT</v>
          </cell>
          <cell r="D366" t="str">
            <v>3416</v>
          </cell>
          <cell r="E366" t="str">
            <v>Y</v>
          </cell>
          <cell r="F366" t="str">
            <v>Senior Advisor, Corporate Strategy and Strategic Engagement</v>
          </cell>
          <cell r="G366" t="str">
            <v>A</v>
          </cell>
          <cell r="H366" t="str">
            <v>USD</v>
          </cell>
          <cell r="I366">
            <v>291154.24</v>
          </cell>
          <cell r="J366">
            <v>1</v>
          </cell>
          <cell r="L366" t="str">
            <v>HOME-OR-SEA</v>
          </cell>
          <cell r="M366" t="str">
            <v>US</v>
          </cell>
          <cell r="AP366">
            <v>1</v>
          </cell>
          <cell r="AQ366">
            <v>1119.8240000000001</v>
          </cell>
          <cell r="AR366" t="str">
            <v xml:space="preserve"> </v>
          </cell>
          <cell r="AS366" t="str">
            <v>X</v>
          </cell>
          <cell r="AT366">
            <v>0</v>
          </cell>
        </row>
        <row r="367">
          <cell r="A367" t="str">
            <v>Currey, Carole Grace</v>
          </cell>
          <cell r="B367" t="str">
            <v>TL II Strategy &amp; Operations</v>
          </cell>
          <cell r="C367" t="str">
            <v>EXAGEN</v>
          </cell>
          <cell r="D367" t="str">
            <v>8036</v>
          </cell>
          <cell r="E367" t="str">
            <v>Y</v>
          </cell>
          <cell r="F367" t="str">
            <v>Philanthropic Partnerships, Business Operations Manager</v>
          </cell>
          <cell r="G367" t="str">
            <v>A</v>
          </cell>
          <cell r="H367" t="str">
            <v>USD</v>
          </cell>
          <cell r="I367">
            <v>109200</v>
          </cell>
          <cell r="J367">
            <v>1</v>
          </cell>
          <cell r="L367" t="str">
            <v>SEATTLE</v>
          </cell>
          <cell r="M367" t="str">
            <v>US</v>
          </cell>
          <cell r="AP367">
            <v>1</v>
          </cell>
          <cell r="AQ367">
            <v>420</v>
          </cell>
          <cell r="AR367" t="str">
            <v xml:space="preserve"> </v>
          </cell>
          <cell r="AS367" t="str">
            <v xml:space="preserve"> </v>
          </cell>
          <cell r="AT367">
            <v>0</v>
          </cell>
        </row>
        <row r="368">
          <cell r="A368" t="str">
            <v>Custodio Pinto, Judite Ludovina</v>
          </cell>
          <cell r="B368" t="str">
            <v>Senior Monitoring, Evaluation and Learning Officer I</v>
          </cell>
          <cell r="C368" t="str">
            <v>ECD</v>
          </cell>
          <cell r="D368" t="str">
            <v>4730</v>
          </cell>
          <cell r="E368" t="str">
            <v>Y</v>
          </cell>
          <cell r="F368" t="str">
            <v>Monitoring and Evaluation Officer</v>
          </cell>
          <cell r="G368" t="str">
            <v>A</v>
          </cell>
          <cell r="H368" t="str">
            <v>MZN</v>
          </cell>
          <cell r="I368">
            <v>4973888</v>
          </cell>
          <cell r="J368">
            <v>1</v>
          </cell>
          <cell r="L368" t="str">
            <v>MOZMAPUTO</v>
          </cell>
          <cell r="M368" t="str">
            <v>AFRICA</v>
          </cell>
          <cell r="AP368">
            <v>63</v>
          </cell>
          <cell r="AQ368">
            <v>303.65616605616606</v>
          </cell>
          <cell r="AR368" t="str">
            <v xml:space="preserve"> </v>
          </cell>
          <cell r="AS368" t="str">
            <v xml:space="preserve"> </v>
          </cell>
          <cell r="AT368">
            <v>0</v>
          </cell>
        </row>
        <row r="369">
          <cell r="A369" t="str">
            <v>Dadu, Kanika</v>
          </cell>
          <cell r="B369" t="str">
            <v>HR Generalist II</v>
          </cell>
          <cell r="C369" t="str">
            <v>HR</v>
          </cell>
          <cell r="D369" t="str">
            <v>8068</v>
          </cell>
          <cell r="E369" t="str">
            <v>Y</v>
          </cell>
          <cell r="F369" t="str">
            <v>Human Resources Generalist, South Asia</v>
          </cell>
          <cell r="G369" t="str">
            <v>A</v>
          </cell>
          <cell r="H369" t="str">
            <v>INR</v>
          </cell>
          <cell r="I369">
            <v>2461000</v>
          </cell>
          <cell r="J369">
            <v>1</v>
          </cell>
          <cell r="L369" t="str">
            <v>NEW DELHI</v>
          </cell>
          <cell r="M369" t="str">
            <v>AMEE</v>
          </cell>
          <cell r="AP369">
            <v>81.06</v>
          </cell>
          <cell r="AQ369">
            <v>116.77010381673594</v>
          </cell>
          <cell r="AR369" t="str">
            <v xml:space="preserve"> </v>
          </cell>
          <cell r="AS369" t="str">
            <v xml:space="preserve"> </v>
          </cell>
          <cell r="AT369">
            <v>0</v>
          </cell>
        </row>
        <row r="370">
          <cell r="A370" t="str">
            <v>Dahanukar, Mitali</v>
          </cell>
          <cell r="B370" t="str">
            <v>Senior Business Development &amp; Partnerships Officer I</v>
          </cell>
          <cell r="C370" t="str">
            <v>EXAGEN</v>
          </cell>
          <cell r="D370" t="str">
            <v>10172</v>
          </cell>
          <cell r="E370" t="str">
            <v>Y</v>
          </cell>
          <cell r="F370" t="str">
            <v>Business Development Officer</v>
          </cell>
          <cell r="G370" t="str">
            <v>A</v>
          </cell>
          <cell r="H370" t="str">
            <v>USD</v>
          </cell>
          <cell r="I370">
            <v>94000</v>
          </cell>
          <cell r="J370">
            <v>1</v>
          </cell>
          <cell r="L370" t="str">
            <v>WASHINGTON DC</v>
          </cell>
          <cell r="M370" t="str">
            <v>US</v>
          </cell>
          <cell r="AP370">
            <v>1</v>
          </cell>
          <cell r="AQ370">
            <v>361.53846153846155</v>
          </cell>
          <cell r="AR370" t="str">
            <v xml:space="preserve"> </v>
          </cell>
          <cell r="AS370" t="str">
            <v xml:space="preserve"> </v>
          </cell>
          <cell r="AT370">
            <v>0</v>
          </cell>
        </row>
        <row r="371">
          <cell r="A371" t="str">
            <v>Dao Dinh, Sang</v>
          </cell>
          <cell r="B371" t="str">
            <v>Advanced Program Officer</v>
          </cell>
          <cell r="C371" t="str">
            <v>VN</v>
          </cell>
          <cell r="D371" t="str">
            <v>3716</v>
          </cell>
          <cell r="E371" t="str">
            <v>Y</v>
          </cell>
          <cell r="F371" t="str">
            <v>Senior Program Officer</v>
          </cell>
          <cell r="G371" t="str">
            <v>A</v>
          </cell>
          <cell r="H371" t="str">
            <v>VND</v>
          </cell>
          <cell r="I371">
            <v>1119612715</v>
          </cell>
          <cell r="J371">
            <v>1</v>
          </cell>
          <cell r="L371" t="str">
            <v>HANOI</v>
          </cell>
          <cell r="M371" t="str">
            <v>AMEE</v>
          </cell>
          <cell r="AP371">
            <v>23750</v>
          </cell>
          <cell r="AQ371">
            <v>181.31380000000001</v>
          </cell>
          <cell r="AR371" t="str">
            <v xml:space="preserve"> </v>
          </cell>
          <cell r="AS371" t="str">
            <v xml:space="preserve"> </v>
          </cell>
          <cell r="AT371">
            <v>0</v>
          </cell>
        </row>
        <row r="372">
          <cell r="A372" t="str">
            <v>Dapaah, Patience</v>
          </cell>
          <cell r="B372" t="str">
            <v>Senior Program Officer I</v>
          </cell>
          <cell r="C372" t="str">
            <v>MDHT</v>
          </cell>
          <cell r="D372" t="str">
            <v>4833</v>
          </cell>
          <cell r="E372" t="str">
            <v>Y</v>
          </cell>
          <cell r="F372" t="str">
            <v>Snr. Advocacy &amp; Communication Advisor</v>
          </cell>
          <cell r="G372" t="str">
            <v>A</v>
          </cell>
          <cell r="H372" t="str">
            <v>USD</v>
          </cell>
          <cell r="I372">
            <v>32967.14</v>
          </cell>
          <cell r="J372">
            <v>1</v>
          </cell>
          <cell r="L372" t="str">
            <v>ACCRA</v>
          </cell>
          <cell r="M372" t="str">
            <v>AFRICA</v>
          </cell>
          <cell r="AP372">
            <v>1</v>
          </cell>
          <cell r="AQ372">
            <v>126.79669230769231</v>
          </cell>
          <cell r="AR372" t="str">
            <v xml:space="preserve"> </v>
          </cell>
          <cell r="AS372" t="str">
            <v xml:space="preserve"> </v>
          </cell>
          <cell r="AT372">
            <v>0</v>
          </cell>
        </row>
        <row r="373">
          <cell r="A373" t="str">
            <v>Das, Smita</v>
          </cell>
          <cell r="B373" t="str">
            <v>Senior Monitoring, Evaluation and Learning Officer II</v>
          </cell>
          <cell r="C373" t="str">
            <v>MNTD</v>
          </cell>
          <cell r="D373" t="str">
            <v>5388</v>
          </cell>
          <cell r="E373" t="str">
            <v>Y</v>
          </cell>
          <cell r="F373" t="str">
            <v>Senior M&amp;E Officer</v>
          </cell>
          <cell r="G373" t="str">
            <v>A</v>
          </cell>
          <cell r="H373" t="str">
            <v>USD</v>
          </cell>
          <cell r="I373">
            <v>128921.94</v>
          </cell>
          <cell r="J373">
            <v>1</v>
          </cell>
          <cell r="L373" t="str">
            <v>SEATTLE</v>
          </cell>
          <cell r="M373" t="str">
            <v>US</v>
          </cell>
          <cell r="AP373">
            <v>1</v>
          </cell>
          <cell r="AQ373">
            <v>495.85361538461541</v>
          </cell>
          <cell r="AR373" t="str">
            <v xml:space="preserve"> </v>
          </cell>
          <cell r="AS373" t="str">
            <v xml:space="preserve"> </v>
          </cell>
          <cell r="AT373">
            <v>0</v>
          </cell>
        </row>
        <row r="374">
          <cell r="A374" t="str">
            <v>Das, Sushmita</v>
          </cell>
          <cell r="B374" t="str">
            <v>Senior Monitoring, Evaluation and Learning Officer II</v>
          </cell>
          <cell r="C374" t="str">
            <v>PSN</v>
          </cell>
          <cell r="D374" t="str">
            <v>10055</v>
          </cell>
          <cell r="E374" t="str">
            <v>Y</v>
          </cell>
          <cell r="F374" t="str">
            <v>Senior Officer – Global Health Policy</v>
          </cell>
          <cell r="G374" t="str">
            <v>A</v>
          </cell>
          <cell r="H374" t="str">
            <v>INR</v>
          </cell>
          <cell r="I374">
            <v>1963450</v>
          </cell>
          <cell r="J374">
            <v>1</v>
          </cell>
          <cell r="L374" t="str">
            <v>NEW DELHI</v>
          </cell>
          <cell r="M374" t="str">
            <v>AMEE</v>
          </cell>
          <cell r="AP374">
            <v>81.06</v>
          </cell>
          <cell r="AQ374">
            <v>93.16223500161324</v>
          </cell>
          <cell r="AR374" t="str">
            <v xml:space="preserve"> </v>
          </cell>
          <cell r="AS374" t="str">
            <v xml:space="preserve"> </v>
          </cell>
          <cell r="AT374">
            <v>0</v>
          </cell>
        </row>
        <row r="375">
          <cell r="A375" t="str">
            <v>Dass, Yesu</v>
          </cell>
          <cell r="B375" t="str">
            <v>Administrative Assistant II</v>
          </cell>
          <cell r="C375" t="str">
            <v>PSN</v>
          </cell>
          <cell r="D375" t="str">
            <v>N108</v>
          </cell>
          <cell r="E375" t="str">
            <v>Y</v>
          </cell>
          <cell r="F375" t="str">
            <v>Office Assistant</v>
          </cell>
          <cell r="G375" t="str">
            <v>A</v>
          </cell>
          <cell r="H375" t="str">
            <v>INR</v>
          </cell>
          <cell r="I375">
            <v>890030.28</v>
          </cell>
          <cell r="J375">
            <v>1</v>
          </cell>
          <cell r="L375" t="str">
            <v>NEW DELHI</v>
          </cell>
          <cell r="M375" t="str">
            <v>AMEE</v>
          </cell>
          <cell r="AP375">
            <v>81.06</v>
          </cell>
          <cell r="AQ375">
            <v>42.230364971815753</v>
          </cell>
          <cell r="AR375" t="str">
            <v xml:space="preserve"> </v>
          </cell>
          <cell r="AS375" t="str">
            <v xml:space="preserve"> </v>
          </cell>
          <cell r="AT375">
            <v>0</v>
          </cell>
        </row>
        <row r="376">
          <cell r="A376" t="str">
            <v>Dauba, Sonya</v>
          </cell>
          <cell r="B376" t="str">
            <v>Director Strategy &amp; Operations</v>
          </cell>
          <cell r="C376" t="str">
            <v>AMEEMGT</v>
          </cell>
          <cell r="D376" t="str">
            <v>3005</v>
          </cell>
          <cell r="E376" t="str">
            <v>Y</v>
          </cell>
          <cell r="F376" t="str">
            <v>Director Business Operations, Asia, Middle East &amp; Europe region</v>
          </cell>
          <cell r="G376" t="str">
            <v>A</v>
          </cell>
          <cell r="H376" t="str">
            <v>CHF</v>
          </cell>
          <cell r="I376">
            <v>148227.29999999999</v>
          </cell>
          <cell r="J376">
            <v>1</v>
          </cell>
          <cell r="L376" t="str">
            <v>SWITZFATH</v>
          </cell>
          <cell r="M376" t="str">
            <v>AMEE</v>
          </cell>
          <cell r="AP376">
            <v>0.92169999999999996</v>
          </cell>
          <cell r="AQ376">
            <v>618.53640013019424</v>
          </cell>
          <cell r="AR376" t="str">
            <v xml:space="preserve"> </v>
          </cell>
          <cell r="AS376" t="str">
            <v xml:space="preserve"> </v>
          </cell>
          <cell r="AT376">
            <v>0</v>
          </cell>
        </row>
        <row r="377">
          <cell r="A377" t="str">
            <v>Daud, Yussuf Mohamed</v>
          </cell>
          <cell r="B377" t="str">
            <v>Director Strategy &amp; Operations</v>
          </cell>
          <cell r="C377" t="str">
            <v>ARMGT</v>
          </cell>
          <cell r="D377" t="str">
            <v>7470</v>
          </cell>
          <cell r="E377" t="str">
            <v>Y</v>
          </cell>
          <cell r="F377" t="str">
            <v>Operations Director - Africa Region</v>
          </cell>
          <cell r="G377" t="str">
            <v>A</v>
          </cell>
          <cell r="H377" t="str">
            <v>USD</v>
          </cell>
          <cell r="I377">
            <v>113562.57</v>
          </cell>
          <cell r="J377">
            <v>1</v>
          </cell>
          <cell r="L377" t="str">
            <v>NAIROBI</v>
          </cell>
          <cell r="M377" t="str">
            <v>AFRICA</v>
          </cell>
          <cell r="AP377">
            <v>1</v>
          </cell>
          <cell r="AQ377">
            <v>436.77911538461541</v>
          </cell>
          <cell r="AR377" t="str">
            <v xml:space="preserve"> </v>
          </cell>
          <cell r="AS377" t="str">
            <v xml:space="preserve"> </v>
          </cell>
          <cell r="AT377">
            <v>0</v>
          </cell>
        </row>
        <row r="378">
          <cell r="A378" t="str">
            <v>Davis, Kelly Marie</v>
          </cell>
          <cell r="B378" t="str">
            <v>Senior Monitoring, Evaluation and Learning Officer I</v>
          </cell>
          <cell r="C378" t="str">
            <v>MNTD</v>
          </cell>
          <cell r="D378" t="str">
            <v>6118</v>
          </cell>
          <cell r="E378" t="str">
            <v>Y</v>
          </cell>
          <cell r="F378" t="str">
            <v>Senior MEL Officer</v>
          </cell>
          <cell r="G378" t="str">
            <v>A</v>
          </cell>
          <cell r="H378" t="str">
            <v>USD</v>
          </cell>
          <cell r="I378">
            <v>105593.49</v>
          </cell>
          <cell r="J378">
            <v>1</v>
          </cell>
          <cell r="L378" t="str">
            <v>WASHINGTON DC</v>
          </cell>
          <cell r="M378" t="str">
            <v>US</v>
          </cell>
          <cell r="AP378">
            <v>1</v>
          </cell>
          <cell r="AQ378">
            <v>406.1288076923077</v>
          </cell>
          <cell r="AR378" t="str">
            <v xml:space="preserve"> </v>
          </cell>
          <cell r="AS378" t="str">
            <v xml:space="preserve"> </v>
          </cell>
          <cell r="AT378">
            <v>0</v>
          </cell>
        </row>
        <row r="379">
          <cell r="A379" t="str">
            <v>De Lima, Yara</v>
          </cell>
          <cell r="B379" t="str">
            <v>Senior Monitoring, Evaluation and Learning Officer II</v>
          </cell>
          <cell r="C379" t="str">
            <v>HSID</v>
          </cell>
          <cell r="D379" t="str">
            <v>10137</v>
          </cell>
          <cell r="E379" t="str">
            <v>Y</v>
          </cell>
          <cell r="F379" t="str">
            <v>Senior Learning Advisor</v>
          </cell>
          <cell r="G379" t="str">
            <v>A</v>
          </cell>
          <cell r="H379" t="str">
            <v>MZN</v>
          </cell>
          <cell r="I379">
            <v>3792000</v>
          </cell>
          <cell r="J379">
            <v>1</v>
          </cell>
          <cell r="L379" t="str">
            <v>MOZMAPUTO</v>
          </cell>
          <cell r="M379" t="str">
            <v>AFRICA</v>
          </cell>
          <cell r="AP379">
            <v>63</v>
          </cell>
          <cell r="AQ379">
            <v>231.5018315018315</v>
          </cell>
          <cell r="AR379" t="str">
            <v xml:space="preserve"> </v>
          </cell>
          <cell r="AS379" t="str">
            <v xml:space="preserve"> </v>
          </cell>
          <cell r="AT379">
            <v>0</v>
          </cell>
        </row>
        <row r="380">
          <cell r="A380" t="str">
            <v>Dearman, Julie</v>
          </cell>
          <cell r="B380" t="str">
            <v>Senior Executive Assistant / Officer I</v>
          </cell>
          <cell r="C380" t="str">
            <v>HR</v>
          </cell>
          <cell r="D380" t="str">
            <v>3100</v>
          </cell>
          <cell r="E380" t="str">
            <v>Y</v>
          </cell>
          <cell r="F380" t="str">
            <v>Executive Assistant</v>
          </cell>
          <cell r="G380" t="str">
            <v>A</v>
          </cell>
          <cell r="H380" t="str">
            <v>USD</v>
          </cell>
          <cell r="I380">
            <v>104046.8</v>
          </cell>
          <cell r="J380">
            <v>1</v>
          </cell>
          <cell r="L380" t="str">
            <v>SEATTLE</v>
          </cell>
          <cell r="M380" t="str">
            <v>US</v>
          </cell>
          <cell r="AP380">
            <v>1</v>
          </cell>
          <cell r="AQ380">
            <v>400.18</v>
          </cell>
          <cell r="AR380" t="str">
            <v xml:space="preserve"> </v>
          </cell>
          <cell r="AS380" t="str">
            <v xml:space="preserve"> </v>
          </cell>
          <cell r="AT380">
            <v>0</v>
          </cell>
        </row>
        <row r="381">
          <cell r="A381" t="str">
            <v>Debellut, Frédéric</v>
          </cell>
          <cell r="B381" t="str">
            <v>Advanced Research &amp; Development Officer</v>
          </cell>
          <cell r="C381" t="str">
            <v>CPAI</v>
          </cell>
          <cell r="D381" t="str">
            <v>4513</v>
          </cell>
          <cell r="E381" t="str">
            <v>Y</v>
          </cell>
          <cell r="F381" t="str">
            <v>Sr. Health Economist</v>
          </cell>
          <cell r="G381" t="str">
            <v>A</v>
          </cell>
          <cell r="H381" t="str">
            <v>CHF</v>
          </cell>
          <cell r="I381">
            <v>157965.95000000001</v>
          </cell>
          <cell r="J381">
            <v>1</v>
          </cell>
          <cell r="L381" t="str">
            <v>SWITZFATH</v>
          </cell>
          <cell r="M381" t="str">
            <v>AMEE</v>
          </cell>
          <cell r="AP381">
            <v>0.92169999999999996</v>
          </cell>
          <cell r="AQ381">
            <v>659.17472730155828</v>
          </cell>
          <cell r="AR381" t="str">
            <v xml:space="preserve"> </v>
          </cell>
          <cell r="AS381" t="str">
            <v xml:space="preserve"> </v>
          </cell>
          <cell r="AT381">
            <v>0</v>
          </cell>
        </row>
        <row r="382">
          <cell r="A382" t="str">
            <v>Deelstra Herman, Jacqueline Marie</v>
          </cell>
          <cell r="B382" t="str">
            <v>Senior Communications Officer II</v>
          </cell>
          <cell r="C382" t="str">
            <v>CODE</v>
          </cell>
          <cell r="D382" t="str">
            <v>6168</v>
          </cell>
          <cell r="E382" t="str">
            <v>Y</v>
          </cell>
          <cell r="F382" t="str">
            <v>Senior Communications Officer</v>
          </cell>
          <cell r="G382" t="str">
            <v>A</v>
          </cell>
          <cell r="H382" t="str">
            <v>USD</v>
          </cell>
          <cell r="I382">
            <v>135743.24</v>
          </cell>
          <cell r="J382">
            <v>1</v>
          </cell>
          <cell r="L382" t="str">
            <v>SEATTLE</v>
          </cell>
          <cell r="M382" t="str">
            <v>US</v>
          </cell>
          <cell r="AP382">
            <v>1</v>
          </cell>
          <cell r="AQ382">
            <v>522.08938461538457</v>
          </cell>
          <cell r="AR382" t="str">
            <v xml:space="preserve"> </v>
          </cell>
          <cell r="AS382" t="str">
            <v xml:space="preserve"> </v>
          </cell>
          <cell r="AT382">
            <v>0</v>
          </cell>
        </row>
        <row r="383">
          <cell r="A383" t="str">
            <v>DeGarmo, Anna Gabriella</v>
          </cell>
          <cell r="B383" t="str">
            <v>Program Associate II</v>
          </cell>
          <cell r="C383" t="str">
            <v>MNTD</v>
          </cell>
          <cell r="D383" t="str">
            <v>8157</v>
          </cell>
          <cell r="E383" t="str">
            <v>Y</v>
          </cell>
          <cell r="F383" t="str">
            <v>Program Associate</v>
          </cell>
          <cell r="G383" t="str">
            <v>A</v>
          </cell>
          <cell r="H383" t="str">
            <v>USD</v>
          </cell>
          <cell r="I383">
            <v>96096</v>
          </cell>
          <cell r="J383">
            <v>1</v>
          </cell>
          <cell r="L383" t="str">
            <v>WASHINGTON DC</v>
          </cell>
          <cell r="M383" t="str">
            <v>US</v>
          </cell>
          <cell r="AP383">
            <v>1</v>
          </cell>
          <cell r="AQ383">
            <v>369.6</v>
          </cell>
          <cell r="AR383" t="str">
            <v xml:space="preserve"> </v>
          </cell>
          <cell r="AS383" t="str">
            <v xml:space="preserve"> </v>
          </cell>
          <cell r="AT383">
            <v>0</v>
          </cell>
        </row>
        <row r="384">
          <cell r="A384" t="str">
            <v>Delarosa, Jaclyn R</v>
          </cell>
          <cell r="B384" t="str">
            <v>Senior Program Officer II</v>
          </cell>
          <cell r="C384" t="str">
            <v>MDHT</v>
          </cell>
          <cell r="D384" t="str">
            <v>4958</v>
          </cell>
          <cell r="E384" t="str">
            <v>Y</v>
          </cell>
          <cell r="F384" t="str">
            <v>Senior Program Officer Formulation Technologies</v>
          </cell>
          <cell r="G384" t="str">
            <v>A</v>
          </cell>
          <cell r="H384" t="str">
            <v>USD</v>
          </cell>
          <cell r="I384">
            <v>145150.72</v>
          </cell>
          <cell r="J384">
            <v>1</v>
          </cell>
          <cell r="L384" t="str">
            <v>HOME-TX-SEA</v>
          </cell>
          <cell r="M384" t="str">
            <v>US</v>
          </cell>
          <cell r="AP384">
            <v>1</v>
          </cell>
          <cell r="AQ384">
            <v>558.27200000000005</v>
          </cell>
          <cell r="AR384" t="str">
            <v xml:space="preserve"> </v>
          </cell>
          <cell r="AS384" t="str">
            <v xml:space="preserve"> </v>
          </cell>
          <cell r="AT384">
            <v>0</v>
          </cell>
        </row>
        <row r="385">
          <cell r="A385" t="str">
            <v>Demeke, Tesfaye</v>
          </cell>
          <cell r="B385" t="str">
            <v>Senior Program Officer II</v>
          </cell>
          <cell r="C385" t="str">
            <v>ET</v>
          </cell>
          <cell r="D385" t="str">
            <v>10004</v>
          </cell>
          <cell r="E385" t="str">
            <v>Y</v>
          </cell>
          <cell r="F385" t="str">
            <v>Regional Technical Assistant for Communication and Demand Generation</v>
          </cell>
          <cell r="G385" t="str">
            <v>A</v>
          </cell>
          <cell r="H385" t="str">
            <v>USD</v>
          </cell>
          <cell r="I385">
            <v>16020.48</v>
          </cell>
          <cell r="J385">
            <v>1</v>
          </cell>
          <cell r="L385" t="str">
            <v>REMOTE-ET</v>
          </cell>
          <cell r="M385" t="str">
            <v>AFRICA</v>
          </cell>
          <cell r="AP385">
            <v>1</v>
          </cell>
          <cell r="AQ385">
            <v>61.617230769230765</v>
          </cell>
          <cell r="AR385" t="str">
            <v xml:space="preserve"> </v>
          </cell>
          <cell r="AS385" t="str">
            <v xml:space="preserve"> </v>
          </cell>
          <cell r="AT385">
            <v>0</v>
          </cell>
        </row>
        <row r="386">
          <cell r="A386" t="str">
            <v>Demissie, Aster</v>
          </cell>
          <cell r="B386" t="str">
            <v>Coordinator I Functional Support /Technician I</v>
          </cell>
          <cell r="C386" t="str">
            <v>ET</v>
          </cell>
          <cell r="D386" t="str">
            <v>3823</v>
          </cell>
          <cell r="E386" t="str">
            <v>Y</v>
          </cell>
          <cell r="F386" t="str">
            <v>Operations Assistant</v>
          </cell>
          <cell r="G386" t="str">
            <v>A</v>
          </cell>
          <cell r="H386" t="str">
            <v>USD</v>
          </cell>
          <cell r="I386">
            <v>4543.3100000000004</v>
          </cell>
          <cell r="J386">
            <v>1</v>
          </cell>
          <cell r="L386" t="str">
            <v>ADDIS</v>
          </cell>
          <cell r="M386" t="str">
            <v>AFRICA</v>
          </cell>
          <cell r="AP386">
            <v>1</v>
          </cell>
          <cell r="AQ386">
            <v>17.474269230769231</v>
          </cell>
          <cell r="AR386" t="str">
            <v xml:space="preserve"> </v>
          </cell>
          <cell r="AS386" t="str">
            <v xml:space="preserve"> </v>
          </cell>
          <cell r="AT386">
            <v>0</v>
          </cell>
        </row>
        <row r="387">
          <cell r="A387" t="str">
            <v>Dempsey, Amy Jade</v>
          </cell>
          <cell r="B387" t="str">
            <v>Senior Communications Officer I</v>
          </cell>
          <cell r="C387" t="str">
            <v>MD</v>
          </cell>
          <cell r="D387" t="str">
            <v>7507</v>
          </cell>
          <cell r="E387" t="str">
            <v>Y</v>
          </cell>
          <cell r="F387" t="str">
            <v>Senior Communications Officer</v>
          </cell>
          <cell r="G387" t="str">
            <v>A</v>
          </cell>
          <cell r="H387" t="str">
            <v>USD</v>
          </cell>
          <cell r="I387">
            <v>116644.53</v>
          </cell>
          <cell r="J387">
            <v>1</v>
          </cell>
          <cell r="L387" t="str">
            <v>SEATTLE</v>
          </cell>
          <cell r="M387" t="str">
            <v>US</v>
          </cell>
          <cell r="AP387">
            <v>1</v>
          </cell>
          <cell r="AQ387">
            <v>448.63280769230767</v>
          </cell>
          <cell r="AR387" t="str">
            <v xml:space="preserve"> </v>
          </cell>
          <cell r="AS387" t="str">
            <v xml:space="preserve"> </v>
          </cell>
          <cell r="AT387">
            <v>0</v>
          </cell>
        </row>
        <row r="388">
          <cell r="A388" t="str">
            <v>Deressa, Addisu Alemayehu</v>
          </cell>
          <cell r="B388" t="str">
            <v>Advanced Monitoring, Evaluation and Learning Officer</v>
          </cell>
          <cell r="C388" t="str">
            <v>ET</v>
          </cell>
          <cell r="D388" t="str">
            <v>7775</v>
          </cell>
          <cell r="E388" t="str">
            <v>Y</v>
          </cell>
          <cell r="F388" t="str">
            <v>Monitoring, Evaluation and Learning Specialist</v>
          </cell>
          <cell r="G388" t="str">
            <v>A</v>
          </cell>
          <cell r="H388" t="str">
            <v>USD</v>
          </cell>
          <cell r="I388">
            <v>51702.55</v>
          </cell>
          <cell r="J388">
            <v>1</v>
          </cell>
          <cell r="L388" t="str">
            <v>ADDIS</v>
          </cell>
          <cell r="M388" t="str">
            <v>AFRICA</v>
          </cell>
          <cell r="AP388">
            <v>1</v>
          </cell>
          <cell r="AQ388">
            <v>198.85596153846154</v>
          </cell>
          <cell r="AR388" t="str">
            <v xml:space="preserve"> </v>
          </cell>
          <cell r="AS388" t="str">
            <v xml:space="preserve"> </v>
          </cell>
          <cell r="AT388">
            <v>0</v>
          </cell>
        </row>
        <row r="389">
          <cell r="A389" t="str">
            <v>Deshpande, Prashant Vinay</v>
          </cell>
          <cell r="B389" t="str">
            <v>Advanced Program Officer</v>
          </cell>
          <cell r="C389" t="str">
            <v>PSN</v>
          </cell>
          <cell r="D389" t="str">
            <v>8115</v>
          </cell>
          <cell r="E389" t="str">
            <v>Y</v>
          </cell>
          <cell r="F389" t="str">
            <v>Technical Lead -Treatment</v>
          </cell>
          <cell r="G389" t="str">
            <v>A</v>
          </cell>
          <cell r="H389" t="str">
            <v>INR</v>
          </cell>
          <cell r="I389">
            <v>3196560.8</v>
          </cell>
          <cell r="J389">
            <v>1</v>
          </cell>
          <cell r="L389" t="str">
            <v>NEW DELHI</v>
          </cell>
          <cell r="M389" t="str">
            <v>AMEE</v>
          </cell>
          <cell r="AP389">
            <v>81.06</v>
          </cell>
          <cell r="AQ389">
            <v>151.67116475924766</v>
          </cell>
          <cell r="AR389" t="str">
            <v xml:space="preserve"> </v>
          </cell>
          <cell r="AS389" t="str">
            <v xml:space="preserve"> </v>
          </cell>
          <cell r="AT389">
            <v>0</v>
          </cell>
        </row>
        <row r="390">
          <cell r="A390" t="str">
            <v>Devi, Langoljam Purnima</v>
          </cell>
          <cell r="B390" t="str">
            <v>Senior Program Officer I</v>
          </cell>
          <cell r="C390" t="str">
            <v>PSN</v>
          </cell>
          <cell r="D390" t="str">
            <v>8110</v>
          </cell>
          <cell r="E390" t="str">
            <v>Y</v>
          </cell>
          <cell r="F390" t="str">
            <v>State Program Officer -Treatment</v>
          </cell>
          <cell r="G390" t="str">
            <v>A</v>
          </cell>
          <cell r="H390" t="str">
            <v>INR</v>
          </cell>
          <cell r="I390">
            <v>1229844.0900000001</v>
          </cell>
          <cell r="J390">
            <v>1</v>
          </cell>
          <cell r="L390" t="str">
            <v>REMOTE-IN-ND</v>
          </cell>
          <cell r="M390" t="str">
            <v>AMEE</v>
          </cell>
          <cell r="AP390">
            <v>81.06</v>
          </cell>
          <cell r="AQ390">
            <v>58.353930137220296</v>
          </cell>
          <cell r="AR390" t="str">
            <v xml:space="preserve"> </v>
          </cell>
          <cell r="AS390" t="str">
            <v xml:space="preserve"> </v>
          </cell>
          <cell r="AT390">
            <v>0</v>
          </cell>
        </row>
        <row r="391">
          <cell r="A391" t="str">
            <v>Dewo, Zekarias Tsegaye</v>
          </cell>
          <cell r="B391" t="str">
            <v>Coordinator I Functional Support /Technician I</v>
          </cell>
          <cell r="C391" t="str">
            <v>ET</v>
          </cell>
          <cell r="D391" t="str">
            <v>10006</v>
          </cell>
          <cell r="E391" t="str">
            <v>Y</v>
          </cell>
          <cell r="F391" t="str">
            <v>Driver, S4ME</v>
          </cell>
          <cell r="G391" t="str">
            <v>A</v>
          </cell>
          <cell r="H391" t="str">
            <v>USD</v>
          </cell>
          <cell r="I391">
            <v>4419.04</v>
          </cell>
          <cell r="J391">
            <v>1</v>
          </cell>
          <cell r="L391" t="str">
            <v>ADDIS</v>
          </cell>
          <cell r="M391" t="str">
            <v>AFRICA</v>
          </cell>
          <cell r="AP391">
            <v>1</v>
          </cell>
          <cell r="AQ391">
            <v>16.996307692307692</v>
          </cell>
          <cell r="AR391" t="str">
            <v xml:space="preserve"> </v>
          </cell>
          <cell r="AS391" t="str">
            <v xml:space="preserve"> </v>
          </cell>
          <cell r="AT391">
            <v>0</v>
          </cell>
        </row>
        <row r="392">
          <cell r="A392" t="str">
            <v>Dhande, Sachin Murlidhar</v>
          </cell>
          <cell r="B392" t="str">
            <v>Senior Program Officer I</v>
          </cell>
          <cell r="C392" t="str">
            <v>PSN</v>
          </cell>
          <cell r="D392" t="str">
            <v>8113</v>
          </cell>
          <cell r="E392" t="str">
            <v>Y</v>
          </cell>
          <cell r="F392" t="str">
            <v>Regional Medical Advisor</v>
          </cell>
          <cell r="G392" t="str">
            <v>A</v>
          </cell>
          <cell r="H392" t="str">
            <v>INR</v>
          </cell>
          <cell r="I392">
            <v>1766998</v>
          </cell>
          <cell r="J392">
            <v>1</v>
          </cell>
          <cell r="L392" t="str">
            <v>REMOTE-IN-ND</v>
          </cell>
          <cell r="M392" t="str">
            <v>AMEE</v>
          </cell>
          <cell r="AP392">
            <v>81.06</v>
          </cell>
          <cell r="AQ392">
            <v>83.840934540416413</v>
          </cell>
          <cell r="AR392" t="str">
            <v xml:space="preserve"> </v>
          </cell>
          <cell r="AS392" t="str">
            <v xml:space="preserve"> </v>
          </cell>
          <cell r="AT392">
            <v>0</v>
          </cell>
        </row>
        <row r="393">
          <cell r="A393" t="str">
            <v>Dhingra, Jatin</v>
          </cell>
          <cell r="B393" t="str">
            <v>Advanced Program Officer</v>
          </cell>
          <cell r="C393" t="str">
            <v>PSN</v>
          </cell>
          <cell r="D393" t="str">
            <v>8066</v>
          </cell>
          <cell r="E393" t="str">
            <v>Y</v>
          </cell>
          <cell r="F393" t="str">
            <v>Specialist - Urban Health</v>
          </cell>
          <cell r="G393" t="str">
            <v>A</v>
          </cell>
          <cell r="H393" t="str">
            <v>INR</v>
          </cell>
          <cell r="I393">
            <v>3073254</v>
          </cell>
          <cell r="J393">
            <v>1</v>
          </cell>
          <cell r="L393" t="str">
            <v>NEW DELHI</v>
          </cell>
          <cell r="M393" t="str">
            <v>AMEE</v>
          </cell>
          <cell r="AP393">
            <v>81.06</v>
          </cell>
          <cell r="AQ393">
            <v>145.82047486192562</v>
          </cell>
          <cell r="AR393" t="str">
            <v xml:space="preserve"> </v>
          </cell>
          <cell r="AS393" t="str">
            <v xml:space="preserve"> </v>
          </cell>
          <cell r="AT393">
            <v>0</v>
          </cell>
        </row>
        <row r="394">
          <cell r="A394" t="str">
            <v>Dia, Coura Sow</v>
          </cell>
          <cell r="B394" t="str">
            <v>Administrative Assistant II</v>
          </cell>
          <cell r="C394" t="str">
            <v>SEN</v>
          </cell>
          <cell r="D394" t="str">
            <v>10273</v>
          </cell>
          <cell r="E394" t="str">
            <v>Y</v>
          </cell>
          <cell r="F394" t="str">
            <v>Administrative Assistant and Receptionist</v>
          </cell>
          <cell r="G394" t="str">
            <v>A</v>
          </cell>
          <cell r="H394" t="str">
            <v>XOF</v>
          </cell>
          <cell r="I394">
            <v>8400000</v>
          </cell>
          <cell r="J394">
            <v>1</v>
          </cell>
          <cell r="L394" t="str">
            <v>SenegalDakar</v>
          </cell>
          <cell r="M394" t="str">
            <v>AFRICA</v>
          </cell>
          <cell r="AP394">
            <v>600</v>
          </cell>
          <cell r="AQ394">
            <v>53.846153846153847</v>
          </cell>
          <cell r="AR394" t="str">
            <v xml:space="preserve"> </v>
          </cell>
          <cell r="AS394" t="str">
            <v xml:space="preserve"> </v>
          </cell>
          <cell r="AT394">
            <v>0</v>
          </cell>
        </row>
        <row r="395">
          <cell r="A395" t="str">
            <v>Diagne, Ndeye Awa</v>
          </cell>
          <cell r="B395" t="str">
            <v>Senior Manager Strategy &amp; Operations</v>
          </cell>
          <cell r="C395" t="str">
            <v>SEN</v>
          </cell>
          <cell r="D395" t="str">
            <v>4901</v>
          </cell>
          <cell r="E395" t="str">
            <v>Y</v>
          </cell>
          <cell r="F395" t="str">
            <v>Country Finance and Operations Manager</v>
          </cell>
          <cell r="G395" t="str">
            <v>A</v>
          </cell>
          <cell r="H395" t="str">
            <v>XOF</v>
          </cell>
          <cell r="I395">
            <v>43973065</v>
          </cell>
          <cell r="J395">
            <v>1</v>
          </cell>
          <cell r="L395" t="str">
            <v>SenegalDakar</v>
          </cell>
          <cell r="M395" t="str">
            <v>AFRICA</v>
          </cell>
          <cell r="AP395">
            <v>600</v>
          </cell>
          <cell r="AQ395">
            <v>281.87862179487178</v>
          </cell>
          <cell r="AR395" t="str">
            <v xml:space="preserve"> </v>
          </cell>
          <cell r="AS395" t="str">
            <v xml:space="preserve"> </v>
          </cell>
          <cell r="AT395">
            <v>0</v>
          </cell>
        </row>
        <row r="396">
          <cell r="A396" t="str">
            <v>Diallo, Mamadou Mballo</v>
          </cell>
          <cell r="B396" t="str">
            <v>Senior Monitoring, Evaluation and Learning Officer I</v>
          </cell>
          <cell r="C396" t="str">
            <v>CODE</v>
          </cell>
          <cell r="D396" t="str">
            <v>8024</v>
          </cell>
          <cell r="E396" t="str">
            <v>Y</v>
          </cell>
          <cell r="F396" t="str">
            <v>Senior Regional Monitoring, Evaluation, and Learning Officer, Digital Square</v>
          </cell>
          <cell r="G396" t="str">
            <v>A</v>
          </cell>
          <cell r="H396" t="str">
            <v>XOF</v>
          </cell>
          <cell r="I396">
            <v>46409772</v>
          </cell>
          <cell r="J396">
            <v>1</v>
          </cell>
          <cell r="L396" t="str">
            <v>SenegalDakar</v>
          </cell>
          <cell r="M396" t="str">
            <v>AFRICA</v>
          </cell>
          <cell r="AP396">
            <v>600</v>
          </cell>
          <cell r="AQ396">
            <v>297.49853846153843</v>
          </cell>
          <cell r="AR396" t="str">
            <v xml:space="preserve"> </v>
          </cell>
          <cell r="AS396" t="str">
            <v xml:space="preserve"> </v>
          </cell>
          <cell r="AT396">
            <v>0</v>
          </cell>
        </row>
        <row r="397">
          <cell r="A397" t="str">
            <v>Diallo, Samba</v>
          </cell>
          <cell r="B397" t="str">
            <v>Coordinator I Functional Support /Technician I</v>
          </cell>
          <cell r="C397" t="str">
            <v>MNTD</v>
          </cell>
          <cell r="D397" t="str">
            <v>5007</v>
          </cell>
          <cell r="E397" t="str">
            <v>Y</v>
          </cell>
          <cell r="F397" t="str">
            <v>Driver</v>
          </cell>
          <cell r="G397" t="str">
            <v>A</v>
          </cell>
          <cell r="H397" t="str">
            <v>XOF</v>
          </cell>
          <cell r="I397">
            <v>6453951</v>
          </cell>
          <cell r="J397">
            <v>1</v>
          </cell>
          <cell r="L397" t="str">
            <v>SenegalDakar</v>
          </cell>
          <cell r="M397" t="str">
            <v>AFRICA</v>
          </cell>
          <cell r="AP397">
            <v>600</v>
          </cell>
          <cell r="AQ397">
            <v>41.371480769230764</v>
          </cell>
          <cell r="AR397" t="str">
            <v xml:space="preserve"> </v>
          </cell>
          <cell r="AS397" t="str">
            <v xml:space="preserve"> </v>
          </cell>
          <cell r="AT397">
            <v>0</v>
          </cell>
        </row>
        <row r="398">
          <cell r="A398" t="str">
            <v>Diedhiou, Damien</v>
          </cell>
          <cell r="B398" t="str">
            <v>Senior Data Mgmt &amp; Stats Officer I</v>
          </cell>
          <cell r="C398" t="str">
            <v>MNTD</v>
          </cell>
          <cell r="D398" t="str">
            <v>5874</v>
          </cell>
          <cell r="E398" t="str">
            <v>Y</v>
          </cell>
          <cell r="F398" t="str">
            <v>Data Manager</v>
          </cell>
          <cell r="G398" t="str">
            <v>A</v>
          </cell>
          <cell r="H398" t="str">
            <v>XOF</v>
          </cell>
          <cell r="I398">
            <v>18168923</v>
          </cell>
          <cell r="J398">
            <v>1</v>
          </cell>
          <cell r="L398" t="str">
            <v>SenegalDakar</v>
          </cell>
          <cell r="M398" t="str">
            <v>AFRICA</v>
          </cell>
          <cell r="AP398">
            <v>600</v>
          </cell>
          <cell r="AQ398">
            <v>116.46745512820513</v>
          </cell>
          <cell r="AR398" t="str">
            <v xml:space="preserve"> </v>
          </cell>
          <cell r="AS398" t="str">
            <v xml:space="preserve"> </v>
          </cell>
          <cell r="AT398">
            <v>0</v>
          </cell>
        </row>
        <row r="399">
          <cell r="A399" t="str">
            <v>Diehl, Mary Ann</v>
          </cell>
          <cell r="B399" t="str">
            <v>Senior Manager Grants &amp; Contracts</v>
          </cell>
          <cell r="C399" t="str">
            <v>GRC</v>
          </cell>
          <cell r="D399" t="str">
            <v>7506</v>
          </cell>
          <cell r="E399" t="str">
            <v>Y</v>
          </cell>
          <cell r="F399" t="str">
            <v>Global Grants and Contracts Manager</v>
          </cell>
          <cell r="G399" t="str">
            <v>A</v>
          </cell>
          <cell r="H399" t="str">
            <v>USD</v>
          </cell>
          <cell r="I399">
            <v>155906.15</v>
          </cell>
          <cell r="J399">
            <v>1</v>
          </cell>
          <cell r="L399" t="str">
            <v>HOME-NY-SEA</v>
          </cell>
          <cell r="M399" t="str">
            <v>US</v>
          </cell>
          <cell r="AP399">
            <v>1</v>
          </cell>
          <cell r="AQ399">
            <v>599.63903846153846</v>
          </cell>
          <cell r="AR399" t="str">
            <v xml:space="preserve"> </v>
          </cell>
          <cell r="AS399" t="str">
            <v xml:space="preserve"> </v>
          </cell>
          <cell r="AT399">
            <v>0</v>
          </cell>
        </row>
        <row r="400">
          <cell r="A400" t="str">
            <v>Dieng, Gnagna</v>
          </cell>
          <cell r="B400" t="str">
            <v>Senior Executive Assistant / Officer I</v>
          </cell>
          <cell r="C400" t="str">
            <v>MNTD</v>
          </cell>
          <cell r="D400" t="str">
            <v>4503</v>
          </cell>
          <cell r="E400" t="str">
            <v>Y</v>
          </cell>
          <cell r="F400" t="str">
            <v>MNTD REGIONAL COORDINATOR</v>
          </cell>
          <cell r="G400" t="str">
            <v>A</v>
          </cell>
          <cell r="H400" t="str">
            <v>XOF</v>
          </cell>
          <cell r="I400">
            <v>25741216</v>
          </cell>
          <cell r="J400">
            <v>1</v>
          </cell>
          <cell r="L400" t="str">
            <v>SenegalDakar</v>
          </cell>
          <cell r="M400" t="str">
            <v>AFRICA</v>
          </cell>
          <cell r="AP400">
            <v>600</v>
          </cell>
          <cell r="AQ400">
            <v>165.00779487179486</v>
          </cell>
          <cell r="AR400" t="str">
            <v xml:space="preserve"> </v>
          </cell>
          <cell r="AS400" t="str">
            <v xml:space="preserve"> </v>
          </cell>
          <cell r="AT400">
            <v>0</v>
          </cell>
        </row>
        <row r="401">
          <cell r="A401" t="str">
            <v>Diesburg, Steven Patrick</v>
          </cell>
          <cell r="B401" t="str">
            <v>Manger Research &amp; Development</v>
          </cell>
          <cell r="C401" t="str">
            <v>MDHT</v>
          </cell>
          <cell r="D401" t="str">
            <v>5214</v>
          </cell>
          <cell r="E401" t="str">
            <v>Y</v>
          </cell>
          <cell r="F401" t="str">
            <v>Product Development Engineering Lead</v>
          </cell>
          <cell r="G401" t="str">
            <v>A</v>
          </cell>
          <cell r="H401" t="str">
            <v>USD</v>
          </cell>
          <cell r="I401">
            <v>145766.44</v>
          </cell>
          <cell r="J401">
            <v>1</v>
          </cell>
          <cell r="L401" t="str">
            <v>SEATTLE</v>
          </cell>
          <cell r="M401" t="str">
            <v>US</v>
          </cell>
          <cell r="AP401">
            <v>1</v>
          </cell>
          <cell r="AQ401">
            <v>560.64015384615391</v>
          </cell>
          <cell r="AR401" t="str">
            <v xml:space="preserve"> </v>
          </cell>
          <cell r="AS401" t="str">
            <v xml:space="preserve"> </v>
          </cell>
          <cell r="AT401">
            <v>0</v>
          </cell>
        </row>
        <row r="402">
          <cell r="A402" t="str">
            <v>Dieye, Yakou</v>
          </cell>
          <cell r="B402" t="str">
            <v>Director Program</v>
          </cell>
          <cell r="C402" t="str">
            <v>MNTD</v>
          </cell>
          <cell r="D402" t="str">
            <v>2289</v>
          </cell>
          <cell r="E402" t="str">
            <v>Y</v>
          </cell>
          <cell r="F402" t="str">
            <v>West Africa Malaria Regional Director</v>
          </cell>
          <cell r="G402" t="str">
            <v>A</v>
          </cell>
          <cell r="H402" t="str">
            <v>XOF</v>
          </cell>
          <cell r="I402">
            <v>78205680</v>
          </cell>
          <cell r="J402">
            <v>1</v>
          </cell>
          <cell r="L402" t="str">
            <v>SenegalDakar</v>
          </cell>
          <cell r="M402" t="str">
            <v>AFRICA</v>
          </cell>
          <cell r="AP402">
            <v>600</v>
          </cell>
          <cell r="AQ402">
            <v>501.31846153846158</v>
          </cell>
          <cell r="AR402" t="str">
            <v xml:space="preserve"> </v>
          </cell>
          <cell r="AS402" t="str">
            <v xml:space="preserve"> </v>
          </cell>
          <cell r="AT402">
            <v>0</v>
          </cell>
        </row>
        <row r="403">
          <cell r="A403" t="str">
            <v>Digre, Peder Rolland</v>
          </cell>
          <cell r="B403" t="str">
            <v>Senior Program Officer I</v>
          </cell>
          <cell r="C403" t="str">
            <v>MD</v>
          </cell>
          <cell r="D403" t="str">
            <v>4836</v>
          </cell>
          <cell r="E403" t="str">
            <v>Y</v>
          </cell>
          <cell r="F403" t="str">
            <v>Program Officer</v>
          </cell>
          <cell r="G403" t="str">
            <v>A</v>
          </cell>
          <cell r="H403" t="str">
            <v>USD</v>
          </cell>
          <cell r="I403">
            <v>118857.44</v>
          </cell>
          <cell r="J403">
            <v>1</v>
          </cell>
          <cell r="L403" t="str">
            <v>SEATTLE</v>
          </cell>
          <cell r="M403" t="str">
            <v>US</v>
          </cell>
          <cell r="AP403">
            <v>1</v>
          </cell>
          <cell r="AQ403">
            <v>457.14400000000001</v>
          </cell>
          <cell r="AR403" t="str">
            <v xml:space="preserve"> </v>
          </cell>
          <cell r="AS403" t="str">
            <v xml:space="preserve"> </v>
          </cell>
          <cell r="AT403">
            <v>0</v>
          </cell>
        </row>
        <row r="404">
          <cell r="A404" t="str">
            <v>Dilawari, Kavish</v>
          </cell>
          <cell r="B404" t="str">
            <v>TL II Finance and Awards</v>
          </cell>
          <cell r="C404" t="str">
            <v>PSN</v>
          </cell>
          <cell r="D404" t="str">
            <v>7740</v>
          </cell>
          <cell r="E404" t="str">
            <v>Y</v>
          </cell>
          <cell r="F404" t="str">
            <v>Senior Project Administrator (PADM)</v>
          </cell>
          <cell r="G404" t="str">
            <v>A</v>
          </cell>
          <cell r="H404" t="str">
            <v>INR</v>
          </cell>
          <cell r="I404">
            <v>1946694.87</v>
          </cell>
          <cell r="J404">
            <v>1</v>
          </cell>
          <cell r="L404" t="str">
            <v>NEW DELHI</v>
          </cell>
          <cell r="M404" t="str">
            <v>AMEE</v>
          </cell>
          <cell r="AP404">
            <v>81.06</v>
          </cell>
          <cell r="AQ404">
            <v>92.367233673062699</v>
          </cell>
          <cell r="AR404" t="str">
            <v xml:space="preserve"> </v>
          </cell>
          <cell r="AS404" t="str">
            <v xml:space="preserve"> </v>
          </cell>
          <cell r="AT404">
            <v>0</v>
          </cell>
        </row>
        <row r="405">
          <cell r="A405" t="str">
            <v>Dinev-Olivares, Milka Julia Beatriz</v>
          </cell>
          <cell r="B405" t="str">
            <v>Senior Manager Program</v>
          </cell>
          <cell r="C405" t="str">
            <v>RH</v>
          </cell>
          <cell r="D405" t="str">
            <v>4823</v>
          </cell>
          <cell r="E405" t="str">
            <v>Y</v>
          </cell>
          <cell r="F405" t="str">
            <v>RHSC Regions Manager</v>
          </cell>
          <cell r="G405" t="str">
            <v>A</v>
          </cell>
          <cell r="H405" t="str">
            <v>USD</v>
          </cell>
          <cell r="I405">
            <v>168497.68</v>
          </cell>
          <cell r="J405">
            <v>1</v>
          </cell>
          <cell r="L405" t="str">
            <v>REMOTE-PE</v>
          </cell>
          <cell r="M405" t="str">
            <v>US</v>
          </cell>
          <cell r="AP405">
            <v>1</v>
          </cell>
          <cell r="AQ405">
            <v>648.06799999999998</v>
          </cell>
          <cell r="AR405" t="str">
            <v xml:space="preserve"> </v>
          </cell>
          <cell r="AS405" t="str">
            <v xml:space="preserve"> </v>
          </cell>
          <cell r="AT405">
            <v>0</v>
          </cell>
        </row>
        <row r="406">
          <cell r="A406" t="str">
            <v>Diop, Diadji</v>
          </cell>
          <cell r="B406" t="str">
            <v>Monitoring, Evaluation and Learning Associate II</v>
          </cell>
          <cell r="C406" t="str">
            <v>SEN</v>
          </cell>
          <cell r="D406" t="str">
            <v>7782</v>
          </cell>
          <cell r="E406" t="str">
            <v>Y</v>
          </cell>
          <cell r="F406" t="str">
            <v>Regional Monitoring &amp; Evaluation Officer</v>
          </cell>
          <cell r="G406" t="str">
            <v>A</v>
          </cell>
          <cell r="H406" t="str">
            <v>XOF</v>
          </cell>
          <cell r="I406">
            <v>22570362</v>
          </cell>
          <cell r="J406">
            <v>1</v>
          </cell>
          <cell r="L406" t="str">
            <v>SenegalDakar</v>
          </cell>
          <cell r="M406" t="str">
            <v>AFRICA</v>
          </cell>
          <cell r="AP406">
            <v>600</v>
          </cell>
          <cell r="AQ406">
            <v>144.68180769230767</v>
          </cell>
          <cell r="AR406" t="str">
            <v xml:space="preserve"> </v>
          </cell>
          <cell r="AS406" t="str">
            <v xml:space="preserve"> </v>
          </cell>
          <cell r="AT406">
            <v>0</v>
          </cell>
        </row>
        <row r="407">
          <cell r="A407" t="str">
            <v>Diop, Gnima</v>
          </cell>
          <cell r="B407" t="str">
            <v>Senior Partnerships Officer I</v>
          </cell>
          <cell r="C407" t="str">
            <v>DRC</v>
          </cell>
          <cell r="D407" t="str">
            <v>8092</v>
          </cell>
          <cell r="E407" t="str">
            <v>Y</v>
          </cell>
          <cell r="F407" t="str">
            <v>Senior Partnerships Officer I</v>
          </cell>
          <cell r="G407" t="str">
            <v>A</v>
          </cell>
          <cell r="H407" t="str">
            <v>USD</v>
          </cell>
          <cell r="I407">
            <v>49386</v>
          </cell>
          <cell r="J407">
            <v>1</v>
          </cell>
          <cell r="L407" t="str">
            <v>KINSHASA</v>
          </cell>
          <cell r="M407" t="str">
            <v>AFRICA</v>
          </cell>
          <cell r="AP407">
            <v>1</v>
          </cell>
          <cell r="AQ407">
            <v>189.94615384615383</v>
          </cell>
          <cell r="AR407" t="str">
            <v xml:space="preserve"> </v>
          </cell>
          <cell r="AS407" t="str">
            <v xml:space="preserve"> </v>
          </cell>
          <cell r="AT407">
            <v>0</v>
          </cell>
        </row>
        <row r="408">
          <cell r="A408" t="str">
            <v>Diop, Marie Josephine Marguerite</v>
          </cell>
          <cell r="B408" t="str">
            <v>Senior Finance and Awards Officer/ Senior PADM I</v>
          </cell>
          <cell r="C408" t="str">
            <v>CODE</v>
          </cell>
          <cell r="D408" t="str">
            <v>7930</v>
          </cell>
          <cell r="E408" t="str">
            <v>Y</v>
          </cell>
          <cell r="F408" t="str">
            <v>Project Administrator Officer</v>
          </cell>
          <cell r="G408" t="str">
            <v>A</v>
          </cell>
          <cell r="H408" t="str">
            <v>XOF</v>
          </cell>
          <cell r="I408">
            <v>26544412</v>
          </cell>
          <cell r="J408">
            <v>1</v>
          </cell>
          <cell r="L408" t="str">
            <v>SenegalDakar</v>
          </cell>
          <cell r="M408" t="str">
            <v>AFRICA</v>
          </cell>
          <cell r="AP408">
            <v>600</v>
          </cell>
          <cell r="AQ408">
            <v>170.15648717948719</v>
          </cell>
          <cell r="AR408" t="str">
            <v xml:space="preserve"> </v>
          </cell>
          <cell r="AS408" t="str">
            <v xml:space="preserve"> </v>
          </cell>
          <cell r="AT408">
            <v>0</v>
          </cell>
        </row>
        <row r="409">
          <cell r="A409" t="str">
            <v>Diop, Ndack</v>
          </cell>
          <cell r="B409" t="str">
            <v>Manager Monitoring, Evaluation and Learning</v>
          </cell>
          <cell r="C409" t="str">
            <v>SEN</v>
          </cell>
          <cell r="D409" t="str">
            <v>4237</v>
          </cell>
          <cell r="E409" t="str">
            <v>Y</v>
          </cell>
          <cell r="F409" t="str">
            <v>Senior MEL Advisor</v>
          </cell>
          <cell r="G409" t="str">
            <v>A</v>
          </cell>
          <cell r="H409" t="str">
            <v>XOF</v>
          </cell>
          <cell r="I409">
            <v>45738732</v>
          </cell>
          <cell r="J409">
            <v>1</v>
          </cell>
          <cell r="L409" t="str">
            <v>SenegalDakar</v>
          </cell>
          <cell r="M409" t="str">
            <v>AFRICA</v>
          </cell>
          <cell r="AP409">
            <v>600</v>
          </cell>
          <cell r="AQ409">
            <v>293.197</v>
          </cell>
          <cell r="AR409" t="str">
            <v xml:space="preserve"> </v>
          </cell>
          <cell r="AS409" t="str">
            <v xml:space="preserve"> </v>
          </cell>
          <cell r="AT409">
            <v>0</v>
          </cell>
        </row>
        <row r="410">
          <cell r="A410" t="str">
            <v>DIOP, Papa Alioune Badara</v>
          </cell>
          <cell r="B410" t="str">
            <v>Advanced Auditor</v>
          </cell>
          <cell r="C410" t="str">
            <v>FPA</v>
          </cell>
          <cell r="D410" t="str">
            <v>10215</v>
          </cell>
          <cell r="E410" t="str">
            <v>Y</v>
          </cell>
          <cell r="F410" t="str">
            <v>Senior Global Auditor</v>
          </cell>
          <cell r="G410" t="str">
            <v>A</v>
          </cell>
          <cell r="H410" t="str">
            <v>XOF</v>
          </cell>
          <cell r="I410">
            <v>43200000</v>
          </cell>
          <cell r="J410">
            <v>1</v>
          </cell>
          <cell r="L410" t="str">
            <v>SenegalDakar</v>
          </cell>
          <cell r="M410" t="str">
            <v>AFRICA</v>
          </cell>
          <cell r="AP410">
            <v>600</v>
          </cell>
          <cell r="AQ410">
            <v>276.92307692307691</v>
          </cell>
          <cell r="AR410" t="str">
            <v xml:space="preserve"> </v>
          </cell>
          <cell r="AS410" t="str">
            <v xml:space="preserve"> </v>
          </cell>
          <cell r="AT410">
            <v>0</v>
          </cell>
        </row>
        <row r="411">
          <cell r="A411" t="str">
            <v>Diop, Ramatoulaye</v>
          </cell>
          <cell r="B411" t="str">
            <v>Functional Specialist I</v>
          </cell>
          <cell r="C411" t="str">
            <v>SEN</v>
          </cell>
          <cell r="D411" t="str">
            <v>10222</v>
          </cell>
          <cell r="E411" t="str">
            <v>Y</v>
          </cell>
          <cell r="F411" t="str">
            <v>Senior Program Assistant</v>
          </cell>
          <cell r="G411" t="str">
            <v>A</v>
          </cell>
          <cell r="H411" t="str">
            <v>XOF</v>
          </cell>
          <cell r="I411">
            <v>12000000</v>
          </cell>
          <cell r="J411">
            <v>1</v>
          </cell>
          <cell r="L411" t="str">
            <v>SenegalDakar</v>
          </cell>
          <cell r="M411" t="str">
            <v>AFRICA</v>
          </cell>
          <cell r="AP411">
            <v>600</v>
          </cell>
          <cell r="AQ411">
            <v>76.92307692307692</v>
          </cell>
          <cell r="AR411" t="str">
            <v xml:space="preserve"> </v>
          </cell>
          <cell r="AS411" t="str">
            <v xml:space="preserve"> </v>
          </cell>
          <cell r="AT411">
            <v>0</v>
          </cell>
        </row>
        <row r="412">
          <cell r="A412" t="str">
            <v>Diouf, Aminatou</v>
          </cell>
          <cell r="B412" t="str">
            <v>Finance and Awards Associate II/ PADM II</v>
          </cell>
          <cell r="C412" t="str">
            <v>SEN</v>
          </cell>
          <cell r="D412" t="str">
            <v>8070</v>
          </cell>
          <cell r="E412" t="str">
            <v>Y</v>
          </cell>
          <cell r="F412" t="str">
            <v>Grants and Administrative Officer - Urban Health</v>
          </cell>
          <cell r="G412" t="str">
            <v>A</v>
          </cell>
          <cell r="H412" t="str">
            <v>XOF</v>
          </cell>
          <cell r="I412">
            <v>24139012</v>
          </cell>
          <cell r="J412">
            <v>1</v>
          </cell>
          <cell r="L412" t="str">
            <v>SenegalDakar</v>
          </cell>
          <cell r="M412" t="str">
            <v>AFRICA</v>
          </cell>
          <cell r="AP412">
            <v>600</v>
          </cell>
          <cell r="AQ412">
            <v>154.73725641025641</v>
          </cell>
          <cell r="AR412" t="str">
            <v xml:space="preserve"> </v>
          </cell>
          <cell r="AS412" t="str">
            <v xml:space="preserve"> </v>
          </cell>
          <cell r="AT412">
            <v>0</v>
          </cell>
        </row>
        <row r="413">
          <cell r="A413" t="str">
            <v>Direny, Abdel Nasser</v>
          </cell>
          <cell r="B413" t="str">
            <v>Advanced Program Officer</v>
          </cell>
          <cell r="C413" t="str">
            <v>MNTD</v>
          </cell>
          <cell r="D413" t="str">
            <v>8183</v>
          </cell>
          <cell r="E413" t="str">
            <v>Y</v>
          </cell>
          <cell r="F413" t="str">
            <v>Senior Manager, Neglected Tropical Disease (NTD) Surveillance</v>
          </cell>
          <cell r="G413" t="str">
            <v>A</v>
          </cell>
          <cell r="H413" t="str">
            <v>USD</v>
          </cell>
          <cell r="I413">
            <v>161200</v>
          </cell>
          <cell r="J413">
            <v>1</v>
          </cell>
          <cell r="L413" t="str">
            <v>HOME-FL-SEA</v>
          </cell>
          <cell r="M413" t="str">
            <v>US</v>
          </cell>
          <cell r="AP413">
            <v>1</v>
          </cell>
          <cell r="AQ413">
            <v>620</v>
          </cell>
          <cell r="AR413" t="str">
            <v xml:space="preserve"> </v>
          </cell>
          <cell r="AS413" t="str">
            <v xml:space="preserve"> </v>
          </cell>
          <cell r="AT413">
            <v>0</v>
          </cell>
        </row>
        <row r="414">
          <cell r="A414" t="str">
            <v>Diuzheva, Olena</v>
          </cell>
          <cell r="B414" t="str">
            <v>Senior Program Officer I</v>
          </cell>
          <cell r="C414" t="str">
            <v>PSU</v>
          </cell>
          <cell r="D414" t="str">
            <v>6504</v>
          </cell>
          <cell r="E414" t="str">
            <v>Y</v>
          </cell>
          <cell r="F414" t="str">
            <v>TB Program Officer, CTB Ukraine</v>
          </cell>
          <cell r="G414" t="str">
            <v>A</v>
          </cell>
          <cell r="H414" t="str">
            <v>USD</v>
          </cell>
          <cell r="I414">
            <v>70549.56</v>
          </cell>
          <cell r="J414">
            <v>1</v>
          </cell>
          <cell r="L414" t="str">
            <v>KYIV</v>
          </cell>
          <cell r="M414" t="str">
            <v>AMEE</v>
          </cell>
          <cell r="AP414">
            <v>1</v>
          </cell>
          <cell r="AQ414">
            <v>271.34446153846153</v>
          </cell>
          <cell r="AR414" t="str">
            <v xml:space="preserve"> </v>
          </cell>
          <cell r="AS414" t="str">
            <v xml:space="preserve"> </v>
          </cell>
          <cell r="AT414">
            <v>0</v>
          </cell>
        </row>
        <row r="415">
          <cell r="A415" t="str">
            <v>Do, Kim Tuan</v>
          </cell>
          <cell r="B415" t="str">
            <v>Advanced Program Project Manager</v>
          </cell>
          <cell r="C415" t="str">
            <v>VN</v>
          </cell>
          <cell r="D415" t="str">
            <v>7259</v>
          </cell>
          <cell r="E415" t="str">
            <v>Y</v>
          </cell>
          <cell r="F415" t="str">
            <v>Project Manager</v>
          </cell>
          <cell r="G415" t="str">
            <v>A</v>
          </cell>
          <cell r="H415" t="str">
            <v>VND</v>
          </cell>
          <cell r="I415">
            <v>1346172792</v>
          </cell>
          <cell r="J415">
            <v>1</v>
          </cell>
          <cell r="L415" t="str">
            <v>HANOI</v>
          </cell>
          <cell r="M415" t="str">
            <v>AMEE</v>
          </cell>
          <cell r="AP415">
            <v>23750</v>
          </cell>
          <cell r="AQ415">
            <v>218.00369101214577</v>
          </cell>
          <cell r="AR415" t="str">
            <v xml:space="preserve"> </v>
          </cell>
          <cell r="AS415" t="str">
            <v xml:space="preserve"> </v>
          </cell>
          <cell r="AT415">
            <v>0</v>
          </cell>
        </row>
        <row r="416">
          <cell r="A416" t="str">
            <v>Do, Van Khanh</v>
          </cell>
          <cell r="B416" t="str">
            <v>Senior Accountant I</v>
          </cell>
          <cell r="C416" t="str">
            <v>VN</v>
          </cell>
          <cell r="D416" t="str">
            <v>5953</v>
          </cell>
          <cell r="E416" t="str">
            <v>Y</v>
          </cell>
          <cell r="F416" t="str">
            <v>Office Finance Officer</v>
          </cell>
          <cell r="G416" t="str">
            <v>A</v>
          </cell>
          <cell r="H416" t="str">
            <v>VND</v>
          </cell>
          <cell r="I416">
            <v>579011691</v>
          </cell>
          <cell r="J416">
            <v>1</v>
          </cell>
          <cell r="L416" t="str">
            <v>HANOI</v>
          </cell>
          <cell r="M416" t="str">
            <v>AMEE</v>
          </cell>
          <cell r="AP416">
            <v>23750</v>
          </cell>
          <cell r="AQ416">
            <v>93.767075465587041</v>
          </cell>
          <cell r="AR416" t="str">
            <v xml:space="preserve"> </v>
          </cell>
          <cell r="AS416" t="str">
            <v xml:space="preserve"> </v>
          </cell>
          <cell r="AT416">
            <v>0</v>
          </cell>
        </row>
        <row r="417">
          <cell r="A417" t="str">
            <v>Domingo-Villegas, Gonzalo Jose</v>
          </cell>
          <cell r="B417" t="str">
            <v>Research &amp; Development Advisor II</v>
          </cell>
          <cell r="C417" t="str">
            <v>DX</v>
          </cell>
          <cell r="D417" t="str">
            <v>1973</v>
          </cell>
          <cell r="E417" t="str">
            <v>Y</v>
          </cell>
          <cell r="F417" t="str">
            <v>Sr. Scientific Director</v>
          </cell>
          <cell r="G417" t="str">
            <v>A</v>
          </cell>
          <cell r="H417" t="str">
            <v>USD</v>
          </cell>
          <cell r="I417">
            <v>257246.07999999999</v>
          </cell>
          <cell r="J417">
            <v>1</v>
          </cell>
          <cell r="L417" t="str">
            <v>SEATTLE</v>
          </cell>
          <cell r="M417" t="str">
            <v>US</v>
          </cell>
          <cell r="AP417">
            <v>1</v>
          </cell>
          <cell r="AQ417">
            <v>989.4079999999999</v>
          </cell>
          <cell r="AR417" t="str">
            <v xml:space="preserve"> </v>
          </cell>
          <cell r="AS417" t="str">
            <v>X</v>
          </cell>
          <cell r="AT417">
            <v>0</v>
          </cell>
        </row>
        <row r="418">
          <cell r="A418" t="str">
            <v>Dong, Haiyan</v>
          </cell>
          <cell r="B418" t="str">
            <v>Senior Program Project Manager II</v>
          </cell>
          <cell r="C418" t="str">
            <v>CHN</v>
          </cell>
          <cell r="D418" t="str">
            <v>4667</v>
          </cell>
          <cell r="E418" t="str">
            <v>Y</v>
          </cell>
          <cell r="F418" t="str">
            <v>Senior Program Officer</v>
          </cell>
          <cell r="G418" t="str">
            <v>A</v>
          </cell>
          <cell r="H418" t="str">
            <v>CNY</v>
          </cell>
          <cell r="I418">
            <v>546868.98</v>
          </cell>
          <cell r="J418">
            <v>1</v>
          </cell>
          <cell r="L418" t="str">
            <v>BEIJING</v>
          </cell>
          <cell r="M418" t="str">
            <v>AMEE</v>
          </cell>
          <cell r="AP418">
            <v>6.923</v>
          </cell>
          <cell r="AQ418">
            <v>303.81947577195302</v>
          </cell>
          <cell r="AR418" t="str">
            <v xml:space="preserve"> </v>
          </cell>
          <cell r="AS418" t="str">
            <v xml:space="preserve"> </v>
          </cell>
          <cell r="AT418">
            <v>0</v>
          </cell>
        </row>
        <row r="419">
          <cell r="A419" t="str">
            <v>Donkor-Owusu, Benedicta</v>
          </cell>
          <cell r="B419" t="str">
            <v>Accountant</v>
          </cell>
          <cell r="C419" t="str">
            <v>GLACCT</v>
          </cell>
          <cell r="D419" t="str">
            <v>10308</v>
          </cell>
          <cell r="E419" t="str">
            <v>Y</v>
          </cell>
          <cell r="F419" t="str">
            <v>Account Payables Specialist</v>
          </cell>
          <cell r="G419" t="str">
            <v>A</v>
          </cell>
          <cell r="H419" t="str">
            <v>USD</v>
          </cell>
          <cell r="I419">
            <v>14400</v>
          </cell>
          <cell r="J419">
            <v>1</v>
          </cell>
          <cell r="L419" t="str">
            <v>ACCRA</v>
          </cell>
          <cell r="M419" t="str">
            <v>AFRICA</v>
          </cell>
          <cell r="AP419">
            <v>1</v>
          </cell>
          <cell r="AQ419">
            <v>55.384615384615387</v>
          </cell>
          <cell r="AR419" t="str">
            <v xml:space="preserve"> </v>
          </cell>
          <cell r="AS419" t="str">
            <v xml:space="preserve"> </v>
          </cell>
          <cell r="AT419">
            <v>0</v>
          </cell>
        </row>
        <row r="420">
          <cell r="A420" t="str">
            <v>Doumbia, Famory</v>
          </cell>
          <cell r="B420" t="str">
            <v>Accounting Coordinator II</v>
          </cell>
          <cell r="C420" t="str">
            <v>SEN</v>
          </cell>
          <cell r="D420" t="str">
            <v>8065</v>
          </cell>
          <cell r="E420" t="str">
            <v>Y</v>
          </cell>
          <cell r="F420" t="str">
            <v>SN Finance Assistant</v>
          </cell>
          <cell r="G420" t="str">
            <v>A</v>
          </cell>
          <cell r="H420" t="str">
            <v>XOF</v>
          </cell>
          <cell r="I420">
            <v>12315487</v>
          </cell>
          <cell r="J420">
            <v>1</v>
          </cell>
          <cell r="L420" t="str">
            <v>SenegalDakar</v>
          </cell>
          <cell r="M420" t="str">
            <v>AFRICA</v>
          </cell>
          <cell r="AP420">
            <v>600</v>
          </cell>
          <cell r="AQ420">
            <v>78.945429487179496</v>
          </cell>
          <cell r="AR420" t="str">
            <v xml:space="preserve"> </v>
          </cell>
          <cell r="AS420" t="str">
            <v xml:space="preserve"> </v>
          </cell>
          <cell r="AT420">
            <v>0</v>
          </cell>
        </row>
        <row r="421">
          <cell r="A421" t="str">
            <v>Drakeley, Christopher John</v>
          </cell>
          <cell r="B421" t="str">
            <v>Clinical Program Advisor II</v>
          </cell>
          <cell r="C421" t="str">
            <v>MNTD</v>
          </cell>
          <cell r="D421" t="str">
            <v>7822</v>
          </cell>
          <cell r="E421" t="str">
            <v>Y</v>
          </cell>
          <cell r="F421" t="str">
            <v>Program Advisor</v>
          </cell>
          <cell r="G421" t="str">
            <v>A</v>
          </cell>
          <cell r="H421" t="str">
            <v>GBP</v>
          </cell>
          <cell r="I421">
            <v>41460.01</v>
          </cell>
          <cell r="J421">
            <v>0.2</v>
          </cell>
          <cell r="L421" t="str">
            <v>LONDON</v>
          </cell>
          <cell r="M421" t="str">
            <v>AMEE</v>
          </cell>
          <cell r="AP421">
            <v>0.72499999999999998</v>
          </cell>
          <cell r="AQ421">
            <v>1099.7350132625995</v>
          </cell>
          <cell r="AR421" t="str">
            <v xml:space="preserve"> </v>
          </cell>
          <cell r="AS421" t="str">
            <v>X</v>
          </cell>
          <cell r="AT421">
            <v>0</v>
          </cell>
        </row>
        <row r="422">
          <cell r="A422" t="str">
            <v>Dravniece, Gunta</v>
          </cell>
          <cell r="B422" t="str">
            <v>Director Program</v>
          </cell>
          <cell r="C422" t="str">
            <v>PSU</v>
          </cell>
          <cell r="D422" t="str">
            <v>7082</v>
          </cell>
          <cell r="E422" t="str">
            <v>Y</v>
          </cell>
          <cell r="F422" t="str">
            <v>Chief of Party, Support TB Control Efforts in Ukraine</v>
          </cell>
          <cell r="G422" t="str">
            <v>A</v>
          </cell>
          <cell r="H422" t="str">
            <v>USD</v>
          </cell>
          <cell r="I422">
            <v>216973.12</v>
          </cell>
          <cell r="J422">
            <v>1</v>
          </cell>
          <cell r="L422" t="str">
            <v>KYIV</v>
          </cell>
          <cell r="M422" t="str">
            <v>AMEE</v>
          </cell>
          <cell r="AP422">
            <v>1</v>
          </cell>
          <cell r="AQ422">
            <v>834.51199999999994</v>
          </cell>
          <cell r="AR422" t="str">
            <v xml:space="preserve"> </v>
          </cell>
          <cell r="AS422" t="str">
            <v>X</v>
          </cell>
          <cell r="AT422">
            <v>0</v>
          </cell>
        </row>
        <row r="423">
          <cell r="A423" t="str">
            <v>Drolet, Adam Richard</v>
          </cell>
          <cell r="B423" t="str">
            <v>Senior Program Officer II</v>
          </cell>
          <cell r="C423" t="str">
            <v>MDHT</v>
          </cell>
          <cell r="D423" t="str">
            <v>4291</v>
          </cell>
          <cell r="E423" t="str">
            <v>Y</v>
          </cell>
          <cell r="F423" t="str">
            <v>Senior Program Officer</v>
          </cell>
          <cell r="G423" t="str">
            <v>A</v>
          </cell>
          <cell r="H423" t="str">
            <v>USD</v>
          </cell>
          <cell r="I423">
            <v>134476</v>
          </cell>
          <cell r="J423">
            <v>1</v>
          </cell>
          <cell r="L423" t="str">
            <v>HOME-WA-SEA</v>
          </cell>
          <cell r="M423" t="str">
            <v>US</v>
          </cell>
          <cell r="AP423">
            <v>1</v>
          </cell>
          <cell r="AQ423">
            <v>517.21538461538466</v>
          </cell>
          <cell r="AR423" t="str">
            <v xml:space="preserve"> </v>
          </cell>
          <cell r="AS423" t="str">
            <v xml:space="preserve"> </v>
          </cell>
          <cell r="AT423">
            <v>0</v>
          </cell>
        </row>
        <row r="424">
          <cell r="A424" t="str">
            <v>Dube, Mandy Samatebele</v>
          </cell>
          <cell r="B424" t="str">
            <v>Senior Manager Program</v>
          </cell>
          <cell r="C424" t="str">
            <v>MNTD</v>
          </cell>
          <cell r="D424" t="str">
            <v>5134</v>
          </cell>
          <cell r="E424" t="str">
            <v>Y</v>
          </cell>
          <cell r="F424" t="str">
            <v>Project Director, Zambia Digital Community Health</v>
          </cell>
          <cell r="G424" t="str">
            <v>A</v>
          </cell>
          <cell r="H424" t="str">
            <v>ZMW</v>
          </cell>
          <cell r="I424">
            <v>1425241.93</v>
          </cell>
          <cell r="J424">
            <v>1</v>
          </cell>
          <cell r="L424" t="str">
            <v>LUSAKA1</v>
          </cell>
          <cell r="M424" t="str">
            <v>AFRICA</v>
          </cell>
          <cell r="AP424">
            <v>19.5</v>
          </cell>
          <cell r="AQ424">
            <v>281.11280670611438</v>
          </cell>
          <cell r="AR424" t="str">
            <v xml:space="preserve"> </v>
          </cell>
          <cell r="AS424" t="str">
            <v xml:space="preserve"> </v>
          </cell>
          <cell r="AT424">
            <v>0</v>
          </cell>
        </row>
        <row r="425">
          <cell r="A425" t="str">
            <v>Dubey, Amit Kumar</v>
          </cell>
          <cell r="B425" t="str">
            <v>Senior Auditor II</v>
          </cell>
          <cell r="C425" t="str">
            <v>FPA</v>
          </cell>
          <cell r="D425" t="str">
            <v>7476</v>
          </cell>
          <cell r="E425" t="str">
            <v>Y</v>
          </cell>
          <cell r="F425" t="str">
            <v>Global Auditor</v>
          </cell>
          <cell r="G425" t="str">
            <v>A</v>
          </cell>
          <cell r="H425" t="str">
            <v>INR</v>
          </cell>
          <cell r="I425">
            <v>2159260.48</v>
          </cell>
          <cell r="J425">
            <v>1</v>
          </cell>
          <cell r="L425" t="str">
            <v>NEW DELHI</v>
          </cell>
          <cell r="M425" t="str">
            <v>AMEE</v>
          </cell>
          <cell r="AP425">
            <v>81.06</v>
          </cell>
          <cell r="AQ425">
            <v>102.45309647174932</v>
          </cell>
          <cell r="AR425" t="str">
            <v xml:space="preserve"> </v>
          </cell>
          <cell r="AS425" t="str">
            <v xml:space="preserve"> </v>
          </cell>
          <cell r="AT425">
            <v>0</v>
          </cell>
        </row>
        <row r="426">
          <cell r="A426" t="str">
            <v>Duncan, Luke Alexander</v>
          </cell>
          <cell r="B426" t="str">
            <v>Advanced Data Science Officer</v>
          </cell>
          <cell r="C426" t="str">
            <v>CODE</v>
          </cell>
          <cell r="D426" t="str">
            <v>7502</v>
          </cell>
          <cell r="E426" t="str">
            <v>Y</v>
          </cell>
          <cell r="F426" t="str">
            <v>Technical Advisor</v>
          </cell>
          <cell r="G426" t="str">
            <v>A</v>
          </cell>
          <cell r="H426" t="str">
            <v>USD</v>
          </cell>
          <cell r="I426">
            <v>186407.52</v>
          </cell>
          <cell r="J426">
            <v>1</v>
          </cell>
          <cell r="L426" t="str">
            <v>SEATTLE</v>
          </cell>
          <cell r="M426" t="str">
            <v>US</v>
          </cell>
          <cell r="AP426">
            <v>1</v>
          </cell>
          <cell r="AQ426">
            <v>716.952</v>
          </cell>
          <cell r="AR426" t="str">
            <v xml:space="preserve"> </v>
          </cell>
          <cell r="AS426" t="str">
            <v xml:space="preserve"> </v>
          </cell>
          <cell r="AT426">
            <v>0</v>
          </cell>
        </row>
        <row r="427">
          <cell r="A427" t="str">
            <v>Dunstan, Raven</v>
          </cell>
          <cell r="B427" t="str">
            <v>Senior Program Officer I</v>
          </cell>
          <cell r="C427" t="str">
            <v>MCHN</v>
          </cell>
          <cell r="D427" t="str">
            <v>10244</v>
          </cell>
          <cell r="E427" t="str">
            <v>Y</v>
          </cell>
          <cell r="F427" t="str">
            <v>Program Officer</v>
          </cell>
          <cell r="G427" t="str">
            <v>A</v>
          </cell>
          <cell r="H427" t="str">
            <v>USD</v>
          </cell>
          <cell r="I427">
            <v>100000</v>
          </cell>
          <cell r="J427">
            <v>1</v>
          </cell>
          <cell r="L427" t="str">
            <v>HOME-GA-SEA</v>
          </cell>
          <cell r="M427" t="str">
            <v>US</v>
          </cell>
          <cell r="AP427">
            <v>1</v>
          </cell>
          <cell r="AQ427">
            <v>384.61538461538464</v>
          </cell>
          <cell r="AR427" t="str">
            <v xml:space="preserve"> </v>
          </cell>
          <cell r="AS427" t="str">
            <v xml:space="preserve"> </v>
          </cell>
          <cell r="AT427">
            <v>0</v>
          </cell>
        </row>
        <row r="428">
          <cell r="A428" t="str">
            <v>Dupont, Veronique E.</v>
          </cell>
          <cell r="B428" t="str">
            <v>Advanced Program Officer</v>
          </cell>
          <cell r="C428" t="str">
            <v>RH</v>
          </cell>
          <cell r="D428" t="str">
            <v>4638</v>
          </cell>
          <cell r="E428" t="str">
            <v>Y</v>
          </cell>
          <cell r="F428" t="str">
            <v>Director Program Strategy and Performance</v>
          </cell>
          <cell r="G428" t="str">
            <v>A</v>
          </cell>
          <cell r="H428" t="str">
            <v>USD</v>
          </cell>
          <cell r="I428">
            <v>190381.36</v>
          </cell>
          <cell r="J428">
            <v>1</v>
          </cell>
          <cell r="L428" t="str">
            <v>WASHINGTON DC</v>
          </cell>
          <cell r="M428" t="str">
            <v>US</v>
          </cell>
          <cell r="AP428">
            <v>1</v>
          </cell>
          <cell r="AQ428">
            <v>732.23599999999999</v>
          </cell>
          <cell r="AR428" t="str">
            <v xml:space="preserve"> </v>
          </cell>
          <cell r="AS428" t="str">
            <v xml:space="preserve"> </v>
          </cell>
          <cell r="AT428">
            <v>0</v>
          </cell>
        </row>
        <row r="429">
          <cell r="A429" t="str">
            <v>Durand, Michelle Theresa Anne</v>
          </cell>
          <cell r="B429" t="str">
            <v>Senior Executive Assistant / Officer I</v>
          </cell>
          <cell r="C429" t="str">
            <v>AMEEMGT</v>
          </cell>
          <cell r="D429" t="str">
            <v>5877</v>
          </cell>
          <cell r="E429" t="str">
            <v>Y</v>
          </cell>
          <cell r="F429" t="str">
            <v>Executive Assistant</v>
          </cell>
          <cell r="G429" t="str">
            <v>A</v>
          </cell>
          <cell r="H429" t="str">
            <v>CHF</v>
          </cell>
          <cell r="I429">
            <v>86503.52</v>
          </cell>
          <cell r="J429">
            <v>1</v>
          </cell>
          <cell r="L429" t="str">
            <v>SWITZFATH</v>
          </cell>
          <cell r="M429" t="str">
            <v>AMEE</v>
          </cell>
          <cell r="AP429">
            <v>0.92169999999999996</v>
          </cell>
          <cell r="AQ429">
            <v>360.96977992171657</v>
          </cell>
          <cell r="AR429" t="str">
            <v xml:space="preserve"> </v>
          </cell>
          <cell r="AS429" t="str">
            <v xml:space="preserve"> </v>
          </cell>
          <cell r="AT429">
            <v>0</v>
          </cell>
        </row>
        <row r="430">
          <cell r="A430" t="str">
            <v>Dutta, Siddhartha</v>
          </cell>
          <cell r="B430" t="str">
            <v>Senior Program Officer II</v>
          </cell>
          <cell r="C430" t="str">
            <v>PSN</v>
          </cell>
          <cell r="D430" t="str">
            <v>7073</v>
          </cell>
          <cell r="E430" t="str">
            <v>Y</v>
          </cell>
          <cell r="F430" t="str">
            <v>Program Officer</v>
          </cell>
          <cell r="G430" t="str">
            <v>A</v>
          </cell>
          <cell r="H430" t="str">
            <v>INR</v>
          </cell>
          <cell r="I430">
            <v>3048334.77</v>
          </cell>
          <cell r="J430">
            <v>1</v>
          </cell>
          <cell r="L430" t="str">
            <v>LUCKNOW</v>
          </cell>
          <cell r="M430" t="str">
            <v>AMEE</v>
          </cell>
          <cell r="AP430">
            <v>81.06</v>
          </cell>
          <cell r="AQ430">
            <v>144.63810140636565</v>
          </cell>
          <cell r="AR430" t="str">
            <v xml:space="preserve"> </v>
          </cell>
          <cell r="AS430" t="str">
            <v xml:space="preserve"> </v>
          </cell>
          <cell r="AT430">
            <v>0</v>
          </cell>
        </row>
        <row r="431">
          <cell r="A431" t="str">
            <v>Eaton, Niles Nathaniel</v>
          </cell>
          <cell r="B431" t="str">
            <v>Senior Clinical Research Monitoring &amp; Development Officer II</v>
          </cell>
          <cell r="C431" t="str">
            <v>CCLN</v>
          </cell>
          <cell r="D431" t="str">
            <v>7415</v>
          </cell>
          <cell r="E431" t="str">
            <v>Y</v>
          </cell>
          <cell r="F431" t="str">
            <v>Senior Clinical Research Manager</v>
          </cell>
          <cell r="G431" t="str">
            <v>A</v>
          </cell>
          <cell r="H431" t="str">
            <v>USD</v>
          </cell>
          <cell r="I431">
            <v>167431.67999999999</v>
          </cell>
          <cell r="J431">
            <v>1</v>
          </cell>
          <cell r="L431" t="str">
            <v>SEATTLE</v>
          </cell>
          <cell r="M431" t="str">
            <v>US</v>
          </cell>
          <cell r="AP431">
            <v>1</v>
          </cell>
          <cell r="AQ431">
            <v>643.96799999999996</v>
          </cell>
          <cell r="AR431" t="str">
            <v xml:space="preserve"> </v>
          </cell>
          <cell r="AS431" t="str">
            <v xml:space="preserve"> </v>
          </cell>
          <cell r="AT431">
            <v>0</v>
          </cell>
        </row>
        <row r="432">
          <cell r="A432" t="str">
            <v>Ebeling, Elan Ruth</v>
          </cell>
          <cell r="B432" t="str">
            <v>Senior Program Officer I</v>
          </cell>
          <cell r="C432" t="str">
            <v>HSID</v>
          </cell>
          <cell r="D432" t="str">
            <v>7199</v>
          </cell>
          <cell r="E432" t="str">
            <v>Y</v>
          </cell>
          <cell r="F432" t="str">
            <v>Program Officer</v>
          </cell>
          <cell r="G432" t="str">
            <v>A</v>
          </cell>
          <cell r="H432" t="str">
            <v>USD</v>
          </cell>
          <cell r="I432">
            <v>115900</v>
          </cell>
          <cell r="J432">
            <v>1</v>
          </cell>
          <cell r="L432" t="str">
            <v>SEATTLE</v>
          </cell>
          <cell r="M432" t="str">
            <v>US</v>
          </cell>
          <cell r="AP432">
            <v>1</v>
          </cell>
          <cell r="AQ432">
            <v>445.76923076923077</v>
          </cell>
          <cell r="AR432" t="str">
            <v xml:space="preserve"> </v>
          </cell>
          <cell r="AS432" t="str">
            <v xml:space="preserve"> </v>
          </cell>
          <cell r="AT432">
            <v>0</v>
          </cell>
        </row>
        <row r="433">
          <cell r="A433" t="str">
            <v>Ebwasa, Faustin Nyambokela</v>
          </cell>
          <cell r="B433" t="str">
            <v>Senior Accounting Coordinator</v>
          </cell>
          <cell r="C433" t="str">
            <v>DRC</v>
          </cell>
          <cell r="D433" t="str">
            <v>7932</v>
          </cell>
          <cell r="E433" t="str">
            <v>Y</v>
          </cell>
          <cell r="F433" t="str">
            <v>Finance Associate</v>
          </cell>
          <cell r="G433" t="str">
            <v>A</v>
          </cell>
          <cell r="H433" t="str">
            <v>USD</v>
          </cell>
          <cell r="I433">
            <v>23794.05</v>
          </cell>
          <cell r="J433">
            <v>1</v>
          </cell>
          <cell r="L433" t="str">
            <v>KINSHASA</v>
          </cell>
          <cell r="M433" t="str">
            <v>AFRICA</v>
          </cell>
          <cell r="AP433">
            <v>1</v>
          </cell>
          <cell r="AQ433">
            <v>91.515576923076921</v>
          </cell>
          <cell r="AR433" t="str">
            <v xml:space="preserve"> </v>
          </cell>
          <cell r="AS433" t="str">
            <v xml:space="preserve"> </v>
          </cell>
          <cell r="AT433">
            <v>0</v>
          </cell>
        </row>
        <row r="434">
          <cell r="A434" t="str">
            <v>Eisenbrey, Isaac James</v>
          </cell>
          <cell r="B434" t="str">
            <v>Accounting Coordinator II</v>
          </cell>
          <cell r="C434" t="str">
            <v>GLACCT</v>
          </cell>
          <cell r="D434" t="str">
            <v>7829</v>
          </cell>
          <cell r="E434" t="str">
            <v>Y</v>
          </cell>
          <cell r="F434" t="str">
            <v>Accounting Associate</v>
          </cell>
          <cell r="G434" t="str">
            <v>A</v>
          </cell>
          <cell r="H434" t="str">
            <v>USD</v>
          </cell>
          <cell r="I434">
            <v>59488</v>
          </cell>
          <cell r="J434">
            <v>1</v>
          </cell>
          <cell r="L434" t="str">
            <v>SEATTLE</v>
          </cell>
          <cell r="M434" t="str">
            <v>US</v>
          </cell>
          <cell r="AP434">
            <v>1</v>
          </cell>
          <cell r="AQ434">
            <v>228.8</v>
          </cell>
          <cell r="AR434" t="str">
            <v xml:space="preserve"> </v>
          </cell>
          <cell r="AS434" t="str">
            <v xml:space="preserve"> </v>
          </cell>
          <cell r="AT434">
            <v>0</v>
          </cell>
        </row>
        <row r="435">
          <cell r="A435" t="str">
            <v>Ekbladh, Leah Levin</v>
          </cell>
          <cell r="B435" t="str">
            <v>Director Project Management</v>
          </cell>
          <cell r="C435" t="str">
            <v>CODE</v>
          </cell>
          <cell r="D435" t="str">
            <v>7427</v>
          </cell>
          <cell r="E435" t="str">
            <v>Y</v>
          </cell>
          <cell r="F435" t="str">
            <v>Director of Strategy</v>
          </cell>
          <cell r="G435" t="str">
            <v>A</v>
          </cell>
          <cell r="H435" t="str">
            <v>USD</v>
          </cell>
          <cell r="I435">
            <v>196040</v>
          </cell>
          <cell r="J435">
            <v>1</v>
          </cell>
          <cell r="L435" t="str">
            <v>HOME-MA-SEA</v>
          </cell>
          <cell r="M435" t="str">
            <v>US</v>
          </cell>
          <cell r="AP435">
            <v>1</v>
          </cell>
          <cell r="AQ435">
            <v>754</v>
          </cell>
          <cell r="AR435" t="str">
            <v xml:space="preserve"> </v>
          </cell>
          <cell r="AS435" t="str">
            <v>X</v>
          </cell>
          <cell r="AT435">
            <v>0</v>
          </cell>
        </row>
        <row r="436">
          <cell r="A436" t="str">
            <v>Elabd, Kristi</v>
          </cell>
          <cell r="B436" t="str">
            <v>Senior Functional Coordinator</v>
          </cell>
          <cell r="C436" t="str">
            <v>CIFM</v>
          </cell>
          <cell r="D436" t="str">
            <v>10277</v>
          </cell>
          <cell r="E436" t="str">
            <v>Y</v>
          </cell>
          <cell r="F436" t="str">
            <v>Senior Program Assistant</v>
          </cell>
          <cell r="G436" t="str">
            <v>A</v>
          </cell>
          <cell r="H436" t="str">
            <v>USD</v>
          </cell>
          <cell r="I436">
            <v>65000</v>
          </cell>
          <cell r="J436">
            <v>1</v>
          </cell>
          <cell r="L436" t="str">
            <v>SEATTLE</v>
          </cell>
          <cell r="M436" t="str">
            <v>US</v>
          </cell>
          <cell r="AP436">
            <v>1</v>
          </cell>
          <cell r="AQ436">
            <v>250</v>
          </cell>
          <cell r="AR436" t="str">
            <v xml:space="preserve"> </v>
          </cell>
          <cell r="AS436" t="str">
            <v xml:space="preserve"> </v>
          </cell>
          <cell r="AT436">
            <v>0</v>
          </cell>
        </row>
        <row r="437">
          <cell r="A437" t="str">
            <v>Emad, Emily Jean Stromme</v>
          </cell>
          <cell r="B437" t="str">
            <v>Senior Program Officer I</v>
          </cell>
          <cell r="C437" t="str">
            <v>PINVMGT</v>
          </cell>
          <cell r="D437" t="str">
            <v>5553</v>
          </cell>
          <cell r="E437" t="str">
            <v>Y</v>
          </cell>
          <cell r="F437" t="str">
            <v>Senior Program Officer</v>
          </cell>
          <cell r="G437" t="str">
            <v>A</v>
          </cell>
          <cell r="H437" t="str">
            <v>USD</v>
          </cell>
          <cell r="I437">
            <v>129812.64</v>
          </cell>
          <cell r="J437">
            <v>1</v>
          </cell>
          <cell r="L437" t="str">
            <v>SEATTLE</v>
          </cell>
          <cell r="M437" t="str">
            <v>US</v>
          </cell>
          <cell r="AP437">
            <v>1</v>
          </cell>
          <cell r="AQ437">
            <v>499.27938461538463</v>
          </cell>
          <cell r="AR437" t="str">
            <v xml:space="preserve"> </v>
          </cell>
          <cell r="AS437" t="str">
            <v xml:space="preserve"> </v>
          </cell>
          <cell r="AT437">
            <v>0</v>
          </cell>
        </row>
        <row r="438">
          <cell r="A438" t="str">
            <v>Emmanuel, Mary Bukombe</v>
          </cell>
          <cell r="B438" t="str">
            <v>Senior Functional Coordinator</v>
          </cell>
          <cell r="C438" t="str">
            <v>TAN</v>
          </cell>
          <cell r="D438" t="str">
            <v>6958</v>
          </cell>
          <cell r="E438" t="str">
            <v>Y</v>
          </cell>
          <cell r="F438" t="str">
            <v>Senior Program Assistant, Infectious Disease Detection and Surveillance</v>
          </cell>
          <cell r="G438" t="str">
            <v>A</v>
          </cell>
          <cell r="H438" t="str">
            <v>TZS</v>
          </cell>
          <cell r="I438">
            <v>28422728.100000001</v>
          </cell>
          <cell r="J438">
            <v>1</v>
          </cell>
          <cell r="L438" t="str">
            <v>DAR ES SALAAM</v>
          </cell>
          <cell r="M438" t="str">
            <v>AFRICA</v>
          </cell>
          <cell r="AP438">
            <v>2500</v>
          </cell>
          <cell r="AQ438">
            <v>43.727274000000001</v>
          </cell>
          <cell r="AR438" t="str">
            <v xml:space="preserve"> </v>
          </cell>
          <cell r="AS438" t="str">
            <v xml:space="preserve"> </v>
          </cell>
          <cell r="AT438">
            <v>0</v>
          </cell>
        </row>
        <row r="439">
          <cell r="A439" t="str">
            <v>Emmanuel-Fabula, Mira Michelle</v>
          </cell>
          <cell r="B439" t="str">
            <v>Manager Program</v>
          </cell>
          <cell r="C439" t="str">
            <v>MD</v>
          </cell>
          <cell r="D439" t="str">
            <v>7023</v>
          </cell>
          <cell r="E439" t="str">
            <v>Y</v>
          </cell>
          <cell r="F439" t="str">
            <v>Deputy Director - TIMCI</v>
          </cell>
          <cell r="G439" t="str">
            <v>A</v>
          </cell>
          <cell r="H439" t="str">
            <v>CHF</v>
          </cell>
          <cell r="I439">
            <v>154038.04999999999</v>
          </cell>
          <cell r="J439">
            <v>1</v>
          </cell>
          <cell r="L439" t="str">
            <v>SWITZFATH</v>
          </cell>
          <cell r="M439" t="str">
            <v>AMEE</v>
          </cell>
          <cell r="AP439">
            <v>0.92169999999999996</v>
          </cell>
          <cell r="AQ439">
            <v>642.78402784153025</v>
          </cell>
          <cell r="AR439" t="str">
            <v xml:space="preserve"> </v>
          </cell>
          <cell r="AS439" t="str">
            <v xml:space="preserve"> </v>
          </cell>
          <cell r="AT439">
            <v>0</v>
          </cell>
        </row>
        <row r="440">
          <cell r="A440" t="str">
            <v>Endale, Kibrom Tesfaye</v>
          </cell>
          <cell r="B440" t="str">
            <v>Coordinator I Functional Support /Technician I</v>
          </cell>
          <cell r="C440" t="str">
            <v>MNTD</v>
          </cell>
          <cell r="D440" t="str">
            <v>4009</v>
          </cell>
          <cell r="E440" t="str">
            <v>Y</v>
          </cell>
          <cell r="F440" t="str">
            <v>Driver/ Logistician</v>
          </cell>
          <cell r="G440" t="str">
            <v>A</v>
          </cell>
          <cell r="H440" t="str">
            <v>USD</v>
          </cell>
          <cell r="I440">
            <v>4419.07</v>
          </cell>
          <cell r="J440">
            <v>1</v>
          </cell>
          <cell r="L440" t="str">
            <v>ADDIS</v>
          </cell>
          <cell r="M440" t="str">
            <v>AFRICA</v>
          </cell>
          <cell r="AP440">
            <v>1</v>
          </cell>
          <cell r="AQ440">
            <v>16.996423076923076</v>
          </cell>
          <cell r="AR440" t="str">
            <v xml:space="preserve"> </v>
          </cell>
          <cell r="AS440" t="str">
            <v xml:space="preserve"> </v>
          </cell>
          <cell r="AT440">
            <v>0</v>
          </cell>
        </row>
        <row r="441">
          <cell r="A441" t="str">
            <v>Endalew, Amare</v>
          </cell>
          <cell r="B441" t="str">
            <v>Senior Program Officer I</v>
          </cell>
          <cell r="C441" t="str">
            <v>MNTD</v>
          </cell>
          <cell r="D441" t="str">
            <v>8230</v>
          </cell>
          <cell r="E441" t="str">
            <v>Y</v>
          </cell>
          <cell r="F441" t="str">
            <v>Senior Program Officer I</v>
          </cell>
          <cell r="G441" t="str">
            <v>A</v>
          </cell>
          <cell r="H441" t="str">
            <v>USD</v>
          </cell>
          <cell r="I441">
            <v>19200</v>
          </cell>
          <cell r="J441">
            <v>1</v>
          </cell>
          <cell r="L441" t="str">
            <v>ADDIS</v>
          </cell>
          <cell r="M441" t="str">
            <v>AFRICA</v>
          </cell>
          <cell r="AP441">
            <v>1</v>
          </cell>
          <cell r="AQ441">
            <v>73.84615384615384</v>
          </cell>
          <cell r="AR441" t="str">
            <v xml:space="preserve"> </v>
          </cell>
          <cell r="AS441" t="str">
            <v xml:space="preserve"> </v>
          </cell>
          <cell r="AT441">
            <v>0</v>
          </cell>
        </row>
        <row r="442">
          <cell r="A442" t="str">
            <v>Engmann, Cyril Mark</v>
          </cell>
          <cell r="B442" t="str">
            <v>Program Advisor II</v>
          </cell>
          <cell r="C442" t="str">
            <v>EXAGEN</v>
          </cell>
          <cell r="D442" t="str">
            <v>5185</v>
          </cell>
          <cell r="E442" t="str">
            <v>Y</v>
          </cell>
          <cell r="F442" t="str">
            <v>Senior Director, Integrated Program Quality and Impact &amp; Institutional Officer</v>
          </cell>
          <cell r="G442" t="str">
            <v>A</v>
          </cell>
          <cell r="H442" t="str">
            <v>USD</v>
          </cell>
          <cell r="I442">
            <v>328892.71999999997</v>
          </cell>
          <cell r="J442">
            <v>1</v>
          </cell>
          <cell r="L442" t="str">
            <v>SEATTLE</v>
          </cell>
          <cell r="M442" t="str">
            <v>US</v>
          </cell>
          <cell r="AP442">
            <v>1</v>
          </cell>
          <cell r="AQ442">
            <v>1264.972</v>
          </cell>
          <cell r="AR442" t="str">
            <v xml:space="preserve"> </v>
          </cell>
          <cell r="AS442" t="str">
            <v>X</v>
          </cell>
          <cell r="AT442">
            <v>0</v>
          </cell>
        </row>
        <row r="443">
          <cell r="A443" t="str">
            <v>Erjabo, Mesay</v>
          </cell>
          <cell r="B443" t="str">
            <v>Administrative Assistant I</v>
          </cell>
          <cell r="C443" t="str">
            <v>MNTD</v>
          </cell>
          <cell r="D443" t="str">
            <v>10353</v>
          </cell>
          <cell r="E443" t="str">
            <v>Y</v>
          </cell>
          <cell r="F443" t="str">
            <v>Administrative Assistant I</v>
          </cell>
          <cell r="G443" t="str">
            <v>A</v>
          </cell>
          <cell r="H443" t="str">
            <v>USD</v>
          </cell>
          <cell r="I443">
            <v>4416</v>
          </cell>
          <cell r="J443">
            <v>1</v>
          </cell>
          <cell r="L443" t="str">
            <v>REMOTE-ET</v>
          </cell>
          <cell r="M443" t="str">
            <v>AFRICA</v>
          </cell>
          <cell r="AP443">
            <v>1</v>
          </cell>
          <cell r="AQ443">
            <v>16.984615384615385</v>
          </cell>
          <cell r="AR443" t="str">
            <v xml:space="preserve"> </v>
          </cell>
          <cell r="AS443" t="str">
            <v xml:space="preserve"> </v>
          </cell>
          <cell r="AT443">
            <v>0</v>
          </cell>
        </row>
        <row r="444">
          <cell r="A444" t="str">
            <v>Erku, Desale Demelash</v>
          </cell>
          <cell r="B444" t="str">
            <v>Senior Program Officer II</v>
          </cell>
          <cell r="C444" t="str">
            <v>ET</v>
          </cell>
          <cell r="D444" t="str">
            <v>7834</v>
          </cell>
          <cell r="E444" t="str">
            <v>Y</v>
          </cell>
          <cell r="F444" t="str">
            <v>Regional Technical Officer</v>
          </cell>
          <cell r="G444" t="str">
            <v>A</v>
          </cell>
          <cell r="H444" t="str">
            <v>USD</v>
          </cell>
          <cell r="I444">
            <v>18774</v>
          </cell>
          <cell r="J444">
            <v>1</v>
          </cell>
          <cell r="L444" t="str">
            <v>REMOTE-ET</v>
          </cell>
          <cell r="M444" t="str">
            <v>AFRICA</v>
          </cell>
          <cell r="AP444">
            <v>1</v>
          </cell>
          <cell r="AQ444">
            <v>72.207692307692312</v>
          </cell>
          <cell r="AR444" t="str">
            <v xml:space="preserve"> </v>
          </cell>
          <cell r="AS444" t="str">
            <v xml:space="preserve"> </v>
          </cell>
          <cell r="AT444">
            <v>0</v>
          </cell>
        </row>
        <row r="445">
          <cell r="A445" t="str">
            <v>Eshmuratov, Ernazar</v>
          </cell>
          <cell r="B445" t="str">
            <v>Senior Accountant II</v>
          </cell>
          <cell r="C445" t="str">
            <v>GLACCT</v>
          </cell>
          <cell r="D445" t="str">
            <v>5420</v>
          </cell>
          <cell r="E445" t="str">
            <v>Y</v>
          </cell>
          <cell r="F445" t="str">
            <v>Senior Accountant</v>
          </cell>
          <cell r="G445" t="str">
            <v>A</v>
          </cell>
          <cell r="H445" t="str">
            <v>USD</v>
          </cell>
          <cell r="I445">
            <v>108977.44</v>
          </cell>
          <cell r="J445">
            <v>1</v>
          </cell>
          <cell r="L445" t="str">
            <v>SEATTLE</v>
          </cell>
          <cell r="M445" t="str">
            <v>US</v>
          </cell>
          <cell r="AP445">
            <v>1</v>
          </cell>
          <cell r="AQ445">
            <v>419.14400000000001</v>
          </cell>
          <cell r="AR445" t="str">
            <v xml:space="preserve"> </v>
          </cell>
          <cell r="AS445" t="str">
            <v xml:space="preserve"> </v>
          </cell>
          <cell r="AT445">
            <v>0</v>
          </cell>
        </row>
        <row r="446">
          <cell r="A446" t="str">
            <v>ESSAMBE  MPOYO, Christian</v>
          </cell>
          <cell r="B446" t="str">
            <v>Senior Functional Coordinator</v>
          </cell>
          <cell r="C446" t="str">
            <v>DRC</v>
          </cell>
          <cell r="D446" t="str">
            <v>10339</v>
          </cell>
          <cell r="E446" t="str">
            <v>Y</v>
          </cell>
          <cell r="F446" t="str">
            <v>Logistics Assistant</v>
          </cell>
          <cell r="G446" t="str">
            <v>A</v>
          </cell>
          <cell r="H446" t="str">
            <v>USD</v>
          </cell>
          <cell r="I446">
            <v>22800</v>
          </cell>
          <cell r="J446">
            <v>1</v>
          </cell>
          <cell r="L446" t="str">
            <v>REMOTE-CD</v>
          </cell>
          <cell r="M446">
            <v>0</v>
          </cell>
          <cell r="AP446">
            <v>1</v>
          </cell>
          <cell r="AQ446">
            <v>87.692307692307693</v>
          </cell>
          <cell r="AR446" t="str">
            <v xml:space="preserve"> </v>
          </cell>
          <cell r="AS446" t="str">
            <v xml:space="preserve"> </v>
          </cell>
          <cell r="AT446">
            <v>0</v>
          </cell>
        </row>
        <row r="447">
          <cell r="A447" t="str">
            <v>Essemba, Deborah Bongonda</v>
          </cell>
          <cell r="B447" t="str">
            <v>Partnerships Associate II</v>
          </cell>
          <cell r="C447" t="str">
            <v>DRC</v>
          </cell>
          <cell r="D447" t="str">
            <v>6542</v>
          </cell>
          <cell r="E447" t="str">
            <v>Y</v>
          </cell>
          <cell r="F447" t="str">
            <v>Advocacy Associate, Advocacy and Public Policy</v>
          </cell>
          <cell r="G447" t="str">
            <v>A</v>
          </cell>
          <cell r="H447" t="str">
            <v>USD</v>
          </cell>
          <cell r="I447">
            <v>23250.19</v>
          </cell>
          <cell r="J447">
            <v>1</v>
          </cell>
          <cell r="L447" t="str">
            <v>KINSHASA</v>
          </cell>
          <cell r="M447" t="str">
            <v>AFRICA</v>
          </cell>
          <cell r="AP447">
            <v>1</v>
          </cell>
          <cell r="AQ447">
            <v>89.42380769230769</v>
          </cell>
          <cell r="AR447" t="str">
            <v xml:space="preserve"> </v>
          </cell>
          <cell r="AS447" t="str">
            <v xml:space="preserve"> </v>
          </cell>
          <cell r="AT447">
            <v>0</v>
          </cell>
        </row>
        <row r="448">
          <cell r="A448" t="str">
            <v>Estrada, Marcus</v>
          </cell>
          <cell r="B448" t="str">
            <v>Senior Research &amp; Development Officer I</v>
          </cell>
          <cell r="C448" t="str">
            <v>MDHT</v>
          </cell>
          <cell r="D448" t="str">
            <v>4055</v>
          </cell>
          <cell r="E448" t="str">
            <v>Y</v>
          </cell>
          <cell r="F448" t="str">
            <v>Sr. Research Associate</v>
          </cell>
          <cell r="G448" t="str">
            <v>A</v>
          </cell>
          <cell r="H448" t="str">
            <v>USD</v>
          </cell>
          <cell r="I448">
            <v>111218.64</v>
          </cell>
          <cell r="J448">
            <v>1</v>
          </cell>
          <cell r="L448" t="str">
            <v>SEATTLE</v>
          </cell>
          <cell r="M448" t="str">
            <v>US</v>
          </cell>
          <cell r="AP448">
            <v>1</v>
          </cell>
          <cell r="AQ448">
            <v>427.76400000000001</v>
          </cell>
          <cell r="AR448" t="str">
            <v xml:space="preserve"> </v>
          </cell>
          <cell r="AS448" t="str">
            <v xml:space="preserve"> </v>
          </cell>
          <cell r="AT448">
            <v>0</v>
          </cell>
        </row>
        <row r="449">
          <cell r="A449" t="str">
            <v>Evayo, Phyllis Vihenda</v>
          </cell>
          <cell r="B449" t="str">
            <v>Senior Administrative Assistant</v>
          </cell>
          <cell r="C449" t="str">
            <v>PSK</v>
          </cell>
          <cell r="D449" t="str">
            <v>4575</v>
          </cell>
          <cell r="E449" t="str">
            <v>Y</v>
          </cell>
          <cell r="F449" t="str">
            <v>Administrative Assistant</v>
          </cell>
          <cell r="G449" t="str">
            <v>A</v>
          </cell>
          <cell r="H449" t="str">
            <v>USD</v>
          </cell>
          <cell r="I449">
            <v>16623.22</v>
          </cell>
          <cell r="J449">
            <v>1</v>
          </cell>
          <cell r="L449" t="str">
            <v>MIGORI2</v>
          </cell>
          <cell r="M449" t="str">
            <v>AFRICA</v>
          </cell>
          <cell r="AP449">
            <v>1</v>
          </cell>
          <cell r="AQ449">
            <v>63.935461538461546</v>
          </cell>
          <cell r="AR449" t="str">
            <v xml:space="preserve"> </v>
          </cell>
          <cell r="AS449" t="str">
            <v xml:space="preserve"> </v>
          </cell>
          <cell r="AT449">
            <v>0</v>
          </cell>
        </row>
        <row r="450">
          <cell r="A450" t="str">
            <v>Ezeadum, Chiedu Stanley</v>
          </cell>
          <cell r="B450" t="str">
            <v>Manager Data Science</v>
          </cell>
          <cell r="C450" t="str">
            <v>RH</v>
          </cell>
          <cell r="D450" t="str">
            <v>7577</v>
          </cell>
          <cell r="E450" t="str">
            <v>Y</v>
          </cell>
          <cell r="F450" t="str">
            <v>Regional Control Tower Manager</v>
          </cell>
          <cell r="G450" t="str">
            <v>A</v>
          </cell>
          <cell r="H450" t="str">
            <v>USD</v>
          </cell>
          <cell r="I450">
            <v>153316.79999999999</v>
          </cell>
          <cell r="J450">
            <v>1</v>
          </cell>
          <cell r="L450" t="str">
            <v>WASHINGTON DC</v>
          </cell>
          <cell r="M450" t="str">
            <v>US</v>
          </cell>
          <cell r="AP450">
            <v>1</v>
          </cell>
          <cell r="AQ450">
            <v>589.67999999999995</v>
          </cell>
          <cell r="AR450" t="str">
            <v xml:space="preserve"> </v>
          </cell>
          <cell r="AS450" t="str">
            <v xml:space="preserve"> </v>
          </cell>
          <cell r="AT450">
            <v>0</v>
          </cell>
        </row>
        <row r="451">
          <cell r="A451" t="str">
            <v>Fall, Fatou</v>
          </cell>
          <cell r="B451" t="str">
            <v>Senior Manager Digital Systems</v>
          </cell>
          <cell r="C451" t="str">
            <v>CODE</v>
          </cell>
          <cell r="D451" t="str">
            <v>7988</v>
          </cell>
          <cell r="E451" t="str">
            <v>Y</v>
          </cell>
          <cell r="F451" t="str">
            <v>Africa Regional Director, Digital Health</v>
          </cell>
          <cell r="G451" t="str">
            <v>A</v>
          </cell>
          <cell r="H451" t="str">
            <v>XOF</v>
          </cell>
          <cell r="I451">
            <v>90368142</v>
          </cell>
          <cell r="J451">
            <v>1</v>
          </cell>
          <cell r="L451" t="str">
            <v>SenegalDakar</v>
          </cell>
          <cell r="M451" t="str">
            <v>AFRICA</v>
          </cell>
          <cell r="AP451">
            <v>600</v>
          </cell>
          <cell r="AQ451">
            <v>579.28296153846156</v>
          </cell>
          <cell r="AR451" t="str">
            <v xml:space="preserve"> </v>
          </cell>
          <cell r="AS451" t="str">
            <v xml:space="preserve"> </v>
          </cell>
          <cell r="AT451">
            <v>0</v>
          </cell>
        </row>
        <row r="452">
          <cell r="A452" t="str">
            <v>Fall, Oumar</v>
          </cell>
          <cell r="B452" t="str">
            <v>Program Associate II</v>
          </cell>
          <cell r="C452" t="str">
            <v>MNTD</v>
          </cell>
          <cell r="D452" t="str">
            <v>7853</v>
          </cell>
          <cell r="E452" t="str">
            <v>Y</v>
          </cell>
          <cell r="F452" t="str">
            <v>Focal Point MACEPA</v>
          </cell>
          <cell r="G452" t="str">
            <v>A</v>
          </cell>
          <cell r="H452" t="str">
            <v>XOF</v>
          </cell>
          <cell r="I452">
            <v>19924422</v>
          </cell>
          <cell r="J452">
            <v>1</v>
          </cell>
          <cell r="L452" t="str">
            <v>SenegalDakar</v>
          </cell>
          <cell r="M452" t="str">
            <v>AFRICA</v>
          </cell>
          <cell r="AP452">
            <v>600</v>
          </cell>
          <cell r="AQ452">
            <v>127.72065384615385</v>
          </cell>
          <cell r="AR452" t="str">
            <v xml:space="preserve"> </v>
          </cell>
          <cell r="AS452" t="str">
            <v xml:space="preserve"> </v>
          </cell>
          <cell r="AT452">
            <v>0</v>
          </cell>
        </row>
        <row r="453">
          <cell r="A453" t="str">
            <v>Fall, Seydina Issa Laye</v>
          </cell>
          <cell r="B453" t="str">
            <v>Program Associate II</v>
          </cell>
          <cell r="C453" t="str">
            <v>MNTD</v>
          </cell>
          <cell r="D453" t="str">
            <v>7835</v>
          </cell>
          <cell r="E453" t="str">
            <v>Y</v>
          </cell>
          <cell r="F453" t="str">
            <v>Geographical Information System Associate MACEPA</v>
          </cell>
          <cell r="G453" t="str">
            <v>A</v>
          </cell>
          <cell r="H453" t="str">
            <v>XOF</v>
          </cell>
          <cell r="I453">
            <v>14731809</v>
          </cell>
          <cell r="J453">
            <v>1</v>
          </cell>
          <cell r="L453" t="str">
            <v>SenegalDakar</v>
          </cell>
          <cell r="M453" t="str">
            <v>AFRICA</v>
          </cell>
          <cell r="AP453">
            <v>600</v>
          </cell>
          <cell r="AQ453">
            <v>94.434673076923076</v>
          </cell>
          <cell r="AR453" t="str">
            <v xml:space="preserve"> </v>
          </cell>
          <cell r="AS453" t="str">
            <v xml:space="preserve"> </v>
          </cell>
          <cell r="AT453">
            <v>0</v>
          </cell>
        </row>
        <row r="454">
          <cell r="A454" t="str">
            <v>Fallt, Kelly Crawford</v>
          </cell>
          <cell r="B454" t="str">
            <v>Senior Program Project Manager I</v>
          </cell>
          <cell r="C454" t="str">
            <v>CODE</v>
          </cell>
          <cell r="D454" t="str">
            <v>5066</v>
          </cell>
          <cell r="E454" t="str">
            <v>Y</v>
          </cell>
          <cell r="F454" t="str">
            <v>Senior Program Project Manager I</v>
          </cell>
          <cell r="G454" t="str">
            <v>A</v>
          </cell>
          <cell r="H454" t="str">
            <v>USD</v>
          </cell>
          <cell r="I454">
            <v>123103.34</v>
          </cell>
          <cell r="J454">
            <v>1</v>
          </cell>
          <cell r="L454" t="str">
            <v>SEATTLE</v>
          </cell>
          <cell r="M454" t="str">
            <v>US</v>
          </cell>
          <cell r="AP454">
            <v>1</v>
          </cell>
          <cell r="AQ454">
            <v>473.47438461538462</v>
          </cell>
          <cell r="AR454" t="str">
            <v xml:space="preserve"> </v>
          </cell>
          <cell r="AS454" t="str">
            <v xml:space="preserve"> </v>
          </cell>
          <cell r="AT454">
            <v>0</v>
          </cell>
        </row>
        <row r="455">
          <cell r="A455" t="str">
            <v>Farley, Jessica Mages</v>
          </cell>
          <cell r="B455" t="str">
            <v>Senior Program Officer I</v>
          </cell>
          <cell r="C455" t="str">
            <v>HIV</v>
          </cell>
          <cell r="D455" t="str">
            <v>4792</v>
          </cell>
          <cell r="E455" t="str">
            <v>Y</v>
          </cell>
          <cell r="F455" t="str">
            <v>Program Officer, HIV, TB, and Viral Hepatitis</v>
          </cell>
          <cell r="G455" t="str">
            <v>A</v>
          </cell>
          <cell r="H455" t="str">
            <v>USD</v>
          </cell>
          <cell r="I455">
            <v>108997.98</v>
          </cell>
          <cell r="J455">
            <v>1</v>
          </cell>
          <cell r="L455" t="str">
            <v>SEATTLE</v>
          </cell>
          <cell r="M455" t="str">
            <v>US</v>
          </cell>
          <cell r="AP455">
            <v>1</v>
          </cell>
          <cell r="AQ455">
            <v>419.22299999999996</v>
          </cell>
          <cell r="AR455" t="str">
            <v xml:space="preserve"> </v>
          </cell>
          <cell r="AS455" t="str">
            <v xml:space="preserve"> </v>
          </cell>
          <cell r="AT455">
            <v>0</v>
          </cell>
        </row>
        <row r="456">
          <cell r="A456" t="str">
            <v>Faye, Mouhamadou Mansour</v>
          </cell>
          <cell r="B456" t="str">
            <v>Senior Program Officer I</v>
          </cell>
          <cell r="C456" t="str">
            <v>MD</v>
          </cell>
          <cell r="D456" t="str">
            <v>7421</v>
          </cell>
          <cell r="E456" t="str">
            <v>Y</v>
          </cell>
          <cell r="F456" t="str">
            <v>Team Lead TIMCI</v>
          </cell>
          <cell r="G456" t="str">
            <v>A</v>
          </cell>
          <cell r="H456" t="str">
            <v>XOF</v>
          </cell>
          <cell r="I456">
            <v>29446390</v>
          </cell>
          <cell r="J456">
            <v>1</v>
          </cell>
          <cell r="L456" t="str">
            <v>SenegalDakar</v>
          </cell>
          <cell r="M456" t="str">
            <v>AFRICA</v>
          </cell>
          <cell r="AP456">
            <v>600</v>
          </cell>
          <cell r="AQ456">
            <v>188.75891025641025</v>
          </cell>
          <cell r="AR456" t="str">
            <v xml:space="preserve"> </v>
          </cell>
          <cell r="AS456" t="str">
            <v xml:space="preserve"> </v>
          </cell>
          <cell r="AT456">
            <v>0</v>
          </cell>
        </row>
        <row r="457">
          <cell r="A457" t="str">
            <v>FAZILI, Henry</v>
          </cell>
          <cell r="B457" t="str">
            <v>Senior Program Officer II</v>
          </cell>
          <cell r="C457" t="str">
            <v>MNTD</v>
          </cell>
          <cell r="D457" t="str">
            <v>10264</v>
          </cell>
          <cell r="E457" t="str">
            <v>Y</v>
          </cell>
          <cell r="F457" t="str">
            <v>Program Officer - Malaria</v>
          </cell>
          <cell r="G457" t="str">
            <v>A</v>
          </cell>
          <cell r="H457" t="str">
            <v>USD</v>
          </cell>
          <cell r="I457">
            <v>54000</v>
          </cell>
          <cell r="J457">
            <v>1</v>
          </cell>
          <cell r="L457" t="str">
            <v>KINSHASA</v>
          </cell>
          <cell r="M457" t="str">
            <v>AFRICA</v>
          </cell>
          <cell r="AP457">
            <v>1</v>
          </cell>
          <cell r="AQ457">
            <v>207.69230769230768</v>
          </cell>
          <cell r="AR457" t="str">
            <v xml:space="preserve"> </v>
          </cell>
          <cell r="AS457" t="str">
            <v xml:space="preserve"> </v>
          </cell>
          <cell r="AT457">
            <v>0</v>
          </cell>
        </row>
        <row r="458">
          <cell r="A458" t="str">
            <v>Feng, Dongyang</v>
          </cell>
          <cell r="B458" t="str">
            <v>Program Associate II</v>
          </cell>
          <cell r="C458" t="str">
            <v>CHN</v>
          </cell>
          <cell r="D458" t="str">
            <v>7735</v>
          </cell>
          <cell r="E458" t="str">
            <v>Y</v>
          </cell>
          <cell r="F458" t="str">
            <v>Program Associate</v>
          </cell>
          <cell r="G458" t="str">
            <v>A</v>
          </cell>
          <cell r="H458" t="str">
            <v>CNY</v>
          </cell>
          <cell r="I458">
            <v>392857.2</v>
          </cell>
          <cell r="J458">
            <v>1</v>
          </cell>
          <cell r="L458" t="str">
            <v>REMOTE-CN</v>
          </cell>
          <cell r="M458" t="str">
            <v>AMEE</v>
          </cell>
          <cell r="AP458">
            <v>6.923</v>
          </cell>
          <cell r="AQ458">
            <v>218.25642507138969</v>
          </cell>
          <cell r="AR458" t="str">
            <v xml:space="preserve"> </v>
          </cell>
          <cell r="AS458" t="str">
            <v xml:space="preserve"> </v>
          </cell>
          <cell r="AT458">
            <v>0</v>
          </cell>
        </row>
        <row r="459">
          <cell r="A459" t="str">
            <v>Fernandez, Carlos Jesus</v>
          </cell>
          <cell r="B459" t="str">
            <v>Communications Associate II</v>
          </cell>
          <cell r="C459" t="str">
            <v>EXAGEN</v>
          </cell>
          <cell r="D459" t="str">
            <v>6643</v>
          </cell>
          <cell r="E459" t="str">
            <v>Y</v>
          </cell>
          <cell r="F459" t="str">
            <v>Senior Communications Associate</v>
          </cell>
          <cell r="G459" t="str">
            <v>A</v>
          </cell>
          <cell r="H459" t="str">
            <v>USD</v>
          </cell>
          <cell r="I459">
            <v>86479.12</v>
          </cell>
          <cell r="J459">
            <v>1</v>
          </cell>
          <cell r="L459" t="str">
            <v>SEATTLE</v>
          </cell>
          <cell r="M459" t="str">
            <v>US</v>
          </cell>
          <cell r="AP459">
            <v>1</v>
          </cell>
          <cell r="AQ459">
            <v>332.61199999999997</v>
          </cell>
          <cell r="AR459" t="str">
            <v xml:space="preserve"> </v>
          </cell>
          <cell r="AS459" t="str">
            <v xml:space="preserve"> </v>
          </cell>
          <cell r="AT459">
            <v>0</v>
          </cell>
        </row>
        <row r="460">
          <cell r="A460" t="str">
            <v>Ferriss, Ellen Leah</v>
          </cell>
          <cell r="B460" t="str">
            <v>Senior Data Mgmt &amp; Stats Officer I</v>
          </cell>
          <cell r="C460" t="str">
            <v>MNTD</v>
          </cell>
          <cell r="D460" t="str">
            <v>7814</v>
          </cell>
          <cell r="E460" t="str">
            <v>Y</v>
          </cell>
          <cell r="F460" t="str">
            <v>Impact Evaluation and Data Associate</v>
          </cell>
          <cell r="G460" t="str">
            <v>A</v>
          </cell>
          <cell r="H460" t="str">
            <v>USD</v>
          </cell>
          <cell r="I460">
            <v>104852.47</v>
          </cell>
          <cell r="J460">
            <v>1</v>
          </cell>
          <cell r="L460" t="str">
            <v>SEATTLE</v>
          </cell>
          <cell r="M460" t="str">
            <v>US</v>
          </cell>
          <cell r="AP460">
            <v>1</v>
          </cell>
          <cell r="AQ460">
            <v>403.27873076923078</v>
          </cell>
          <cell r="AR460" t="str">
            <v xml:space="preserve"> </v>
          </cell>
          <cell r="AS460" t="str">
            <v xml:space="preserve"> </v>
          </cell>
          <cell r="AT460">
            <v>0</v>
          </cell>
        </row>
        <row r="461">
          <cell r="A461" t="str">
            <v>Feser, Jodi A</v>
          </cell>
          <cell r="B461" t="str">
            <v>Senior Manager Clinical Research &amp; Development</v>
          </cell>
          <cell r="C461" t="str">
            <v>CCLN</v>
          </cell>
          <cell r="D461" t="str">
            <v>1598</v>
          </cell>
          <cell r="E461" t="str">
            <v>Y</v>
          </cell>
          <cell r="F461" t="str">
            <v>Associate Director, Clinical Operations</v>
          </cell>
          <cell r="G461" t="str">
            <v>A</v>
          </cell>
          <cell r="H461" t="str">
            <v>USD</v>
          </cell>
          <cell r="I461">
            <v>204089.60000000001</v>
          </cell>
          <cell r="J461">
            <v>1</v>
          </cell>
          <cell r="L461" t="str">
            <v>HOME-WA-SEA</v>
          </cell>
          <cell r="M461" t="str">
            <v>US</v>
          </cell>
          <cell r="AP461">
            <v>1</v>
          </cell>
          <cell r="AQ461">
            <v>784.96</v>
          </cell>
          <cell r="AR461" t="str">
            <v xml:space="preserve"> </v>
          </cell>
          <cell r="AS461" t="str">
            <v>X</v>
          </cell>
          <cell r="AT461">
            <v>0</v>
          </cell>
        </row>
        <row r="462">
          <cell r="A462" t="str">
            <v>Fielding, Tessa Louise</v>
          </cell>
          <cell r="B462" t="str">
            <v>Senior Research &amp; Development Officer I</v>
          </cell>
          <cell r="C462" t="str">
            <v>MDHT</v>
          </cell>
          <cell r="D462" t="str">
            <v>7289</v>
          </cell>
          <cell r="E462" t="str">
            <v>Y</v>
          </cell>
          <cell r="F462" t="str">
            <v>Project Engineer II</v>
          </cell>
          <cell r="G462" t="str">
            <v>A</v>
          </cell>
          <cell r="H462" t="str">
            <v>USD</v>
          </cell>
          <cell r="I462">
            <v>79564</v>
          </cell>
          <cell r="J462">
            <v>1</v>
          </cell>
          <cell r="L462" t="str">
            <v>SEATTLE</v>
          </cell>
          <cell r="M462" t="str">
            <v>US</v>
          </cell>
          <cell r="AP462">
            <v>1</v>
          </cell>
          <cell r="AQ462">
            <v>306.01538461538462</v>
          </cell>
          <cell r="AR462" t="str">
            <v xml:space="preserve"> </v>
          </cell>
          <cell r="AS462" t="str">
            <v xml:space="preserve"> </v>
          </cell>
          <cell r="AT462">
            <v>0</v>
          </cell>
        </row>
        <row r="463">
          <cell r="A463" t="str">
            <v>Fimbi Ndedi, Sandrine</v>
          </cell>
          <cell r="B463" t="str">
            <v>Advanced Finance and Awards/ Advanced PADM</v>
          </cell>
          <cell r="C463" t="str">
            <v>HIV</v>
          </cell>
          <cell r="D463" t="str">
            <v>4817</v>
          </cell>
          <cell r="E463" t="str">
            <v>Y</v>
          </cell>
          <cell r="F463" t="str">
            <v>Senior Project Administrator</v>
          </cell>
          <cell r="G463" t="str">
            <v>A</v>
          </cell>
          <cell r="H463" t="str">
            <v>USD</v>
          </cell>
          <cell r="I463">
            <v>132219.35999999999</v>
          </cell>
          <cell r="J463">
            <v>1</v>
          </cell>
          <cell r="L463" t="str">
            <v>WASHINGTON DC</v>
          </cell>
          <cell r="M463" t="str">
            <v>US</v>
          </cell>
          <cell r="AP463">
            <v>1</v>
          </cell>
          <cell r="AQ463">
            <v>508.53599999999994</v>
          </cell>
          <cell r="AR463" t="str">
            <v xml:space="preserve"> </v>
          </cell>
          <cell r="AS463" t="str">
            <v xml:space="preserve"> </v>
          </cell>
          <cell r="AT463">
            <v>0</v>
          </cell>
        </row>
        <row r="464">
          <cell r="A464" t="str">
            <v>Fincham, Elizabeth Anne</v>
          </cell>
          <cell r="B464" t="str">
            <v>Senior Finance and Awards Officer/ Senior PADM I</v>
          </cell>
          <cell r="C464" t="str">
            <v>CIFM</v>
          </cell>
          <cell r="D464" t="str">
            <v>8165</v>
          </cell>
          <cell r="E464" t="str">
            <v>Y</v>
          </cell>
          <cell r="F464" t="str">
            <v>Project Administrator</v>
          </cell>
          <cell r="G464" t="str">
            <v>A</v>
          </cell>
          <cell r="H464" t="str">
            <v>USD</v>
          </cell>
          <cell r="I464">
            <v>114400</v>
          </cell>
          <cell r="J464">
            <v>1</v>
          </cell>
          <cell r="L464" t="str">
            <v>WASHINGTON DC</v>
          </cell>
          <cell r="M464" t="str">
            <v>US</v>
          </cell>
          <cell r="AP464">
            <v>1</v>
          </cell>
          <cell r="AQ464">
            <v>440</v>
          </cell>
          <cell r="AR464" t="str">
            <v xml:space="preserve"> </v>
          </cell>
          <cell r="AS464" t="str">
            <v xml:space="preserve"> </v>
          </cell>
          <cell r="AT464">
            <v>0</v>
          </cell>
        </row>
        <row r="465">
          <cell r="A465" t="str">
            <v>Fleming, Jessica Ann</v>
          </cell>
          <cell r="B465" t="str">
            <v>Advanced Research &amp; Development Officer</v>
          </cell>
          <cell r="C465" t="str">
            <v>CPAI</v>
          </cell>
          <cell r="D465" t="str">
            <v>1727</v>
          </cell>
          <cell r="E465" t="str">
            <v>Y</v>
          </cell>
          <cell r="F465" t="str">
            <v>Maternal Immunization Delivery Lead</v>
          </cell>
          <cell r="G465" t="str">
            <v>A</v>
          </cell>
          <cell r="H465" t="str">
            <v>USD</v>
          </cell>
          <cell r="I465">
            <v>210881.84</v>
          </cell>
          <cell r="J465">
            <v>1</v>
          </cell>
          <cell r="L465" t="str">
            <v>HOME-WA-SEA</v>
          </cell>
          <cell r="M465" t="str">
            <v>US</v>
          </cell>
          <cell r="AP465">
            <v>1</v>
          </cell>
          <cell r="AQ465">
            <v>811.08399999999995</v>
          </cell>
          <cell r="AR465" t="str">
            <v xml:space="preserve"> </v>
          </cell>
          <cell r="AS465" t="str">
            <v>X</v>
          </cell>
          <cell r="AT465">
            <v>0</v>
          </cell>
        </row>
        <row r="466">
          <cell r="A466" t="str">
            <v>Flores Paredes, Jose L</v>
          </cell>
          <cell r="B466" t="str">
            <v>Senior Accountant II</v>
          </cell>
          <cell r="C466" t="str">
            <v>GLACCT</v>
          </cell>
          <cell r="D466" t="str">
            <v>2267</v>
          </cell>
          <cell r="E466" t="str">
            <v>Y</v>
          </cell>
          <cell r="F466" t="str">
            <v>Senior Accountant, Lead</v>
          </cell>
          <cell r="G466" t="str">
            <v>A</v>
          </cell>
          <cell r="H466" t="str">
            <v>USD</v>
          </cell>
          <cell r="I466">
            <v>105155.44</v>
          </cell>
          <cell r="J466">
            <v>1</v>
          </cell>
          <cell r="L466" t="str">
            <v>SEATTLE</v>
          </cell>
          <cell r="M466" t="str">
            <v>US</v>
          </cell>
          <cell r="AP466">
            <v>1</v>
          </cell>
          <cell r="AQ466">
            <v>404.44400000000002</v>
          </cell>
          <cell r="AR466" t="str">
            <v xml:space="preserve"> </v>
          </cell>
          <cell r="AS466" t="str">
            <v xml:space="preserve"> </v>
          </cell>
          <cell r="AT466">
            <v>0</v>
          </cell>
        </row>
        <row r="467">
          <cell r="A467" t="str">
            <v>Flores, Andrea M</v>
          </cell>
          <cell r="B467" t="str">
            <v>TL II Services &amp; Support</v>
          </cell>
          <cell r="C467" t="str">
            <v>IT</v>
          </cell>
          <cell r="D467" t="str">
            <v>1457</v>
          </cell>
          <cell r="E467" t="str">
            <v>Y</v>
          </cell>
          <cell r="F467" t="str">
            <v>US Help Desk Manager</v>
          </cell>
          <cell r="G467" t="str">
            <v>A</v>
          </cell>
          <cell r="H467" t="str">
            <v>USD</v>
          </cell>
          <cell r="I467">
            <v>111233.2</v>
          </cell>
          <cell r="J467">
            <v>1</v>
          </cell>
          <cell r="L467" t="str">
            <v>WASHINGTON DC</v>
          </cell>
          <cell r="M467" t="str">
            <v>US</v>
          </cell>
          <cell r="AP467">
            <v>1</v>
          </cell>
          <cell r="AQ467">
            <v>427.82</v>
          </cell>
          <cell r="AR467" t="str">
            <v xml:space="preserve"> </v>
          </cell>
          <cell r="AS467" t="str">
            <v xml:space="preserve"> </v>
          </cell>
          <cell r="AT467">
            <v>0</v>
          </cell>
        </row>
        <row r="468">
          <cell r="A468" t="str">
            <v>Foster, Jennifer L</v>
          </cell>
          <cell r="B468" t="str">
            <v>Senior Program Officer II</v>
          </cell>
          <cell r="C468" t="str">
            <v>MDHT</v>
          </cell>
          <cell r="D468" t="str">
            <v>3627</v>
          </cell>
          <cell r="E468" t="str">
            <v>Y</v>
          </cell>
          <cell r="F468" t="str">
            <v>Senior Technical Officer</v>
          </cell>
          <cell r="G468" t="str">
            <v>A</v>
          </cell>
          <cell r="H468" t="str">
            <v>USD</v>
          </cell>
          <cell r="I468">
            <v>161150.07999999999</v>
          </cell>
          <cell r="J468">
            <v>1</v>
          </cell>
          <cell r="L468" t="str">
            <v>SEATTLE</v>
          </cell>
          <cell r="M468" t="str">
            <v>US</v>
          </cell>
          <cell r="AP468">
            <v>1</v>
          </cell>
          <cell r="AQ468">
            <v>619.80799999999999</v>
          </cell>
          <cell r="AR468" t="str">
            <v xml:space="preserve"> </v>
          </cell>
          <cell r="AS468" t="str">
            <v xml:space="preserve"> </v>
          </cell>
          <cell r="AT468">
            <v>0</v>
          </cell>
        </row>
        <row r="469">
          <cell r="A469" t="str">
            <v>Fourie, Carl Denzil Andrew</v>
          </cell>
          <cell r="B469" t="str">
            <v>Director Digital Systems</v>
          </cell>
          <cell r="C469" t="str">
            <v>CODE</v>
          </cell>
          <cell r="D469" t="str">
            <v>6835</v>
          </cell>
          <cell r="E469" t="str">
            <v>Y</v>
          </cell>
          <cell r="F469" t="str">
            <v>Deputy Director of Digital Services</v>
          </cell>
          <cell r="G469" t="str">
            <v>A</v>
          </cell>
          <cell r="H469" t="str">
            <v>ZAR</v>
          </cell>
          <cell r="I469">
            <v>3397273.99</v>
          </cell>
          <cell r="J469">
            <v>1</v>
          </cell>
          <cell r="L469" t="str">
            <v>REMOTE-ZA</v>
          </cell>
          <cell r="M469" t="str">
            <v>AFRICA</v>
          </cell>
          <cell r="AP469">
            <v>18.2</v>
          </cell>
          <cell r="AQ469">
            <v>717.93617709213868</v>
          </cell>
          <cell r="AR469" t="str">
            <v xml:space="preserve"> </v>
          </cell>
          <cell r="AS469" t="str">
            <v xml:space="preserve"> </v>
          </cell>
          <cell r="AT469">
            <v>0</v>
          </cell>
        </row>
        <row r="470">
          <cell r="A470" t="str">
            <v>Frivold, Collrane Juliana</v>
          </cell>
          <cell r="B470" t="str">
            <v>Senior Program Officer I</v>
          </cell>
          <cell r="C470" t="str">
            <v>MDHT</v>
          </cell>
          <cell r="D470" t="str">
            <v>6422</v>
          </cell>
          <cell r="E470" t="str">
            <v>Y</v>
          </cell>
          <cell r="F470" t="str">
            <v>Technical Officer</v>
          </cell>
          <cell r="G470" t="str">
            <v>A</v>
          </cell>
          <cell r="H470" t="str">
            <v>USD</v>
          </cell>
          <cell r="I470">
            <v>77745.600000000006</v>
          </cell>
          <cell r="J470">
            <v>0.6</v>
          </cell>
          <cell r="L470" t="str">
            <v>SEATTLE</v>
          </cell>
          <cell r="M470" t="str">
            <v>US</v>
          </cell>
          <cell r="AP470">
            <v>1</v>
          </cell>
          <cell r="AQ470">
            <v>498.3692307692308</v>
          </cell>
          <cell r="AR470" t="str">
            <v xml:space="preserve"> </v>
          </cell>
          <cell r="AS470" t="str">
            <v xml:space="preserve"> </v>
          </cell>
          <cell r="AT470">
            <v>0</v>
          </cell>
        </row>
        <row r="471">
          <cell r="A471" t="str">
            <v>Furtwangler, Thomas Gavin</v>
          </cell>
          <cell r="B471" t="str">
            <v>Senior Communications Officer II</v>
          </cell>
          <cell r="C471" t="str">
            <v>EXAGEN</v>
          </cell>
          <cell r="D471" t="str">
            <v>4835</v>
          </cell>
          <cell r="E471" t="str">
            <v>Y</v>
          </cell>
          <cell r="F471" t="str">
            <v>Senior Technology and Operations Manager</v>
          </cell>
          <cell r="G471" t="str">
            <v>A</v>
          </cell>
          <cell r="H471" t="str">
            <v>USD</v>
          </cell>
          <cell r="I471">
            <v>166886.72</v>
          </cell>
          <cell r="J471">
            <v>1</v>
          </cell>
          <cell r="L471" t="str">
            <v>SEATTLE</v>
          </cell>
          <cell r="M471" t="str">
            <v>US</v>
          </cell>
          <cell r="AP471">
            <v>1</v>
          </cell>
          <cell r="AQ471">
            <v>641.87199999999996</v>
          </cell>
          <cell r="AR471" t="str">
            <v xml:space="preserve"> </v>
          </cell>
          <cell r="AS471" t="str">
            <v xml:space="preserve"> </v>
          </cell>
          <cell r="AT471">
            <v>0</v>
          </cell>
        </row>
        <row r="472">
          <cell r="A472" t="str">
            <v>Gaborets, Tetiana</v>
          </cell>
          <cell r="B472" t="str">
            <v>Senior Program Officer II</v>
          </cell>
          <cell r="C472" t="str">
            <v>PSU</v>
          </cell>
          <cell r="D472" t="str">
            <v>6545</v>
          </cell>
          <cell r="E472" t="str">
            <v>Y</v>
          </cell>
          <cell r="F472" t="str">
            <v>Senior Program Officer</v>
          </cell>
          <cell r="G472" t="str">
            <v>A</v>
          </cell>
          <cell r="H472" t="str">
            <v>USD</v>
          </cell>
          <cell r="I472">
            <v>79951.72</v>
          </cell>
          <cell r="J472">
            <v>1</v>
          </cell>
          <cell r="L472" t="str">
            <v>KYIV</v>
          </cell>
          <cell r="M472" t="str">
            <v>AMEE</v>
          </cell>
          <cell r="AP472">
            <v>1</v>
          </cell>
          <cell r="AQ472">
            <v>307.50661538461537</v>
          </cell>
          <cell r="AR472" t="str">
            <v xml:space="preserve"> </v>
          </cell>
          <cell r="AS472" t="str">
            <v xml:space="preserve"> </v>
          </cell>
          <cell r="AT472">
            <v>0</v>
          </cell>
        </row>
        <row r="473">
          <cell r="A473" t="str">
            <v>Gacheru, Faith Njeri</v>
          </cell>
          <cell r="B473" t="str">
            <v>Accountant</v>
          </cell>
          <cell r="C473" t="str">
            <v>PSK</v>
          </cell>
          <cell r="D473" t="str">
            <v>5411</v>
          </cell>
          <cell r="E473" t="str">
            <v>Y</v>
          </cell>
          <cell r="F473" t="str">
            <v>Finance Officer</v>
          </cell>
          <cell r="G473" t="str">
            <v>A</v>
          </cell>
          <cell r="H473" t="str">
            <v>USD</v>
          </cell>
          <cell r="I473">
            <v>22826.59</v>
          </cell>
          <cell r="J473">
            <v>1</v>
          </cell>
          <cell r="L473" t="str">
            <v>NAIROBI</v>
          </cell>
          <cell r="M473" t="str">
            <v>AFRICA</v>
          </cell>
          <cell r="AP473">
            <v>1</v>
          </cell>
          <cell r="AQ473">
            <v>87.794576923076917</v>
          </cell>
          <cell r="AR473" t="str">
            <v xml:space="preserve"> </v>
          </cell>
          <cell r="AS473" t="str">
            <v xml:space="preserve"> </v>
          </cell>
          <cell r="AT473">
            <v>0</v>
          </cell>
        </row>
        <row r="474">
          <cell r="A474" t="str">
            <v>Gachoka, Faith Mwithaga</v>
          </cell>
          <cell r="B474" t="str">
            <v>Senior Accountant I</v>
          </cell>
          <cell r="C474" t="str">
            <v>GLACCT</v>
          </cell>
          <cell r="D474" t="str">
            <v>7416</v>
          </cell>
          <cell r="E474" t="str">
            <v>Y</v>
          </cell>
          <cell r="F474" t="str">
            <v>Accounting Officer, Revenue and Reporting</v>
          </cell>
          <cell r="G474" t="str">
            <v>A</v>
          </cell>
          <cell r="H474" t="str">
            <v>USD</v>
          </cell>
          <cell r="I474">
            <v>31552.14</v>
          </cell>
          <cell r="J474">
            <v>1</v>
          </cell>
          <cell r="L474" t="str">
            <v>REMOTE-KE</v>
          </cell>
          <cell r="M474" t="str">
            <v>AFRICA</v>
          </cell>
          <cell r="AP474">
            <v>1</v>
          </cell>
          <cell r="AQ474">
            <v>121.35438461538462</v>
          </cell>
          <cell r="AR474" t="str">
            <v xml:space="preserve"> </v>
          </cell>
          <cell r="AS474" t="str">
            <v xml:space="preserve"> </v>
          </cell>
          <cell r="AT474">
            <v>0</v>
          </cell>
        </row>
        <row r="475">
          <cell r="A475" t="str">
            <v>Gaius-Obaseki, Andrea</v>
          </cell>
          <cell r="B475" t="str">
            <v>Senior Program Project Manager II</v>
          </cell>
          <cell r="C475" t="str">
            <v>DX</v>
          </cell>
          <cell r="D475" t="str">
            <v>10102</v>
          </cell>
          <cell r="E475" t="str">
            <v>Y</v>
          </cell>
          <cell r="F475" t="str">
            <v>Sr. Project Manager, Diagnostics</v>
          </cell>
          <cell r="G475" t="str">
            <v>A</v>
          </cell>
          <cell r="H475" t="str">
            <v>USD</v>
          </cell>
          <cell r="I475">
            <v>118000</v>
          </cell>
          <cell r="J475">
            <v>1</v>
          </cell>
          <cell r="L475" t="str">
            <v>SEATTLE</v>
          </cell>
          <cell r="M475" t="str">
            <v>US</v>
          </cell>
          <cell r="AP475">
            <v>1</v>
          </cell>
          <cell r="AQ475">
            <v>453.84615384615387</v>
          </cell>
          <cell r="AR475" t="str">
            <v xml:space="preserve"> </v>
          </cell>
          <cell r="AS475" t="str">
            <v xml:space="preserve"> </v>
          </cell>
          <cell r="AT475">
            <v>0</v>
          </cell>
        </row>
        <row r="476">
          <cell r="A476" t="str">
            <v>Gamaliel, John Gregory</v>
          </cell>
          <cell r="B476" t="str">
            <v>Senior Manager Program</v>
          </cell>
          <cell r="C476" t="str">
            <v>TAN</v>
          </cell>
          <cell r="D476" t="str">
            <v>7652</v>
          </cell>
          <cell r="E476" t="str">
            <v>Y</v>
          </cell>
          <cell r="F476" t="str">
            <v>Technical Director of Programs, Tanzania</v>
          </cell>
          <cell r="G476" t="str">
            <v>A</v>
          </cell>
          <cell r="H476" t="str">
            <v>TZS</v>
          </cell>
          <cell r="I476">
            <v>211029540</v>
          </cell>
          <cell r="J476">
            <v>1</v>
          </cell>
          <cell r="L476" t="str">
            <v>DAR ES SALAAM</v>
          </cell>
          <cell r="M476" t="str">
            <v>AFRICA</v>
          </cell>
          <cell r="AP476">
            <v>2500</v>
          </cell>
          <cell r="AQ476">
            <v>324.66083076923081</v>
          </cell>
          <cell r="AR476" t="str">
            <v xml:space="preserve"> </v>
          </cell>
          <cell r="AS476" t="str">
            <v xml:space="preserve"> </v>
          </cell>
          <cell r="AT476">
            <v>0</v>
          </cell>
        </row>
        <row r="477">
          <cell r="A477" t="str">
            <v>Gamazina, Yekaterina Olegivna</v>
          </cell>
          <cell r="B477" t="str">
            <v>Global HUB Leader</v>
          </cell>
          <cell r="C477" t="str">
            <v>PSU</v>
          </cell>
          <cell r="D477" t="str">
            <v>U103</v>
          </cell>
          <cell r="E477" t="str">
            <v>Y</v>
          </cell>
          <cell r="F477" t="str">
            <v>Director Eastern Europe &amp; Central Asia</v>
          </cell>
          <cell r="G477" t="str">
            <v>A</v>
          </cell>
          <cell r="H477" t="str">
            <v>USD</v>
          </cell>
          <cell r="I477">
            <v>225907.95</v>
          </cell>
          <cell r="J477">
            <v>1</v>
          </cell>
          <cell r="L477" t="str">
            <v>KYIV</v>
          </cell>
          <cell r="M477" t="str">
            <v>AMEE</v>
          </cell>
          <cell r="AP477">
            <v>1</v>
          </cell>
          <cell r="AQ477">
            <v>868.87673076923079</v>
          </cell>
          <cell r="AR477" t="str">
            <v xml:space="preserve"> </v>
          </cell>
          <cell r="AS477" t="str">
            <v>X</v>
          </cell>
          <cell r="AT477">
            <v>0</v>
          </cell>
        </row>
        <row r="478">
          <cell r="A478" t="str">
            <v>Gambura, Biftu Bitew</v>
          </cell>
          <cell r="B478" t="str">
            <v>Senior Program Officer II</v>
          </cell>
          <cell r="C478" t="str">
            <v>ET</v>
          </cell>
          <cell r="D478" t="str">
            <v>10005</v>
          </cell>
          <cell r="E478" t="str">
            <v>Y</v>
          </cell>
          <cell r="F478" t="str">
            <v>Regional COVID-19 Vaccine Delivery Support (CDS) TA</v>
          </cell>
          <cell r="G478" t="str">
            <v>A</v>
          </cell>
          <cell r="H478" t="str">
            <v>USD</v>
          </cell>
          <cell r="I478">
            <v>16020.48</v>
          </cell>
          <cell r="J478">
            <v>1</v>
          </cell>
          <cell r="L478" t="str">
            <v>REMOTE-ET</v>
          </cell>
          <cell r="M478" t="str">
            <v>AFRICA</v>
          </cell>
          <cell r="AP478">
            <v>1</v>
          </cell>
          <cell r="AQ478">
            <v>61.617230769230765</v>
          </cell>
          <cell r="AR478" t="str">
            <v xml:space="preserve"> </v>
          </cell>
          <cell r="AS478" t="str">
            <v xml:space="preserve"> </v>
          </cell>
          <cell r="AT478">
            <v>0</v>
          </cell>
        </row>
        <row r="479">
          <cell r="A479" t="str">
            <v>Gangaware, Nilesh Pandurang</v>
          </cell>
          <cell r="B479" t="str">
            <v>Senior Program Officer I</v>
          </cell>
          <cell r="C479" t="str">
            <v>PSN</v>
          </cell>
          <cell r="D479" t="str">
            <v>7717</v>
          </cell>
          <cell r="E479" t="str">
            <v>Y</v>
          </cell>
          <cell r="F479" t="str">
            <v>Regional Program Manager-Food Fortification</v>
          </cell>
          <cell r="G479" t="str">
            <v>A</v>
          </cell>
          <cell r="H479" t="str">
            <v>INR</v>
          </cell>
          <cell r="I479">
            <v>1712338.12</v>
          </cell>
          <cell r="J479">
            <v>1</v>
          </cell>
          <cell r="L479" t="str">
            <v>MUMBAI</v>
          </cell>
          <cell r="M479" t="str">
            <v>AMEE</v>
          </cell>
          <cell r="AP479">
            <v>81.06</v>
          </cell>
          <cell r="AQ479">
            <v>81.247419765036355</v>
          </cell>
          <cell r="AR479" t="str">
            <v xml:space="preserve"> </v>
          </cell>
          <cell r="AS479" t="str">
            <v xml:space="preserve"> </v>
          </cell>
          <cell r="AT479">
            <v>0</v>
          </cell>
        </row>
        <row r="480">
          <cell r="A480" t="str">
            <v>Gao, Guang</v>
          </cell>
          <cell r="B480" t="str">
            <v>Advanced Clinical Research Monitoring &amp; Development Officer</v>
          </cell>
          <cell r="C480" t="str">
            <v>EMQ</v>
          </cell>
          <cell r="D480" t="str">
            <v>6551</v>
          </cell>
          <cell r="E480" t="str">
            <v>Y</v>
          </cell>
          <cell r="F480" t="str">
            <v>Senior Technical Officer</v>
          </cell>
          <cell r="G480" t="str">
            <v>A</v>
          </cell>
          <cell r="H480" t="str">
            <v>USD</v>
          </cell>
          <cell r="I480">
            <v>158580.24</v>
          </cell>
          <cell r="J480">
            <v>1</v>
          </cell>
          <cell r="L480" t="str">
            <v>SHANGHAIREP</v>
          </cell>
          <cell r="M480" t="str">
            <v>AMEE</v>
          </cell>
          <cell r="AP480">
            <v>1</v>
          </cell>
          <cell r="AQ480">
            <v>609.92399999999998</v>
          </cell>
          <cell r="AR480" t="str">
            <v xml:space="preserve"> </v>
          </cell>
          <cell r="AS480" t="str">
            <v xml:space="preserve"> </v>
          </cell>
          <cell r="AT480">
            <v>0</v>
          </cell>
        </row>
        <row r="481">
          <cell r="A481" t="str">
            <v>Garan, Magnolia Rose</v>
          </cell>
          <cell r="B481" t="str">
            <v>Manager Finance and Awards</v>
          </cell>
          <cell r="C481" t="str">
            <v>CODE</v>
          </cell>
          <cell r="D481" t="str">
            <v>6368</v>
          </cell>
          <cell r="E481" t="str">
            <v>Y</v>
          </cell>
          <cell r="F481" t="str">
            <v>Manager, Finance and Awards</v>
          </cell>
          <cell r="G481" t="str">
            <v>A</v>
          </cell>
          <cell r="H481" t="str">
            <v>USD</v>
          </cell>
          <cell r="I481">
            <v>130873</v>
          </cell>
          <cell r="J481">
            <v>1</v>
          </cell>
          <cell r="L481" t="str">
            <v>WASHINGTON DC</v>
          </cell>
          <cell r="M481" t="str">
            <v>US</v>
          </cell>
          <cell r="AP481">
            <v>1</v>
          </cell>
          <cell r="AQ481">
            <v>503.35769230769233</v>
          </cell>
          <cell r="AR481" t="str">
            <v xml:space="preserve"> </v>
          </cell>
          <cell r="AS481" t="str">
            <v xml:space="preserve"> </v>
          </cell>
          <cell r="AT481">
            <v>0</v>
          </cell>
        </row>
        <row r="482">
          <cell r="A482" t="str">
            <v>Garg, Ankur</v>
          </cell>
          <cell r="B482" t="str">
            <v>Program Associate II</v>
          </cell>
          <cell r="C482" t="str">
            <v>PSN</v>
          </cell>
          <cell r="D482" t="str">
            <v>10136</v>
          </cell>
          <cell r="E482" t="str">
            <v>Y</v>
          </cell>
          <cell r="F482" t="str">
            <v>Program Associate</v>
          </cell>
          <cell r="G482" t="str">
            <v>A</v>
          </cell>
          <cell r="H482" t="str">
            <v>INR</v>
          </cell>
          <cell r="I482">
            <v>1400383</v>
          </cell>
          <cell r="J482">
            <v>1</v>
          </cell>
          <cell r="L482" t="str">
            <v>NEW DELHI</v>
          </cell>
          <cell r="M482" t="str">
            <v>AMEE</v>
          </cell>
          <cell r="AP482">
            <v>81.06</v>
          </cell>
          <cell r="AQ482">
            <v>66.445700241037017</v>
          </cell>
          <cell r="AR482" t="str">
            <v xml:space="preserve"> </v>
          </cell>
          <cell r="AS482" t="str">
            <v xml:space="preserve"> </v>
          </cell>
          <cell r="AT482">
            <v>0</v>
          </cell>
        </row>
        <row r="483">
          <cell r="A483" t="str">
            <v>Garrett, Ellen Marie</v>
          </cell>
          <cell r="B483" t="str">
            <v>Director Finance and Awards</v>
          </cell>
          <cell r="C483" t="str">
            <v>CODE</v>
          </cell>
          <cell r="D483" t="str">
            <v>7540</v>
          </cell>
          <cell r="E483" t="str">
            <v>Y</v>
          </cell>
          <cell r="F483" t="str">
            <v>Director of Finance and Administration, CoDE</v>
          </cell>
          <cell r="G483" t="str">
            <v>A</v>
          </cell>
          <cell r="H483" t="str">
            <v>USD</v>
          </cell>
          <cell r="I483">
            <v>208572</v>
          </cell>
          <cell r="J483">
            <v>1</v>
          </cell>
          <cell r="L483" t="str">
            <v>WASHINGTON DC</v>
          </cell>
          <cell r="M483" t="str">
            <v>US</v>
          </cell>
          <cell r="AP483">
            <v>1</v>
          </cell>
          <cell r="AQ483">
            <v>802.2</v>
          </cell>
          <cell r="AR483" t="str">
            <v xml:space="preserve"> </v>
          </cell>
          <cell r="AS483" t="str">
            <v>X</v>
          </cell>
          <cell r="AT483">
            <v>0</v>
          </cell>
        </row>
        <row r="484">
          <cell r="A484" t="str">
            <v>Gast, Christopher M</v>
          </cell>
          <cell r="B484" t="str">
            <v>Senior Director Data Mgmt &amp; Stats</v>
          </cell>
          <cell r="C484" t="str">
            <v>CCLN</v>
          </cell>
          <cell r="D484" t="str">
            <v>6503</v>
          </cell>
          <cell r="E484" t="str">
            <v>Y</v>
          </cell>
          <cell r="F484" t="str">
            <v>Director of Statistics, CVIA</v>
          </cell>
          <cell r="G484" t="str">
            <v>A</v>
          </cell>
          <cell r="H484" t="str">
            <v>USD</v>
          </cell>
          <cell r="I484">
            <v>284322.48</v>
          </cell>
          <cell r="J484">
            <v>1</v>
          </cell>
          <cell r="L484" t="str">
            <v>HOME-WA-SEA</v>
          </cell>
          <cell r="M484" t="str">
            <v>US</v>
          </cell>
          <cell r="AP484">
            <v>1</v>
          </cell>
          <cell r="AQ484">
            <v>1093.548</v>
          </cell>
          <cell r="AR484" t="str">
            <v xml:space="preserve"> </v>
          </cell>
          <cell r="AS484" t="str">
            <v>X</v>
          </cell>
          <cell r="AT484">
            <v>0</v>
          </cell>
        </row>
        <row r="485">
          <cell r="A485" t="str">
            <v>Gathoni, Eunice Pauline</v>
          </cell>
          <cell r="B485" t="str">
            <v>Senior Functional Coordinator</v>
          </cell>
          <cell r="C485" t="str">
            <v>MD</v>
          </cell>
          <cell r="D485" t="str">
            <v>7052</v>
          </cell>
          <cell r="E485" t="str">
            <v>Y</v>
          </cell>
          <cell r="F485" t="str">
            <v>Market Dynamics Project Coordinator, Market Dynamics</v>
          </cell>
          <cell r="G485" t="str">
            <v>A</v>
          </cell>
          <cell r="H485" t="str">
            <v>USD</v>
          </cell>
          <cell r="I485">
            <v>13410</v>
          </cell>
          <cell r="J485">
            <v>1</v>
          </cell>
          <cell r="L485" t="str">
            <v>NAIROBI</v>
          </cell>
          <cell r="M485" t="str">
            <v>AFRICA</v>
          </cell>
          <cell r="AP485">
            <v>1</v>
          </cell>
          <cell r="AQ485">
            <v>51.57692307692308</v>
          </cell>
          <cell r="AR485" t="str">
            <v xml:space="preserve"> </v>
          </cell>
          <cell r="AS485" t="str">
            <v xml:space="preserve"> </v>
          </cell>
          <cell r="AT485">
            <v>0</v>
          </cell>
        </row>
        <row r="486">
          <cell r="A486" t="str">
            <v>Gathuya, Samuel Wambugu</v>
          </cell>
          <cell r="B486" t="str">
            <v>Director Program</v>
          </cell>
          <cell r="C486" t="str">
            <v>CODE</v>
          </cell>
          <cell r="D486" t="str">
            <v>7392</v>
          </cell>
          <cell r="E486" t="str">
            <v>Y</v>
          </cell>
          <cell r="F486" t="str">
            <v>Project Director</v>
          </cell>
          <cell r="G486" t="str">
            <v>A</v>
          </cell>
          <cell r="H486" t="str">
            <v>USD</v>
          </cell>
          <cell r="I486">
            <v>194221.04</v>
          </cell>
          <cell r="J486">
            <v>1</v>
          </cell>
          <cell r="L486" t="str">
            <v>HOME-NC-SEA</v>
          </cell>
          <cell r="M486" t="str">
            <v>US</v>
          </cell>
          <cell r="AP486">
            <v>1</v>
          </cell>
          <cell r="AQ486">
            <v>747.00400000000002</v>
          </cell>
          <cell r="AR486" t="str">
            <v xml:space="preserve"> </v>
          </cell>
          <cell r="AS486" t="str">
            <v xml:space="preserve"> </v>
          </cell>
          <cell r="AT486">
            <v>0</v>
          </cell>
        </row>
        <row r="487">
          <cell r="A487" t="str">
            <v>Gautam, Navdeep</v>
          </cell>
          <cell r="B487" t="str">
            <v>Senior Program Officer II</v>
          </cell>
          <cell r="C487" t="str">
            <v>PSN</v>
          </cell>
          <cell r="D487" t="str">
            <v>8144</v>
          </cell>
          <cell r="E487" t="str">
            <v>Y</v>
          </cell>
          <cell r="F487" t="str">
            <v>State Technical Officer – Urban Health</v>
          </cell>
          <cell r="G487" t="str">
            <v>A</v>
          </cell>
          <cell r="H487" t="str">
            <v>INR</v>
          </cell>
          <cell r="I487">
            <v>2305315</v>
          </cell>
          <cell r="J487">
            <v>1</v>
          </cell>
          <cell r="L487" t="str">
            <v>NEW DELHI</v>
          </cell>
          <cell r="M487" t="str">
            <v>AMEE</v>
          </cell>
          <cell r="AP487">
            <v>81.06</v>
          </cell>
          <cell r="AQ487">
            <v>109.38312551006851</v>
          </cell>
          <cell r="AR487" t="str">
            <v xml:space="preserve"> </v>
          </cell>
          <cell r="AS487" t="str">
            <v xml:space="preserve"> </v>
          </cell>
          <cell r="AT487">
            <v>0</v>
          </cell>
        </row>
        <row r="488">
          <cell r="A488" t="str">
            <v>Gawande, Sonal Shamsunder</v>
          </cell>
          <cell r="B488" t="str">
            <v>Senior Program Officer I</v>
          </cell>
          <cell r="C488" t="str">
            <v>PSN</v>
          </cell>
          <cell r="D488" t="str">
            <v>10205</v>
          </cell>
          <cell r="E488" t="str">
            <v>Y</v>
          </cell>
          <cell r="F488" t="str">
            <v>Program Officer</v>
          </cell>
          <cell r="G488" t="str">
            <v>A</v>
          </cell>
          <cell r="H488" t="str">
            <v>INR</v>
          </cell>
          <cell r="I488">
            <v>2256660</v>
          </cell>
          <cell r="J488">
            <v>1</v>
          </cell>
          <cell r="L488" t="str">
            <v>MUMBAI</v>
          </cell>
          <cell r="M488" t="str">
            <v>AMEE</v>
          </cell>
          <cell r="AP488">
            <v>81.06</v>
          </cell>
          <cell r="AQ488">
            <v>107.07453168593065</v>
          </cell>
          <cell r="AR488" t="str">
            <v xml:space="preserve"> </v>
          </cell>
          <cell r="AS488" t="str">
            <v xml:space="preserve"> </v>
          </cell>
          <cell r="AT488">
            <v>0</v>
          </cell>
        </row>
        <row r="489">
          <cell r="A489" t="str">
            <v>Gaydar, Vladimir Vladimirovich</v>
          </cell>
          <cell r="B489" t="str">
            <v>Administrative Specialist I</v>
          </cell>
          <cell r="C489" t="str">
            <v>PSU</v>
          </cell>
          <cell r="D489" t="str">
            <v>3158</v>
          </cell>
          <cell r="E489" t="str">
            <v>Y</v>
          </cell>
          <cell r="F489" t="str">
            <v>Administrative Specialist</v>
          </cell>
          <cell r="G489" t="str">
            <v>A</v>
          </cell>
          <cell r="H489" t="str">
            <v>USD</v>
          </cell>
          <cell r="I489">
            <v>43739.519999999997</v>
          </cell>
          <cell r="J489">
            <v>1</v>
          </cell>
          <cell r="L489" t="str">
            <v>KYIV</v>
          </cell>
          <cell r="M489" t="str">
            <v>AMEE</v>
          </cell>
          <cell r="AP489">
            <v>1</v>
          </cell>
          <cell r="AQ489">
            <v>168.22892307692305</v>
          </cell>
          <cell r="AR489" t="str">
            <v xml:space="preserve"> </v>
          </cell>
          <cell r="AS489" t="str">
            <v xml:space="preserve"> </v>
          </cell>
          <cell r="AT489">
            <v>0</v>
          </cell>
        </row>
        <row r="490">
          <cell r="A490" t="str">
            <v>Gebeyehou, Helen Solomon</v>
          </cell>
          <cell r="B490" t="str">
            <v>Coordinator II Functional Support /Technician II</v>
          </cell>
          <cell r="C490" t="str">
            <v>ET</v>
          </cell>
          <cell r="D490" t="str">
            <v>8137</v>
          </cell>
          <cell r="E490" t="str">
            <v>Y</v>
          </cell>
          <cell r="F490" t="str">
            <v>Program Assistant</v>
          </cell>
          <cell r="G490" t="str">
            <v>A</v>
          </cell>
          <cell r="H490" t="str">
            <v>USD</v>
          </cell>
          <cell r="I490">
            <v>9240.56</v>
          </cell>
          <cell r="J490">
            <v>1</v>
          </cell>
          <cell r="L490" t="str">
            <v>ADDIS</v>
          </cell>
          <cell r="M490" t="str">
            <v>AFRICA</v>
          </cell>
          <cell r="AP490">
            <v>1</v>
          </cell>
          <cell r="AQ490">
            <v>35.540615384615386</v>
          </cell>
          <cell r="AR490" t="str">
            <v xml:space="preserve"> </v>
          </cell>
          <cell r="AS490" t="str">
            <v xml:space="preserve"> </v>
          </cell>
          <cell r="AT490">
            <v>0</v>
          </cell>
        </row>
        <row r="491">
          <cell r="A491" t="str">
            <v>Gebeyehu, Anneleye Fantahun</v>
          </cell>
          <cell r="B491" t="str">
            <v>Senior Functional Coordinator</v>
          </cell>
          <cell r="C491" t="str">
            <v>DX</v>
          </cell>
          <cell r="D491" t="str">
            <v>7797</v>
          </cell>
          <cell r="E491" t="str">
            <v>Y</v>
          </cell>
          <cell r="F491" t="str">
            <v>Study Coordinator, Partnership for Vivax Elimination</v>
          </cell>
          <cell r="G491" t="str">
            <v>A</v>
          </cell>
          <cell r="H491" t="str">
            <v>USD</v>
          </cell>
          <cell r="I491">
            <v>8539.0400000000009</v>
          </cell>
          <cell r="J491">
            <v>1</v>
          </cell>
          <cell r="L491" t="str">
            <v>ADDIS</v>
          </cell>
          <cell r="M491" t="str">
            <v>AFRICA</v>
          </cell>
          <cell r="AP491">
            <v>1</v>
          </cell>
          <cell r="AQ491">
            <v>32.842461538461542</v>
          </cell>
          <cell r="AR491" t="str">
            <v xml:space="preserve"> </v>
          </cell>
          <cell r="AS491" t="str">
            <v xml:space="preserve"> </v>
          </cell>
          <cell r="AT491">
            <v>0</v>
          </cell>
        </row>
        <row r="492">
          <cell r="A492" t="str">
            <v>Gebreegziabher, Lidiya Worku</v>
          </cell>
          <cell r="B492" t="str">
            <v>Coordinator II Functional Support /Technician II</v>
          </cell>
          <cell r="C492" t="str">
            <v>ET</v>
          </cell>
          <cell r="D492" t="str">
            <v>7838</v>
          </cell>
          <cell r="E492" t="str">
            <v>Y</v>
          </cell>
          <cell r="F492" t="str">
            <v>Program Assistant, Surveillance for Malaria Elimination</v>
          </cell>
          <cell r="G492" t="str">
            <v>A</v>
          </cell>
          <cell r="H492" t="str">
            <v>USD</v>
          </cell>
          <cell r="I492">
            <v>8761.2000000000007</v>
          </cell>
          <cell r="J492">
            <v>1</v>
          </cell>
          <cell r="L492" t="str">
            <v>ADDIS</v>
          </cell>
          <cell r="M492" t="str">
            <v>AFRICA</v>
          </cell>
          <cell r="AP492">
            <v>1</v>
          </cell>
          <cell r="AQ492">
            <v>33.696923076923078</v>
          </cell>
          <cell r="AR492" t="str">
            <v xml:space="preserve"> </v>
          </cell>
          <cell r="AS492" t="str">
            <v xml:space="preserve"> </v>
          </cell>
          <cell r="AT492">
            <v>0</v>
          </cell>
        </row>
        <row r="493">
          <cell r="A493" t="str">
            <v>Gebreeigzabher, Abel T</v>
          </cell>
          <cell r="B493" t="str">
            <v>Accounting Coordinator II</v>
          </cell>
          <cell r="C493" t="str">
            <v>GLACCT</v>
          </cell>
          <cell r="D493" t="str">
            <v>6977</v>
          </cell>
          <cell r="E493" t="str">
            <v>Y</v>
          </cell>
          <cell r="F493" t="str">
            <v>Accounting Associate</v>
          </cell>
          <cell r="G493" t="str">
            <v>A</v>
          </cell>
          <cell r="H493" t="str">
            <v>USD</v>
          </cell>
          <cell r="I493">
            <v>65376.480000000003</v>
          </cell>
          <cell r="J493">
            <v>1</v>
          </cell>
          <cell r="L493" t="str">
            <v>SEATTLE</v>
          </cell>
          <cell r="M493" t="str">
            <v>US</v>
          </cell>
          <cell r="AP493">
            <v>1</v>
          </cell>
          <cell r="AQ493">
            <v>251.44800000000001</v>
          </cell>
          <cell r="AR493" t="str">
            <v xml:space="preserve"> </v>
          </cell>
          <cell r="AS493" t="str">
            <v xml:space="preserve"> </v>
          </cell>
          <cell r="AT493">
            <v>0</v>
          </cell>
        </row>
        <row r="494">
          <cell r="A494" t="str">
            <v>Gebreselassie, Ruth Kahsay</v>
          </cell>
          <cell r="B494" t="str">
            <v>Program Project Manager</v>
          </cell>
          <cell r="C494" t="str">
            <v>CIFM</v>
          </cell>
          <cell r="D494" t="str">
            <v>5208</v>
          </cell>
          <cell r="E494" t="str">
            <v>Y</v>
          </cell>
          <cell r="F494" t="str">
            <v>Project Coordinator</v>
          </cell>
          <cell r="G494" t="str">
            <v>A</v>
          </cell>
          <cell r="H494" t="str">
            <v>USD</v>
          </cell>
          <cell r="I494">
            <v>82201.600000000006</v>
          </cell>
          <cell r="J494">
            <v>1</v>
          </cell>
          <cell r="L494" t="str">
            <v>SEATTLE</v>
          </cell>
          <cell r="M494" t="str">
            <v>US</v>
          </cell>
          <cell r="AP494">
            <v>1</v>
          </cell>
          <cell r="AQ494">
            <v>316.16000000000003</v>
          </cell>
          <cell r="AR494" t="str">
            <v xml:space="preserve"> </v>
          </cell>
          <cell r="AS494" t="str">
            <v xml:space="preserve"> </v>
          </cell>
          <cell r="AT494">
            <v>0</v>
          </cell>
        </row>
        <row r="495">
          <cell r="A495" t="str">
            <v>George, Daniel Geda</v>
          </cell>
          <cell r="B495" t="str">
            <v>Senior Manager Strategy &amp; Operations</v>
          </cell>
          <cell r="C495" t="str">
            <v>ET</v>
          </cell>
          <cell r="D495" t="str">
            <v>5964</v>
          </cell>
          <cell r="E495" t="str">
            <v>Y</v>
          </cell>
          <cell r="F495" t="str">
            <v>Senior Finance and Admin Manager</v>
          </cell>
          <cell r="G495" t="str">
            <v>A</v>
          </cell>
          <cell r="H495" t="str">
            <v>USD</v>
          </cell>
          <cell r="I495">
            <v>49783.23</v>
          </cell>
          <cell r="J495">
            <v>1</v>
          </cell>
          <cell r="L495" t="str">
            <v>ADDIS</v>
          </cell>
          <cell r="M495" t="str">
            <v>AFRICA</v>
          </cell>
          <cell r="AP495">
            <v>1</v>
          </cell>
          <cell r="AQ495">
            <v>191.47396153846154</v>
          </cell>
          <cell r="AR495" t="str">
            <v xml:space="preserve"> </v>
          </cell>
          <cell r="AS495" t="str">
            <v xml:space="preserve"> </v>
          </cell>
          <cell r="AT495">
            <v>0</v>
          </cell>
        </row>
        <row r="496">
          <cell r="A496" t="str">
            <v>George, Roshini Miriam</v>
          </cell>
          <cell r="B496" t="str">
            <v>Senior Program Officer II</v>
          </cell>
          <cell r="C496" t="str">
            <v>NCD</v>
          </cell>
          <cell r="D496" t="str">
            <v>6337</v>
          </cell>
          <cell r="E496" t="str">
            <v>Y</v>
          </cell>
          <cell r="F496" t="str">
            <v>Senior Program Officer</v>
          </cell>
          <cell r="G496" t="str">
            <v>A</v>
          </cell>
          <cell r="H496" t="str">
            <v>USD</v>
          </cell>
          <cell r="I496">
            <v>170854.32</v>
          </cell>
          <cell r="J496">
            <v>1</v>
          </cell>
          <cell r="L496" t="str">
            <v>HOME-GA-SEA</v>
          </cell>
          <cell r="M496" t="str">
            <v>US</v>
          </cell>
          <cell r="AP496">
            <v>1</v>
          </cell>
          <cell r="AQ496">
            <v>657.13200000000006</v>
          </cell>
          <cell r="AR496" t="str">
            <v xml:space="preserve"> </v>
          </cell>
          <cell r="AS496" t="str">
            <v xml:space="preserve"> </v>
          </cell>
          <cell r="AT496">
            <v>0</v>
          </cell>
        </row>
        <row r="497">
          <cell r="A497" t="str">
            <v>Germanovych, Myroslava</v>
          </cell>
          <cell r="B497" t="str">
            <v>Senior Program Officer I</v>
          </cell>
          <cell r="C497" t="str">
            <v>PSU</v>
          </cell>
          <cell r="D497" t="str">
            <v>10180</v>
          </cell>
          <cell r="E497" t="str">
            <v>Y</v>
          </cell>
          <cell r="F497" t="str">
            <v>Monitoring and Evaluation and Learning Officer</v>
          </cell>
          <cell r="G497" t="str">
            <v>A</v>
          </cell>
          <cell r="H497" t="str">
            <v>USD</v>
          </cell>
          <cell r="I497">
            <v>42000</v>
          </cell>
          <cell r="J497">
            <v>1</v>
          </cell>
          <cell r="L497" t="str">
            <v>KYIV</v>
          </cell>
          <cell r="M497" t="str">
            <v>AMEE</v>
          </cell>
          <cell r="AP497">
            <v>1</v>
          </cell>
          <cell r="AQ497">
            <v>161.53846153846155</v>
          </cell>
          <cell r="AR497" t="str">
            <v xml:space="preserve"> </v>
          </cell>
          <cell r="AS497" t="str">
            <v xml:space="preserve"> </v>
          </cell>
          <cell r="AT497">
            <v>0</v>
          </cell>
        </row>
        <row r="498">
          <cell r="A498" t="str">
            <v>Gerth-Guyette, Emily</v>
          </cell>
          <cell r="B498" t="str">
            <v>Advanced Research &amp; Development Officer</v>
          </cell>
          <cell r="C498" t="str">
            <v>DX</v>
          </cell>
          <cell r="D498" t="str">
            <v>5184</v>
          </cell>
          <cell r="E498" t="str">
            <v>Y</v>
          </cell>
          <cell r="F498" t="str">
            <v>Research &amp; Development Officer</v>
          </cell>
          <cell r="G498" t="str">
            <v>A</v>
          </cell>
          <cell r="H498" t="str">
            <v>USD</v>
          </cell>
          <cell r="I498">
            <v>127708.88</v>
          </cell>
          <cell r="J498">
            <v>1</v>
          </cell>
          <cell r="L498" t="str">
            <v>SEATTLE</v>
          </cell>
          <cell r="M498" t="str">
            <v>US</v>
          </cell>
          <cell r="AP498">
            <v>1</v>
          </cell>
          <cell r="AQ498">
            <v>491.18800000000005</v>
          </cell>
          <cell r="AR498" t="str">
            <v xml:space="preserve"> </v>
          </cell>
          <cell r="AS498" t="str">
            <v xml:space="preserve"> </v>
          </cell>
          <cell r="AT498">
            <v>0</v>
          </cell>
        </row>
        <row r="499">
          <cell r="A499" t="str">
            <v>Getachew, Nina E</v>
          </cell>
          <cell r="B499" t="str">
            <v>Senior Finance and Awards Officer II/ Senior PADM II</v>
          </cell>
          <cell r="C499" t="str">
            <v>CODE</v>
          </cell>
          <cell r="D499" t="str">
            <v>7677</v>
          </cell>
          <cell r="E499" t="str">
            <v>Y</v>
          </cell>
          <cell r="F499" t="str">
            <v>Project Administration Officer, Digital Square</v>
          </cell>
          <cell r="G499" t="str">
            <v>A</v>
          </cell>
          <cell r="H499" t="str">
            <v>USD</v>
          </cell>
          <cell r="I499">
            <v>131531.4</v>
          </cell>
          <cell r="J499">
            <v>1</v>
          </cell>
          <cell r="L499" t="str">
            <v>WASHINGTON DC</v>
          </cell>
          <cell r="M499" t="str">
            <v>US</v>
          </cell>
          <cell r="AP499">
            <v>1</v>
          </cell>
          <cell r="AQ499">
            <v>505.89</v>
          </cell>
          <cell r="AR499" t="str">
            <v xml:space="preserve"> </v>
          </cell>
          <cell r="AS499" t="str">
            <v xml:space="preserve"> </v>
          </cell>
          <cell r="AT499">
            <v>0</v>
          </cell>
        </row>
        <row r="500">
          <cell r="A500" t="str">
            <v>Ghazaoui, Karim</v>
          </cell>
          <cell r="B500" t="str">
            <v>Senior Director FP&amp;A</v>
          </cell>
          <cell r="C500" t="str">
            <v>FPA</v>
          </cell>
          <cell r="D500" t="str">
            <v>7016</v>
          </cell>
          <cell r="E500" t="str">
            <v>Y</v>
          </cell>
          <cell r="F500" t="str">
            <v>Global Head, Financial Planning and Analysis</v>
          </cell>
          <cell r="G500" t="str">
            <v>A</v>
          </cell>
          <cell r="H500" t="str">
            <v>USD</v>
          </cell>
          <cell r="I500">
            <v>232199.76</v>
          </cell>
          <cell r="J500">
            <v>1</v>
          </cell>
          <cell r="L500" t="str">
            <v>HOME-OR-SEA</v>
          </cell>
          <cell r="M500" t="str">
            <v>US</v>
          </cell>
          <cell r="AP500">
            <v>1</v>
          </cell>
          <cell r="AQ500">
            <v>893.07600000000002</v>
          </cell>
          <cell r="AR500" t="str">
            <v xml:space="preserve"> </v>
          </cell>
          <cell r="AS500" t="str">
            <v>X</v>
          </cell>
          <cell r="AT500">
            <v>0</v>
          </cell>
        </row>
        <row r="501">
          <cell r="A501" t="str">
            <v>Ghimire, Ramji</v>
          </cell>
          <cell r="B501" t="str">
            <v>Administrative Assistant II</v>
          </cell>
          <cell r="C501" t="str">
            <v>PSN</v>
          </cell>
          <cell r="D501" t="str">
            <v>1746</v>
          </cell>
          <cell r="E501" t="str">
            <v>Y</v>
          </cell>
          <cell r="F501" t="str">
            <v>Office Assistant</v>
          </cell>
          <cell r="G501" t="str">
            <v>A</v>
          </cell>
          <cell r="H501" t="str">
            <v>INR</v>
          </cell>
          <cell r="I501">
            <v>828543.8</v>
          </cell>
          <cell r="J501">
            <v>1</v>
          </cell>
          <cell r="L501" t="str">
            <v>NEW DELHI</v>
          </cell>
          <cell r="M501" t="str">
            <v>AMEE</v>
          </cell>
          <cell r="AP501">
            <v>81.06</v>
          </cell>
          <cell r="AQ501">
            <v>39.31294008237014</v>
          </cell>
          <cell r="AR501" t="str">
            <v xml:space="preserve"> </v>
          </cell>
          <cell r="AS501" t="str">
            <v xml:space="preserve"> </v>
          </cell>
          <cell r="AT501">
            <v>0</v>
          </cell>
        </row>
        <row r="502">
          <cell r="A502" t="str">
            <v>Gibbons, Marley Prescott</v>
          </cell>
          <cell r="B502" t="str">
            <v>Executive Assistant II/ Coordinator II</v>
          </cell>
          <cell r="C502" t="str">
            <v>MNTD</v>
          </cell>
          <cell r="D502" t="str">
            <v>8174</v>
          </cell>
          <cell r="E502" t="str">
            <v>Y</v>
          </cell>
          <cell r="F502" t="str">
            <v>Program Associate</v>
          </cell>
          <cell r="G502" t="str">
            <v>A</v>
          </cell>
          <cell r="H502" t="str">
            <v>USD</v>
          </cell>
          <cell r="I502">
            <v>96096</v>
          </cell>
          <cell r="J502">
            <v>1</v>
          </cell>
          <cell r="L502" t="str">
            <v>HOME-NY-SEA</v>
          </cell>
          <cell r="M502" t="str">
            <v>US</v>
          </cell>
          <cell r="AP502">
            <v>1</v>
          </cell>
          <cell r="AQ502">
            <v>369.6</v>
          </cell>
          <cell r="AR502" t="str">
            <v xml:space="preserve"> </v>
          </cell>
          <cell r="AS502" t="str">
            <v xml:space="preserve"> </v>
          </cell>
          <cell r="AT502">
            <v>0</v>
          </cell>
        </row>
        <row r="503">
          <cell r="A503" t="str">
            <v>Gidey, Anwar Brhan</v>
          </cell>
          <cell r="B503" t="str">
            <v>Senior Program Officer II</v>
          </cell>
          <cell r="C503" t="str">
            <v>ET</v>
          </cell>
          <cell r="D503" t="str">
            <v>10021</v>
          </cell>
          <cell r="E503" t="str">
            <v>Y</v>
          </cell>
          <cell r="F503" t="str">
            <v>Regional COVID-19 Vaccine Delivery Support (CDS) TA</v>
          </cell>
          <cell r="G503" t="str">
            <v>A</v>
          </cell>
          <cell r="H503" t="str">
            <v>USD</v>
          </cell>
          <cell r="I503">
            <v>16020.48</v>
          </cell>
          <cell r="J503">
            <v>1</v>
          </cell>
          <cell r="L503" t="str">
            <v>REMOTE-ET</v>
          </cell>
          <cell r="M503" t="str">
            <v>AFRICA</v>
          </cell>
          <cell r="AP503">
            <v>1</v>
          </cell>
          <cell r="AQ503">
            <v>61.617230769230765</v>
          </cell>
          <cell r="AR503" t="str">
            <v xml:space="preserve"> </v>
          </cell>
          <cell r="AS503" t="str">
            <v xml:space="preserve"> </v>
          </cell>
          <cell r="AT503">
            <v>0</v>
          </cell>
        </row>
        <row r="504">
          <cell r="A504" t="str">
            <v>Gilbert, Nikolaj Jested</v>
          </cell>
          <cell r="B504" t="str">
            <v>Chief Executive Officer</v>
          </cell>
          <cell r="C504" t="str">
            <v>PRES</v>
          </cell>
          <cell r="D504" t="str">
            <v>7062</v>
          </cell>
          <cell r="E504" t="str">
            <v>Y</v>
          </cell>
          <cell r="F504" t="str">
            <v>President &amp; Chief Executive Officer</v>
          </cell>
          <cell r="G504" t="str">
            <v>A</v>
          </cell>
          <cell r="H504" t="str">
            <v>USD</v>
          </cell>
          <cell r="I504">
            <v>517363.6</v>
          </cell>
          <cell r="J504">
            <v>1</v>
          </cell>
          <cell r="L504" t="str">
            <v>SEATTLE</v>
          </cell>
          <cell r="M504" t="str">
            <v>US</v>
          </cell>
          <cell r="AP504">
            <v>1</v>
          </cell>
          <cell r="AQ504">
            <v>1989.86</v>
          </cell>
          <cell r="AR504" t="str">
            <v xml:space="preserve"> </v>
          </cell>
          <cell r="AS504" t="str">
            <v>X</v>
          </cell>
          <cell r="AT504">
            <v>0</v>
          </cell>
        </row>
        <row r="505">
          <cell r="A505" t="str">
            <v>Gingras, Teresa Anne</v>
          </cell>
          <cell r="B505" t="str">
            <v>TL II Supply Chain</v>
          </cell>
          <cell r="C505" t="str">
            <v>GLACCT</v>
          </cell>
          <cell r="D505" t="str">
            <v>1591</v>
          </cell>
          <cell r="E505" t="str">
            <v>Y</v>
          </cell>
          <cell r="F505" t="str">
            <v>Procurement Officer</v>
          </cell>
          <cell r="G505" t="str">
            <v>A</v>
          </cell>
          <cell r="H505" t="str">
            <v>USD</v>
          </cell>
          <cell r="I505">
            <v>130873.60000000001</v>
          </cell>
          <cell r="J505">
            <v>1</v>
          </cell>
          <cell r="L505" t="str">
            <v>HOME-WA-SEA</v>
          </cell>
          <cell r="M505" t="str">
            <v>US</v>
          </cell>
          <cell r="AP505">
            <v>1</v>
          </cell>
          <cell r="AQ505">
            <v>503.36</v>
          </cell>
          <cell r="AR505" t="str">
            <v xml:space="preserve"> </v>
          </cell>
          <cell r="AS505" t="str">
            <v xml:space="preserve"> </v>
          </cell>
          <cell r="AT505">
            <v>0</v>
          </cell>
        </row>
        <row r="506">
          <cell r="A506" t="str">
            <v>Giri, Linesh Kumar</v>
          </cell>
          <cell r="B506" t="str">
            <v>Operations Systems &amp; Analytics Analyst II</v>
          </cell>
          <cell r="C506" t="str">
            <v>HR</v>
          </cell>
          <cell r="D506" t="str">
            <v>7227</v>
          </cell>
          <cell r="E506" t="str">
            <v>Y</v>
          </cell>
          <cell r="F506" t="str">
            <v>HR Systems Analyst</v>
          </cell>
          <cell r="G506" t="str">
            <v>A</v>
          </cell>
          <cell r="H506" t="str">
            <v>INR</v>
          </cell>
          <cell r="I506">
            <v>1262214.8</v>
          </cell>
          <cell r="J506">
            <v>1</v>
          </cell>
          <cell r="L506" t="str">
            <v>NEW DELHI</v>
          </cell>
          <cell r="M506" t="str">
            <v>AMEE</v>
          </cell>
          <cell r="AP506">
            <v>81.06</v>
          </cell>
          <cell r="AQ506">
            <v>59.889863159293213</v>
          </cell>
          <cell r="AR506" t="str">
            <v xml:space="preserve"> </v>
          </cell>
          <cell r="AS506" t="str">
            <v xml:space="preserve"> </v>
          </cell>
          <cell r="AT506">
            <v>0</v>
          </cell>
        </row>
        <row r="507">
          <cell r="A507" t="str">
            <v>Gitahi, Cecilia W.</v>
          </cell>
          <cell r="B507" t="str">
            <v>Senior Director Learning &amp; Development</v>
          </cell>
          <cell r="C507" t="str">
            <v>HR</v>
          </cell>
          <cell r="D507" t="str">
            <v>10097</v>
          </cell>
          <cell r="E507" t="str">
            <v>Y</v>
          </cell>
          <cell r="F507" t="str">
            <v>Learning and Organizational Development Director</v>
          </cell>
          <cell r="G507" t="str">
            <v>A</v>
          </cell>
          <cell r="H507" t="str">
            <v>USD</v>
          </cell>
          <cell r="I507">
            <v>129428.57</v>
          </cell>
          <cell r="J507">
            <v>1</v>
          </cell>
          <cell r="L507" t="str">
            <v>NAIROBI</v>
          </cell>
          <cell r="M507" t="str">
            <v>AFRICA</v>
          </cell>
          <cell r="AP507">
            <v>1</v>
          </cell>
          <cell r="AQ507">
            <v>497.80219230769234</v>
          </cell>
          <cell r="AR507" t="str">
            <v xml:space="preserve"> </v>
          </cell>
          <cell r="AS507" t="str">
            <v xml:space="preserve"> </v>
          </cell>
          <cell r="AT507">
            <v>0</v>
          </cell>
        </row>
        <row r="508">
          <cell r="A508" t="str">
            <v>Githinji, Virginia Wangari</v>
          </cell>
          <cell r="B508" t="str">
            <v>TL I Accounting</v>
          </cell>
          <cell r="C508" t="str">
            <v>PSK</v>
          </cell>
          <cell r="D508" t="str">
            <v>6197</v>
          </cell>
          <cell r="E508" t="str">
            <v>Y</v>
          </cell>
          <cell r="F508" t="str">
            <v>Senior Accountant</v>
          </cell>
          <cell r="G508" t="str">
            <v>A</v>
          </cell>
          <cell r="H508" t="str">
            <v>USD</v>
          </cell>
          <cell r="I508">
            <v>21103.37</v>
          </cell>
          <cell r="J508">
            <v>1</v>
          </cell>
          <cell r="L508" t="str">
            <v>KISUMU</v>
          </cell>
          <cell r="M508" t="str">
            <v>AFRICA</v>
          </cell>
          <cell r="AP508">
            <v>1</v>
          </cell>
          <cell r="AQ508">
            <v>81.166807692307685</v>
          </cell>
          <cell r="AR508" t="str">
            <v xml:space="preserve"> </v>
          </cell>
          <cell r="AS508" t="str">
            <v xml:space="preserve"> </v>
          </cell>
          <cell r="AT508">
            <v>0</v>
          </cell>
        </row>
        <row r="509">
          <cell r="A509" t="str">
            <v>Gituma, Margaret Kinya</v>
          </cell>
          <cell r="B509" t="str">
            <v>Senior Learning &amp; Development Officer I</v>
          </cell>
          <cell r="C509" t="str">
            <v>HR</v>
          </cell>
          <cell r="D509" t="str">
            <v>5892</v>
          </cell>
          <cell r="E509" t="str">
            <v>Y</v>
          </cell>
          <cell r="F509" t="str">
            <v>Learning &amp; Development Specialist Africa</v>
          </cell>
          <cell r="G509" t="str">
            <v>A</v>
          </cell>
          <cell r="H509" t="str">
            <v>USD</v>
          </cell>
          <cell r="I509">
            <v>26005.65</v>
          </cell>
          <cell r="J509">
            <v>1</v>
          </cell>
          <cell r="L509" t="str">
            <v>NAIROBI</v>
          </cell>
          <cell r="M509" t="str">
            <v>AFRICA</v>
          </cell>
          <cell r="AP509">
            <v>1</v>
          </cell>
          <cell r="AQ509">
            <v>100.02173076923077</v>
          </cell>
          <cell r="AR509" t="str">
            <v xml:space="preserve"> </v>
          </cell>
          <cell r="AS509" t="str">
            <v xml:space="preserve"> </v>
          </cell>
          <cell r="AT509">
            <v>0</v>
          </cell>
        </row>
        <row r="510">
          <cell r="A510" t="str">
            <v>Givens, Kendra Briana</v>
          </cell>
          <cell r="B510" t="str">
            <v>TL II Program</v>
          </cell>
          <cell r="C510" t="str">
            <v>DX</v>
          </cell>
          <cell r="D510" t="str">
            <v>6565</v>
          </cell>
          <cell r="E510" t="str">
            <v>Y</v>
          </cell>
          <cell r="F510" t="str">
            <v>Project and Operations Manager</v>
          </cell>
          <cell r="G510" t="str">
            <v>A</v>
          </cell>
          <cell r="H510" t="str">
            <v>USD</v>
          </cell>
          <cell r="I510">
            <v>97243.43</v>
          </cell>
          <cell r="J510">
            <v>1</v>
          </cell>
          <cell r="L510" t="str">
            <v>WASHINGTON DC</v>
          </cell>
          <cell r="M510" t="str">
            <v>US</v>
          </cell>
          <cell r="AP510">
            <v>1</v>
          </cell>
          <cell r="AQ510">
            <v>374.01319230769229</v>
          </cell>
          <cell r="AR510" t="str">
            <v xml:space="preserve"> </v>
          </cell>
          <cell r="AS510" t="str">
            <v xml:space="preserve"> </v>
          </cell>
          <cell r="AT510">
            <v>0</v>
          </cell>
        </row>
        <row r="511">
          <cell r="A511" t="str">
            <v>Gogue, Christelle Yedutien</v>
          </cell>
          <cell r="B511" t="str">
            <v>Director Program</v>
          </cell>
          <cell r="C511" t="str">
            <v>MNTD</v>
          </cell>
          <cell r="D511" t="str">
            <v>5967</v>
          </cell>
          <cell r="E511" t="str">
            <v>Y</v>
          </cell>
          <cell r="F511" t="str">
            <v>Deputy Director, MACEPA</v>
          </cell>
          <cell r="G511" t="str">
            <v>A</v>
          </cell>
          <cell r="H511" t="str">
            <v>USD</v>
          </cell>
          <cell r="I511">
            <v>176800</v>
          </cell>
          <cell r="J511">
            <v>1</v>
          </cell>
          <cell r="L511" t="str">
            <v>WASHINGTON DC</v>
          </cell>
          <cell r="M511" t="str">
            <v>US</v>
          </cell>
          <cell r="AP511">
            <v>1</v>
          </cell>
          <cell r="AQ511">
            <v>680</v>
          </cell>
          <cell r="AR511" t="str">
            <v xml:space="preserve"> </v>
          </cell>
          <cell r="AS511" t="str">
            <v xml:space="preserve"> </v>
          </cell>
          <cell r="AT511">
            <v>0</v>
          </cell>
        </row>
        <row r="512">
          <cell r="A512" t="str">
            <v>Goheer, Nabeel Ahmad</v>
          </cell>
          <cell r="B512" t="str">
            <v>Chief</v>
          </cell>
          <cell r="C512" t="str">
            <v>AMEEMGT</v>
          </cell>
          <cell r="D512" t="str">
            <v>7565</v>
          </cell>
          <cell r="E512" t="str">
            <v>Y</v>
          </cell>
          <cell r="F512" t="str">
            <v>Chief of Asia, Middle East and Europe</v>
          </cell>
          <cell r="G512" t="str">
            <v>A</v>
          </cell>
          <cell r="H512" t="str">
            <v>GBP</v>
          </cell>
          <cell r="I512">
            <v>256780.4</v>
          </cell>
          <cell r="J512">
            <v>1</v>
          </cell>
          <cell r="L512" t="str">
            <v>LONDON</v>
          </cell>
          <cell r="M512" t="str">
            <v>AMEE</v>
          </cell>
          <cell r="AP512">
            <v>0.72499999999999998</v>
          </cell>
          <cell r="AQ512">
            <v>1362.2302387267905</v>
          </cell>
          <cell r="AR512" t="str">
            <v xml:space="preserve"> </v>
          </cell>
          <cell r="AS512" t="str">
            <v>X</v>
          </cell>
          <cell r="AT512">
            <v>0</v>
          </cell>
        </row>
        <row r="513">
          <cell r="A513" t="str">
            <v>Golden, Allison</v>
          </cell>
          <cell r="B513" t="str">
            <v>Senior Research &amp; Development Officer II</v>
          </cell>
          <cell r="C513" t="str">
            <v>DX</v>
          </cell>
          <cell r="D513" t="str">
            <v>4012</v>
          </cell>
          <cell r="E513" t="str">
            <v>Y</v>
          </cell>
          <cell r="F513" t="str">
            <v>Senior Scientific Program Officer</v>
          </cell>
          <cell r="G513" t="str">
            <v>A</v>
          </cell>
          <cell r="H513" t="str">
            <v>USD</v>
          </cell>
          <cell r="I513">
            <v>172601.07</v>
          </cell>
          <cell r="J513">
            <v>1</v>
          </cell>
          <cell r="L513" t="str">
            <v>SEATTLE</v>
          </cell>
          <cell r="M513" t="str">
            <v>US</v>
          </cell>
          <cell r="AP513">
            <v>1</v>
          </cell>
          <cell r="AQ513">
            <v>663.8502692307693</v>
          </cell>
          <cell r="AR513" t="str">
            <v xml:space="preserve"> </v>
          </cell>
          <cell r="AS513" t="str">
            <v xml:space="preserve"> </v>
          </cell>
          <cell r="AT513">
            <v>0</v>
          </cell>
        </row>
        <row r="514">
          <cell r="A514" t="str">
            <v>Gompana, Gracy Milan</v>
          </cell>
          <cell r="B514" t="str">
            <v>Senior Program Project Manager I</v>
          </cell>
          <cell r="C514" t="str">
            <v>CIFM</v>
          </cell>
          <cell r="D514" t="str">
            <v>4256</v>
          </cell>
          <cell r="E514" t="str">
            <v>Y</v>
          </cell>
          <cell r="F514" t="str">
            <v>Project Manager</v>
          </cell>
          <cell r="G514" t="str">
            <v>A</v>
          </cell>
          <cell r="H514" t="str">
            <v>INR</v>
          </cell>
          <cell r="I514">
            <v>3390521.84</v>
          </cell>
          <cell r="J514">
            <v>1</v>
          </cell>
          <cell r="L514" t="str">
            <v>NEW DELHI</v>
          </cell>
          <cell r="M514" t="str">
            <v>AMEE</v>
          </cell>
          <cell r="AP514">
            <v>81.06</v>
          </cell>
          <cell r="AQ514">
            <v>160.87427356753778</v>
          </cell>
          <cell r="AR514" t="str">
            <v xml:space="preserve"> </v>
          </cell>
          <cell r="AS514" t="str">
            <v xml:space="preserve"> </v>
          </cell>
          <cell r="AT514">
            <v>0</v>
          </cell>
        </row>
        <row r="515">
          <cell r="A515" t="str">
            <v>Gonda, Celeste Haydee</v>
          </cell>
          <cell r="B515" t="str">
            <v>Manager Finance and Awards</v>
          </cell>
          <cell r="C515" t="str">
            <v>CODE</v>
          </cell>
          <cell r="D515" t="str">
            <v>6609</v>
          </cell>
          <cell r="E515" t="str">
            <v>Y</v>
          </cell>
          <cell r="F515" t="str">
            <v>Senior Project Administrator</v>
          </cell>
          <cell r="G515" t="str">
            <v>A</v>
          </cell>
          <cell r="H515" t="str">
            <v>USD</v>
          </cell>
          <cell r="I515">
            <v>126547.2</v>
          </cell>
          <cell r="J515">
            <v>1</v>
          </cell>
          <cell r="L515" t="str">
            <v>HOME-WA-SEA</v>
          </cell>
          <cell r="M515" t="str">
            <v>US</v>
          </cell>
          <cell r="AP515">
            <v>1</v>
          </cell>
          <cell r="AQ515">
            <v>486.71999999999997</v>
          </cell>
          <cell r="AR515" t="str">
            <v xml:space="preserve"> </v>
          </cell>
          <cell r="AS515" t="str">
            <v xml:space="preserve"> </v>
          </cell>
          <cell r="AT515">
            <v>0</v>
          </cell>
        </row>
        <row r="516">
          <cell r="A516" t="str">
            <v>Good, Heidi Suzanne</v>
          </cell>
          <cell r="B516" t="str">
            <v>Senior Digital Systems Officer II</v>
          </cell>
          <cell r="C516" t="str">
            <v>CODE</v>
          </cell>
          <cell r="D516" t="str">
            <v>7539</v>
          </cell>
          <cell r="E516" t="str">
            <v>Y</v>
          </cell>
          <cell r="F516" t="str">
            <v>Project Lead, DRIVE Demand</v>
          </cell>
          <cell r="G516" t="str">
            <v>A</v>
          </cell>
          <cell r="H516" t="str">
            <v>USD</v>
          </cell>
          <cell r="I516">
            <v>165718.64000000001</v>
          </cell>
          <cell r="J516">
            <v>1</v>
          </cell>
          <cell r="L516" t="str">
            <v>HOME-MD-SEA</v>
          </cell>
          <cell r="M516" t="str">
            <v>US</v>
          </cell>
          <cell r="AP516">
            <v>1</v>
          </cell>
          <cell r="AQ516">
            <v>637.37938461538465</v>
          </cell>
          <cell r="AR516" t="str">
            <v xml:space="preserve"> </v>
          </cell>
          <cell r="AS516" t="str">
            <v xml:space="preserve"> </v>
          </cell>
          <cell r="AT516">
            <v>0</v>
          </cell>
        </row>
        <row r="517">
          <cell r="A517" t="str">
            <v>Gossett, Theresa Marsh</v>
          </cell>
          <cell r="B517" t="str">
            <v>Senior Infrastructure Analyst/Engineer II</v>
          </cell>
          <cell r="C517" t="str">
            <v>IT</v>
          </cell>
          <cell r="D517" t="str">
            <v>5711</v>
          </cell>
          <cell r="E517" t="str">
            <v>Y</v>
          </cell>
          <cell r="F517" t="str">
            <v>Salesforce Administrator/Developer</v>
          </cell>
          <cell r="G517" t="str">
            <v>A</v>
          </cell>
          <cell r="H517" t="str">
            <v>USD</v>
          </cell>
          <cell r="I517">
            <v>96036.1</v>
          </cell>
          <cell r="J517">
            <v>0.8</v>
          </cell>
          <cell r="L517" t="str">
            <v>SEATTLE</v>
          </cell>
          <cell r="M517" t="str">
            <v>US</v>
          </cell>
          <cell r="AP517">
            <v>1</v>
          </cell>
          <cell r="AQ517">
            <v>461.71201923076927</v>
          </cell>
          <cell r="AR517" t="str">
            <v xml:space="preserve"> </v>
          </cell>
          <cell r="AS517" t="str">
            <v xml:space="preserve"> </v>
          </cell>
          <cell r="AT517">
            <v>0</v>
          </cell>
        </row>
        <row r="518">
          <cell r="A518" t="str">
            <v>Gouda, Kunal Kanti</v>
          </cell>
          <cell r="B518" t="str">
            <v>Accountant</v>
          </cell>
          <cell r="C518" t="str">
            <v>PSN</v>
          </cell>
          <cell r="D518" t="str">
            <v>6182</v>
          </cell>
          <cell r="E518" t="str">
            <v>Y</v>
          </cell>
          <cell r="F518" t="str">
            <v>Senior Finance and Accounting Associate</v>
          </cell>
          <cell r="G518" t="str">
            <v>A</v>
          </cell>
          <cell r="H518" t="str">
            <v>INR</v>
          </cell>
          <cell r="I518">
            <v>1285898.18</v>
          </cell>
          <cell r="J518">
            <v>1</v>
          </cell>
          <cell r="L518" t="str">
            <v>NEW DELHI</v>
          </cell>
          <cell r="M518" t="str">
            <v>AMEE</v>
          </cell>
          <cell r="AP518">
            <v>81.06</v>
          </cell>
          <cell r="AQ518">
            <v>61.013597714893045</v>
          </cell>
          <cell r="AR518" t="str">
            <v xml:space="preserve"> </v>
          </cell>
          <cell r="AS518" t="str">
            <v xml:space="preserve"> </v>
          </cell>
          <cell r="AT518">
            <v>0</v>
          </cell>
        </row>
        <row r="519">
          <cell r="A519" t="str">
            <v>Gozzano, Ann Mitchke</v>
          </cell>
          <cell r="B519" t="str">
            <v>Manager/Counsel</v>
          </cell>
          <cell r="C519" t="str">
            <v>LA</v>
          </cell>
          <cell r="D519" t="str">
            <v>3673</v>
          </cell>
          <cell r="E519" t="str">
            <v>Y</v>
          </cell>
          <cell r="F519" t="str">
            <v>Manager, Paralegal Assistants</v>
          </cell>
          <cell r="G519" t="str">
            <v>A</v>
          </cell>
          <cell r="H519" t="str">
            <v>USD</v>
          </cell>
          <cell r="I519">
            <v>173746.59</v>
          </cell>
          <cell r="J519">
            <v>1</v>
          </cell>
          <cell r="L519" t="str">
            <v>SEATTLE</v>
          </cell>
          <cell r="M519" t="str">
            <v>US</v>
          </cell>
          <cell r="AP519">
            <v>1</v>
          </cell>
          <cell r="AQ519">
            <v>668.25611538461533</v>
          </cell>
          <cell r="AR519" t="str">
            <v xml:space="preserve"> </v>
          </cell>
          <cell r="AS519" t="str">
            <v xml:space="preserve"> </v>
          </cell>
          <cell r="AT519">
            <v>0</v>
          </cell>
        </row>
        <row r="520">
          <cell r="A520" t="str">
            <v>Graham, Krystal Rose</v>
          </cell>
          <cell r="B520" t="str">
            <v>Manager Regulatory Affairs</v>
          </cell>
          <cell r="C520" t="str">
            <v>CREG</v>
          </cell>
          <cell r="D520" t="str">
            <v>7127</v>
          </cell>
          <cell r="E520" t="str">
            <v>Y</v>
          </cell>
          <cell r="F520" t="str">
            <v>Associate Director, Regulatory Management</v>
          </cell>
          <cell r="G520" t="str">
            <v>A</v>
          </cell>
          <cell r="H520" t="str">
            <v>USD</v>
          </cell>
          <cell r="I520">
            <v>150800</v>
          </cell>
          <cell r="J520">
            <v>1</v>
          </cell>
          <cell r="L520" t="str">
            <v>SEATTLE</v>
          </cell>
          <cell r="M520" t="str">
            <v>US</v>
          </cell>
          <cell r="AP520">
            <v>1</v>
          </cell>
          <cell r="AQ520">
            <v>580</v>
          </cell>
          <cell r="AR520" t="str">
            <v xml:space="preserve"> </v>
          </cell>
          <cell r="AS520" t="str">
            <v xml:space="preserve"> </v>
          </cell>
          <cell r="AT520">
            <v>0</v>
          </cell>
        </row>
        <row r="521">
          <cell r="A521" t="str">
            <v>Granger, Krista ReJeanne</v>
          </cell>
          <cell r="B521" t="str">
            <v>Senior Program Officer I</v>
          </cell>
          <cell r="C521" t="str">
            <v>HIV</v>
          </cell>
          <cell r="D521" t="str">
            <v>6201</v>
          </cell>
          <cell r="E521" t="str">
            <v>Y</v>
          </cell>
          <cell r="F521" t="str">
            <v>Program Officer, HIV, TB, and Viral Hepatitis</v>
          </cell>
          <cell r="G521" t="str">
            <v>A</v>
          </cell>
          <cell r="H521" t="str">
            <v>USD</v>
          </cell>
          <cell r="I521">
            <v>103833.60000000001</v>
          </cell>
          <cell r="J521">
            <v>1</v>
          </cell>
          <cell r="L521" t="str">
            <v>WASHINGTON DC</v>
          </cell>
          <cell r="M521" t="str">
            <v>US</v>
          </cell>
          <cell r="AP521">
            <v>1</v>
          </cell>
          <cell r="AQ521">
            <v>399.36</v>
          </cell>
          <cell r="AR521" t="str">
            <v xml:space="preserve"> </v>
          </cell>
          <cell r="AS521" t="str">
            <v xml:space="preserve"> </v>
          </cell>
          <cell r="AT521">
            <v>0</v>
          </cell>
        </row>
        <row r="522">
          <cell r="A522" t="str">
            <v>Gray, Sara Rachel</v>
          </cell>
          <cell r="B522" t="str">
            <v>Program Project Manager</v>
          </cell>
          <cell r="C522" t="str">
            <v>CODE</v>
          </cell>
          <cell r="D522" t="str">
            <v>7631</v>
          </cell>
          <cell r="E522" t="str">
            <v>Y</v>
          </cell>
          <cell r="F522" t="str">
            <v>Project Specialist</v>
          </cell>
          <cell r="G522" t="str">
            <v>A</v>
          </cell>
          <cell r="H522" t="str">
            <v>USD</v>
          </cell>
          <cell r="I522">
            <v>78000</v>
          </cell>
          <cell r="J522">
            <v>1</v>
          </cell>
          <cell r="L522" t="str">
            <v>WASHINGTON DC</v>
          </cell>
          <cell r="M522" t="str">
            <v>US</v>
          </cell>
          <cell r="AP522">
            <v>1</v>
          </cell>
          <cell r="AQ522">
            <v>300</v>
          </cell>
          <cell r="AR522" t="str">
            <v xml:space="preserve"> </v>
          </cell>
          <cell r="AS522" t="str">
            <v xml:space="preserve"> </v>
          </cell>
          <cell r="AT522">
            <v>0</v>
          </cell>
        </row>
        <row r="523">
          <cell r="A523" t="str">
            <v>Greeley, Megan Sherine</v>
          </cell>
          <cell r="B523" t="str">
            <v>Senior Functional Coordinator</v>
          </cell>
          <cell r="C523" t="str">
            <v>MDHT</v>
          </cell>
          <cell r="D523" t="str">
            <v>8188</v>
          </cell>
          <cell r="E523" t="str">
            <v>Y</v>
          </cell>
          <cell r="F523" t="str">
            <v>Senior Program Assistant</v>
          </cell>
          <cell r="G523" t="str">
            <v>A</v>
          </cell>
          <cell r="H523" t="str">
            <v>USD</v>
          </cell>
          <cell r="I523">
            <v>66352</v>
          </cell>
          <cell r="J523">
            <v>1</v>
          </cell>
          <cell r="L523" t="str">
            <v>SEATTLE</v>
          </cell>
          <cell r="M523" t="str">
            <v>US</v>
          </cell>
          <cell r="AP523">
            <v>1</v>
          </cell>
          <cell r="AQ523">
            <v>255.2</v>
          </cell>
          <cell r="AR523" t="str">
            <v xml:space="preserve"> </v>
          </cell>
          <cell r="AS523" t="str">
            <v xml:space="preserve"> </v>
          </cell>
          <cell r="AT523">
            <v>0</v>
          </cell>
        </row>
        <row r="524">
          <cell r="A524" t="str">
            <v>Green, Kimberly</v>
          </cell>
          <cell r="B524" t="str">
            <v>Global Head of Program</v>
          </cell>
          <cell r="C524" t="str">
            <v>PHCMGT</v>
          </cell>
          <cell r="D524" t="str">
            <v>5206</v>
          </cell>
          <cell r="E524" t="str">
            <v>Y</v>
          </cell>
          <cell r="F524" t="str">
            <v>Director, PHC</v>
          </cell>
          <cell r="G524" t="str">
            <v>A</v>
          </cell>
          <cell r="H524" t="str">
            <v>CHF</v>
          </cell>
          <cell r="I524">
            <v>284173</v>
          </cell>
          <cell r="J524">
            <v>1</v>
          </cell>
          <cell r="L524" t="str">
            <v>SWITZFATH</v>
          </cell>
          <cell r="M524" t="str">
            <v>AMEE</v>
          </cell>
          <cell r="AP524">
            <v>0.92169999999999996</v>
          </cell>
          <cell r="AQ524">
            <v>1185.823019337178</v>
          </cell>
          <cell r="AR524" t="str">
            <v xml:space="preserve"> </v>
          </cell>
          <cell r="AS524" t="str">
            <v>X</v>
          </cell>
          <cell r="AT524">
            <v>0</v>
          </cell>
        </row>
        <row r="525">
          <cell r="A525" t="str">
            <v>Green, Rebecca Kay</v>
          </cell>
          <cell r="B525" t="str">
            <v>Senior Research &amp; Development Officer I</v>
          </cell>
          <cell r="C525" t="str">
            <v>DX</v>
          </cell>
          <cell r="D525" t="str">
            <v>7551</v>
          </cell>
          <cell r="E525" t="str">
            <v>Y</v>
          </cell>
          <cell r="F525" t="str">
            <v>Program Officer</v>
          </cell>
          <cell r="G525" t="str">
            <v>A</v>
          </cell>
          <cell r="H525" t="str">
            <v>USD</v>
          </cell>
          <cell r="I525">
            <v>94757.52</v>
          </cell>
          <cell r="J525">
            <v>1</v>
          </cell>
          <cell r="L525" t="str">
            <v>HOME-WA-SEA</v>
          </cell>
          <cell r="M525" t="str">
            <v>US</v>
          </cell>
          <cell r="AP525">
            <v>1</v>
          </cell>
          <cell r="AQ525">
            <v>364.452</v>
          </cell>
          <cell r="AR525" t="str">
            <v xml:space="preserve"> </v>
          </cell>
          <cell r="AS525" t="str">
            <v xml:space="preserve"> </v>
          </cell>
          <cell r="AT525">
            <v>0</v>
          </cell>
        </row>
        <row r="526">
          <cell r="A526" t="str">
            <v>Greene, Abrayanti A</v>
          </cell>
          <cell r="B526" t="str">
            <v>Program Associate II</v>
          </cell>
          <cell r="C526" t="str">
            <v>MDHT</v>
          </cell>
          <cell r="D526" t="str">
            <v>3089</v>
          </cell>
          <cell r="E526" t="str">
            <v>Y</v>
          </cell>
          <cell r="F526" t="str">
            <v>Program Associate</v>
          </cell>
          <cell r="G526" t="str">
            <v>A</v>
          </cell>
          <cell r="H526" t="str">
            <v>USD</v>
          </cell>
          <cell r="I526">
            <v>71622.100000000006</v>
          </cell>
          <cell r="J526">
            <v>0.7</v>
          </cell>
          <cell r="L526" t="str">
            <v>HOME-WA-SEA</v>
          </cell>
          <cell r="M526" t="str">
            <v>US</v>
          </cell>
          <cell r="AP526">
            <v>1</v>
          </cell>
          <cell r="AQ526">
            <v>393.52802197802202</v>
          </cell>
          <cell r="AR526" t="str">
            <v xml:space="preserve"> </v>
          </cell>
          <cell r="AS526" t="str">
            <v xml:space="preserve"> </v>
          </cell>
          <cell r="AT526">
            <v>0</v>
          </cell>
        </row>
        <row r="527">
          <cell r="A527" t="str">
            <v>Gregory, Scott Alan</v>
          </cell>
          <cell r="B527" t="str">
            <v>Senior Research &amp; Development Officer I</v>
          </cell>
          <cell r="C527" t="str">
            <v>4113</v>
          </cell>
          <cell r="D527" t="str">
            <v>3644</v>
          </cell>
          <cell r="E527" t="str">
            <v>Y</v>
          </cell>
          <cell r="F527" t="str">
            <v>Program Officer- Laboratory Specialist</v>
          </cell>
          <cell r="G527" t="str">
            <v>A</v>
          </cell>
          <cell r="H527" t="str">
            <v>USD</v>
          </cell>
          <cell r="I527">
            <v>145341.04</v>
          </cell>
          <cell r="J527">
            <v>1</v>
          </cell>
          <cell r="L527" t="str">
            <v>WASHINGTON DC</v>
          </cell>
          <cell r="M527" t="str">
            <v>US</v>
          </cell>
          <cell r="AP527">
            <v>1</v>
          </cell>
          <cell r="AQ527">
            <v>559.00400000000002</v>
          </cell>
          <cell r="AR527" t="str">
            <v xml:space="preserve"> </v>
          </cell>
          <cell r="AS527" t="str">
            <v xml:space="preserve"> </v>
          </cell>
          <cell r="AT527">
            <v>0</v>
          </cell>
        </row>
        <row r="528">
          <cell r="A528" t="str">
            <v>Griffin, Elizabeth Rose</v>
          </cell>
          <cell r="B528" t="str">
            <v>Program Associate II</v>
          </cell>
          <cell r="C528" t="str">
            <v>MD</v>
          </cell>
          <cell r="D528" t="str">
            <v>6614</v>
          </cell>
          <cell r="E528" t="str">
            <v>Y</v>
          </cell>
          <cell r="F528" t="str">
            <v>Senior Market Dynamics Associate</v>
          </cell>
          <cell r="G528" t="str">
            <v>A</v>
          </cell>
          <cell r="H528" t="str">
            <v>USD</v>
          </cell>
          <cell r="I528">
            <v>87702.47</v>
          </cell>
          <cell r="J528">
            <v>1</v>
          </cell>
          <cell r="L528" t="str">
            <v>SEATTLE</v>
          </cell>
          <cell r="M528" t="str">
            <v>US</v>
          </cell>
          <cell r="AP528">
            <v>1</v>
          </cell>
          <cell r="AQ528">
            <v>337.31719230769232</v>
          </cell>
          <cell r="AR528" t="str">
            <v xml:space="preserve"> </v>
          </cell>
          <cell r="AS528" t="str">
            <v xml:space="preserve"> </v>
          </cell>
          <cell r="AT528">
            <v>0</v>
          </cell>
        </row>
        <row r="529">
          <cell r="A529" t="str">
            <v>Griffith, Mallory Lisabeth</v>
          </cell>
          <cell r="B529" t="str">
            <v>Manager Operations Systems &amp; Analytics</v>
          </cell>
          <cell r="C529" t="str">
            <v>HR</v>
          </cell>
          <cell r="D529" t="str">
            <v>5500</v>
          </cell>
          <cell r="E529" t="str">
            <v>Y</v>
          </cell>
          <cell r="F529" t="str">
            <v>HR Systems Manager</v>
          </cell>
          <cell r="G529" t="str">
            <v>A</v>
          </cell>
          <cell r="H529" t="str">
            <v>USD</v>
          </cell>
          <cell r="I529">
            <v>163798.04</v>
          </cell>
          <cell r="J529">
            <v>1</v>
          </cell>
          <cell r="L529" t="str">
            <v>SEATTLE</v>
          </cell>
          <cell r="M529" t="str">
            <v>US</v>
          </cell>
          <cell r="AP529">
            <v>1</v>
          </cell>
          <cell r="AQ529">
            <v>629.99246153846161</v>
          </cell>
          <cell r="AR529" t="str">
            <v xml:space="preserve"> </v>
          </cell>
          <cell r="AS529" t="str">
            <v xml:space="preserve"> </v>
          </cell>
          <cell r="AT529">
            <v>0</v>
          </cell>
        </row>
        <row r="530">
          <cell r="A530" t="str">
            <v>Grunenberg, Nicole Ann</v>
          </cell>
          <cell r="B530" t="str">
            <v>Clinical Program Advisor II</v>
          </cell>
          <cell r="C530" t="str">
            <v>CCLN</v>
          </cell>
          <cell r="D530" t="str">
            <v>8163</v>
          </cell>
          <cell r="E530" t="str">
            <v>Y</v>
          </cell>
          <cell r="F530" t="str">
            <v>Senior Medical Officer</v>
          </cell>
          <cell r="G530" t="str">
            <v>A</v>
          </cell>
          <cell r="H530" t="str">
            <v>USD</v>
          </cell>
          <cell r="I530">
            <v>291200</v>
          </cell>
          <cell r="J530">
            <v>1</v>
          </cell>
          <cell r="L530" t="str">
            <v>SEATTLE</v>
          </cell>
          <cell r="M530" t="str">
            <v>US</v>
          </cell>
          <cell r="AP530">
            <v>1</v>
          </cell>
          <cell r="AQ530">
            <v>1120</v>
          </cell>
          <cell r="AR530" t="str">
            <v xml:space="preserve"> </v>
          </cell>
          <cell r="AS530" t="str">
            <v>X</v>
          </cell>
          <cell r="AT530">
            <v>0</v>
          </cell>
        </row>
        <row r="531">
          <cell r="A531" t="str">
            <v>Gudi, Nachiket</v>
          </cell>
          <cell r="B531" t="str">
            <v>Senior Program Officer I</v>
          </cell>
          <cell r="C531" t="str">
            <v>PSN</v>
          </cell>
          <cell r="D531" t="str">
            <v>10235</v>
          </cell>
          <cell r="E531" t="str">
            <v>Y</v>
          </cell>
          <cell r="F531" t="str">
            <v>Program Officer - Digital PHC</v>
          </cell>
          <cell r="G531" t="str">
            <v>A</v>
          </cell>
          <cell r="H531" t="str">
            <v>INR</v>
          </cell>
          <cell r="I531">
            <v>1356000</v>
          </cell>
          <cell r="J531">
            <v>1</v>
          </cell>
          <cell r="L531" t="str">
            <v>NEW DELHI</v>
          </cell>
          <cell r="M531" t="str">
            <v>AMEE</v>
          </cell>
          <cell r="AP531">
            <v>81.06</v>
          </cell>
          <cell r="AQ531">
            <v>64.339805272447762</v>
          </cell>
          <cell r="AR531" t="str">
            <v xml:space="preserve"> </v>
          </cell>
          <cell r="AS531" t="str">
            <v xml:space="preserve"> </v>
          </cell>
          <cell r="AT531">
            <v>0</v>
          </cell>
        </row>
        <row r="532">
          <cell r="A532" t="str">
            <v>Gueye, Djibril Sow</v>
          </cell>
          <cell r="B532" t="str">
            <v>Coordinator I Functional Support /Technician I</v>
          </cell>
          <cell r="C532" t="str">
            <v>SEN</v>
          </cell>
          <cell r="D532" t="str">
            <v>5012</v>
          </cell>
          <cell r="E532" t="str">
            <v>Y</v>
          </cell>
          <cell r="F532" t="str">
            <v>Driver</v>
          </cell>
          <cell r="G532" t="str">
            <v>A</v>
          </cell>
          <cell r="H532" t="str">
            <v>XOF</v>
          </cell>
          <cell r="I532">
            <v>6146607</v>
          </cell>
          <cell r="J532">
            <v>1</v>
          </cell>
          <cell r="L532" t="str">
            <v>SenegalDakar</v>
          </cell>
          <cell r="M532" t="str">
            <v>AFRICA</v>
          </cell>
          <cell r="AP532">
            <v>600</v>
          </cell>
          <cell r="AQ532">
            <v>39.401326923076923</v>
          </cell>
          <cell r="AR532" t="str">
            <v xml:space="preserve"> </v>
          </cell>
          <cell r="AS532" t="str">
            <v xml:space="preserve"> </v>
          </cell>
          <cell r="AT532">
            <v>0</v>
          </cell>
        </row>
        <row r="533">
          <cell r="A533" t="str">
            <v>Guo, Alice Shuang Yu</v>
          </cell>
          <cell r="B533" t="str">
            <v>Senior Program Officer I</v>
          </cell>
          <cell r="C533" t="str">
            <v>MD</v>
          </cell>
          <cell r="D533" t="str">
            <v>7337</v>
          </cell>
          <cell r="E533" t="str">
            <v>Y</v>
          </cell>
          <cell r="F533" t="str">
            <v>Market Dynamics Officer</v>
          </cell>
          <cell r="G533" t="str">
            <v>A</v>
          </cell>
          <cell r="H533" t="str">
            <v>CHF</v>
          </cell>
          <cell r="I533">
            <v>112158.76</v>
          </cell>
          <cell r="J533">
            <v>1</v>
          </cell>
          <cell r="L533" t="str">
            <v>SWITZFATH</v>
          </cell>
          <cell r="M533" t="str">
            <v>AMEE</v>
          </cell>
          <cell r="AP533">
            <v>0.92169999999999996</v>
          </cell>
          <cell r="AQ533">
            <v>468.02630590631026</v>
          </cell>
          <cell r="AR533" t="str">
            <v xml:space="preserve"> </v>
          </cell>
          <cell r="AS533" t="str">
            <v xml:space="preserve"> </v>
          </cell>
          <cell r="AT533">
            <v>0</v>
          </cell>
        </row>
        <row r="534">
          <cell r="A534" t="str">
            <v>Gupta, Kanishk</v>
          </cell>
          <cell r="B534" t="str">
            <v>Advanced Program Officer</v>
          </cell>
          <cell r="C534" t="str">
            <v>PSN</v>
          </cell>
          <cell r="D534" t="str">
            <v>6759</v>
          </cell>
          <cell r="E534" t="str">
            <v>Y</v>
          </cell>
          <cell r="F534" t="str">
            <v>Market Shaping Officer- HEPC3P</v>
          </cell>
          <cell r="G534" t="str">
            <v>A</v>
          </cell>
          <cell r="H534" t="str">
            <v>INR</v>
          </cell>
          <cell r="I534">
            <v>2731710</v>
          </cell>
          <cell r="J534">
            <v>1</v>
          </cell>
          <cell r="L534" t="str">
            <v>NEW DELHI</v>
          </cell>
          <cell r="M534" t="str">
            <v>AMEE</v>
          </cell>
          <cell r="AP534">
            <v>81.06</v>
          </cell>
          <cell r="AQ534">
            <v>129.6148152365769</v>
          </cell>
          <cell r="AR534" t="str">
            <v xml:space="preserve"> </v>
          </cell>
          <cell r="AS534" t="str">
            <v xml:space="preserve"> </v>
          </cell>
          <cell r="AT534">
            <v>0</v>
          </cell>
        </row>
        <row r="535">
          <cell r="A535" t="str">
            <v>Gupta, Shishir Kumar</v>
          </cell>
          <cell r="B535" t="str">
            <v>Senior Accountant II</v>
          </cell>
          <cell r="C535" t="str">
            <v>GLACCT</v>
          </cell>
          <cell r="D535" t="str">
            <v>7878</v>
          </cell>
          <cell r="E535" t="str">
            <v>Y</v>
          </cell>
          <cell r="F535" t="str">
            <v>Senior International Accountant</v>
          </cell>
          <cell r="G535" t="str">
            <v>A</v>
          </cell>
          <cell r="H535" t="str">
            <v>INR</v>
          </cell>
          <cell r="I535">
            <v>3196468.06</v>
          </cell>
          <cell r="J535">
            <v>1</v>
          </cell>
          <cell r="L535" t="str">
            <v>NEW DELHI</v>
          </cell>
          <cell r="M535" t="str">
            <v>AMEE</v>
          </cell>
          <cell r="AP535">
            <v>81.06</v>
          </cell>
          <cell r="AQ535">
            <v>151.66676441002866</v>
          </cell>
          <cell r="AR535" t="str">
            <v xml:space="preserve"> </v>
          </cell>
          <cell r="AS535" t="str">
            <v xml:space="preserve"> </v>
          </cell>
          <cell r="AT535">
            <v>0</v>
          </cell>
        </row>
        <row r="536">
          <cell r="A536" t="str">
            <v>Gupta, Suman</v>
          </cell>
          <cell r="B536" t="str">
            <v>Senior Finance and Awards Officer II/ Senior PADM II</v>
          </cell>
          <cell r="C536" t="str">
            <v>HIV</v>
          </cell>
          <cell r="D536" t="str">
            <v>6435</v>
          </cell>
          <cell r="E536" t="str">
            <v>Y</v>
          </cell>
          <cell r="F536" t="str">
            <v>Senior Project Administrator</v>
          </cell>
          <cell r="G536" t="str">
            <v>A</v>
          </cell>
          <cell r="H536" t="str">
            <v>INR</v>
          </cell>
          <cell r="I536">
            <v>2899756.92</v>
          </cell>
          <cell r="J536">
            <v>1</v>
          </cell>
          <cell r="L536" t="str">
            <v>MUMBAI</v>
          </cell>
          <cell r="M536" t="str">
            <v>AMEE</v>
          </cell>
          <cell r="AP536">
            <v>81.06</v>
          </cell>
          <cell r="AQ536">
            <v>137.58834481580595</v>
          </cell>
          <cell r="AR536" t="str">
            <v xml:space="preserve"> </v>
          </cell>
          <cell r="AS536" t="str">
            <v xml:space="preserve"> </v>
          </cell>
          <cell r="AT536">
            <v>0</v>
          </cell>
        </row>
        <row r="537">
          <cell r="A537" t="str">
            <v>Gupta, Tanu</v>
          </cell>
          <cell r="B537" t="str">
            <v>Senior Program Officer II</v>
          </cell>
          <cell r="C537" t="str">
            <v>PSN</v>
          </cell>
          <cell r="D537" t="str">
            <v>8194</v>
          </cell>
          <cell r="E537" t="str">
            <v>Y</v>
          </cell>
          <cell r="F537" t="str">
            <v>Senior Program Officer Digital Health</v>
          </cell>
          <cell r="G537" t="str">
            <v>A</v>
          </cell>
          <cell r="H537" t="str">
            <v>INR</v>
          </cell>
          <cell r="I537">
            <v>2340625</v>
          </cell>
          <cell r="J537">
            <v>1</v>
          </cell>
          <cell r="L537" t="str">
            <v>NEW DELHI</v>
          </cell>
          <cell r="M537" t="str">
            <v>AMEE</v>
          </cell>
          <cell r="AP537">
            <v>81.06</v>
          </cell>
          <cell r="AQ537">
            <v>111.0585226517869</v>
          </cell>
          <cell r="AR537" t="str">
            <v xml:space="preserve"> </v>
          </cell>
          <cell r="AS537" t="str">
            <v xml:space="preserve"> </v>
          </cell>
          <cell r="AT537">
            <v>0</v>
          </cell>
        </row>
        <row r="538">
          <cell r="A538" t="str">
            <v>Gupte, Sachin Ashok</v>
          </cell>
          <cell r="B538" t="str">
            <v>Senior Manager Program</v>
          </cell>
          <cell r="C538" t="str">
            <v>PSN</v>
          </cell>
          <cell r="D538" t="str">
            <v>3801</v>
          </cell>
          <cell r="E538" t="str">
            <v>Y</v>
          </cell>
          <cell r="F538" t="str">
            <v>Lead -State Operations &amp; Advisor, Program Operations - Food Fortification</v>
          </cell>
          <cell r="G538" t="str">
            <v>A</v>
          </cell>
          <cell r="H538" t="str">
            <v>INR</v>
          </cell>
          <cell r="I538">
            <v>7140083.25</v>
          </cell>
          <cell r="J538">
            <v>1</v>
          </cell>
          <cell r="L538" t="str">
            <v>NEW DELHI</v>
          </cell>
          <cell r="M538" t="str">
            <v>AMEE</v>
          </cell>
          <cell r="AP538">
            <v>81.06</v>
          </cell>
          <cell r="AQ538">
            <v>338.78434065934061</v>
          </cell>
          <cell r="AR538" t="str">
            <v xml:space="preserve"> </v>
          </cell>
          <cell r="AS538" t="str">
            <v xml:space="preserve"> </v>
          </cell>
          <cell r="AT538">
            <v>0</v>
          </cell>
        </row>
        <row r="539">
          <cell r="A539" t="str">
            <v>Gustafson, Kiira Katharina</v>
          </cell>
          <cell r="B539" t="str">
            <v>Advanced Program Officer</v>
          </cell>
          <cell r="C539" t="str">
            <v>HIV</v>
          </cell>
          <cell r="D539" t="str">
            <v>8146</v>
          </cell>
          <cell r="E539" t="str">
            <v>Y</v>
          </cell>
          <cell r="F539" t="str">
            <v>Technical Director, Prevention of Hepatitis C Among Key Populations</v>
          </cell>
          <cell r="G539" t="str">
            <v>A</v>
          </cell>
          <cell r="H539" t="str">
            <v>USD</v>
          </cell>
          <cell r="I539">
            <v>174720</v>
          </cell>
          <cell r="J539">
            <v>1</v>
          </cell>
          <cell r="L539" t="str">
            <v>HOME-MN-SEA</v>
          </cell>
          <cell r="M539" t="str">
            <v>US</v>
          </cell>
          <cell r="AP539">
            <v>1</v>
          </cell>
          <cell r="AQ539">
            <v>672</v>
          </cell>
          <cell r="AR539" t="str">
            <v xml:space="preserve"> </v>
          </cell>
          <cell r="AS539" t="str">
            <v xml:space="preserve"> </v>
          </cell>
          <cell r="AT539">
            <v>0</v>
          </cell>
        </row>
        <row r="540">
          <cell r="A540" t="str">
            <v>Gute, Bizuayehu Gebremichael</v>
          </cell>
          <cell r="B540" t="str">
            <v>Senior Finance and Awards Officer II/ Senior PADM II</v>
          </cell>
          <cell r="C540" t="str">
            <v>MNTD</v>
          </cell>
          <cell r="D540" t="str">
            <v>8222</v>
          </cell>
          <cell r="E540" t="str">
            <v>Y</v>
          </cell>
          <cell r="F540" t="str">
            <v>Project Administrator, MACEPA</v>
          </cell>
          <cell r="G540" t="str">
            <v>A</v>
          </cell>
          <cell r="H540" t="str">
            <v>USD</v>
          </cell>
          <cell r="I540">
            <v>16270.8</v>
          </cell>
          <cell r="J540">
            <v>1</v>
          </cell>
          <cell r="L540" t="str">
            <v>ADDIS</v>
          </cell>
          <cell r="M540" t="str">
            <v>AFRICA</v>
          </cell>
          <cell r="AP540">
            <v>1</v>
          </cell>
          <cell r="AQ540">
            <v>62.58</v>
          </cell>
          <cell r="AR540" t="str">
            <v xml:space="preserve"> </v>
          </cell>
          <cell r="AS540" t="str">
            <v xml:space="preserve"> </v>
          </cell>
          <cell r="AT540">
            <v>0</v>
          </cell>
        </row>
        <row r="541">
          <cell r="A541" t="str">
            <v>Guteta, Gobena Negassa</v>
          </cell>
          <cell r="B541" t="str">
            <v>Senior Program Officer II</v>
          </cell>
          <cell r="C541" t="str">
            <v>ET</v>
          </cell>
          <cell r="D541" t="str">
            <v>8031</v>
          </cell>
          <cell r="E541" t="str">
            <v>Y</v>
          </cell>
          <cell r="F541" t="str">
            <v>Regional leadership, management and coordination (LMC) Technical Assistant</v>
          </cell>
          <cell r="G541" t="str">
            <v>A</v>
          </cell>
          <cell r="H541" t="str">
            <v>USD</v>
          </cell>
          <cell r="I541">
            <v>18348.46</v>
          </cell>
          <cell r="J541">
            <v>1</v>
          </cell>
          <cell r="L541" t="str">
            <v>REMOTE-ET</v>
          </cell>
          <cell r="M541" t="str">
            <v>AFRICA</v>
          </cell>
          <cell r="AP541">
            <v>1</v>
          </cell>
          <cell r="AQ541">
            <v>70.570999999999998</v>
          </cell>
          <cell r="AR541" t="str">
            <v xml:space="preserve"> </v>
          </cell>
          <cell r="AS541" t="str">
            <v xml:space="preserve"> </v>
          </cell>
          <cell r="AT541">
            <v>0</v>
          </cell>
        </row>
        <row r="542">
          <cell r="A542" t="str">
            <v>Guthorn, May Isabella</v>
          </cell>
          <cell r="B542" t="str">
            <v>Functional Specialist I</v>
          </cell>
          <cell r="C542" t="str">
            <v>CCLN</v>
          </cell>
          <cell r="D542" t="str">
            <v>8266</v>
          </cell>
          <cell r="E542" t="str">
            <v>Y</v>
          </cell>
          <cell r="F542" t="str">
            <v>Senior Clinical Trial Assistant</v>
          </cell>
          <cell r="G542" t="str">
            <v>A</v>
          </cell>
          <cell r="H542" t="str">
            <v>USD</v>
          </cell>
          <cell r="I542">
            <v>72800</v>
          </cell>
          <cell r="J542">
            <v>1</v>
          </cell>
          <cell r="L542" t="str">
            <v>WASHINGTON DC</v>
          </cell>
          <cell r="M542" t="str">
            <v>US</v>
          </cell>
          <cell r="AP542">
            <v>1</v>
          </cell>
          <cell r="AQ542">
            <v>280</v>
          </cell>
          <cell r="AR542" t="str">
            <v xml:space="preserve"> </v>
          </cell>
          <cell r="AS542" t="str">
            <v xml:space="preserve"> </v>
          </cell>
          <cell r="AT542">
            <v>0</v>
          </cell>
        </row>
        <row r="543">
          <cell r="A543" t="str">
            <v>Guzzi, Brittney Christine</v>
          </cell>
          <cell r="B543" t="str">
            <v>Program Project Manager</v>
          </cell>
          <cell r="C543" t="str">
            <v>MD</v>
          </cell>
          <cell r="D543" t="str">
            <v>8013</v>
          </cell>
          <cell r="E543" t="str">
            <v>Y</v>
          </cell>
          <cell r="F543" t="str">
            <v>Project Specialist</v>
          </cell>
          <cell r="G543" t="str">
            <v>A</v>
          </cell>
          <cell r="H543" t="str">
            <v>USD</v>
          </cell>
          <cell r="I543">
            <v>75712</v>
          </cell>
          <cell r="J543">
            <v>1</v>
          </cell>
          <cell r="L543" t="str">
            <v>SEATTLE</v>
          </cell>
          <cell r="M543" t="str">
            <v>US</v>
          </cell>
          <cell r="AP543">
            <v>1</v>
          </cell>
          <cell r="AQ543">
            <v>291.2</v>
          </cell>
          <cell r="AR543" t="str">
            <v xml:space="preserve"> </v>
          </cell>
          <cell r="AS543" t="str">
            <v xml:space="preserve"> </v>
          </cell>
          <cell r="AT543">
            <v>0</v>
          </cell>
        </row>
        <row r="544">
          <cell r="A544" t="str">
            <v>Gyimah-Boakye, Dominic</v>
          </cell>
          <cell r="B544" t="str">
            <v>Senior Finance and Awards Officer II/ Senior PADM II</v>
          </cell>
          <cell r="C544" t="str">
            <v>CIFM</v>
          </cell>
          <cell r="D544" t="str">
            <v>6845</v>
          </cell>
          <cell r="E544" t="str">
            <v>Y</v>
          </cell>
          <cell r="F544" t="str">
            <v>Senior Project Administrator</v>
          </cell>
          <cell r="G544" t="str">
            <v>A</v>
          </cell>
          <cell r="H544" t="str">
            <v>USD</v>
          </cell>
          <cell r="I544">
            <v>30826.91</v>
          </cell>
          <cell r="J544">
            <v>1</v>
          </cell>
          <cell r="L544" t="str">
            <v>ACCRA</v>
          </cell>
          <cell r="M544" t="str">
            <v>AFRICA</v>
          </cell>
          <cell r="AP544">
            <v>1</v>
          </cell>
          <cell r="AQ544">
            <v>118.56503846153846</v>
          </cell>
          <cell r="AR544" t="str">
            <v xml:space="preserve"> </v>
          </cell>
          <cell r="AS544" t="str">
            <v xml:space="preserve"> </v>
          </cell>
          <cell r="AT544">
            <v>0</v>
          </cell>
        </row>
        <row r="545">
          <cell r="A545" t="str">
            <v>Habib, Ameenah</v>
          </cell>
          <cell r="B545" t="str">
            <v>Advocacy and Public Policy Associate II</v>
          </cell>
          <cell r="C545" t="str">
            <v>APP</v>
          </cell>
          <cell r="D545" t="str">
            <v>10276</v>
          </cell>
          <cell r="E545" t="str">
            <v>Y</v>
          </cell>
          <cell r="F545" t="str">
            <v>Communications and Policy Associate</v>
          </cell>
          <cell r="G545" t="str">
            <v>A</v>
          </cell>
          <cell r="H545" t="str">
            <v>USD</v>
          </cell>
          <cell r="I545">
            <v>75000</v>
          </cell>
          <cell r="J545">
            <v>1</v>
          </cell>
          <cell r="L545" t="str">
            <v>WASHINGTON DC</v>
          </cell>
          <cell r="M545" t="str">
            <v>US</v>
          </cell>
          <cell r="AP545">
            <v>1</v>
          </cell>
          <cell r="AQ545">
            <v>288.46153846153845</v>
          </cell>
          <cell r="AR545" t="str">
            <v xml:space="preserve"> </v>
          </cell>
          <cell r="AS545" t="str">
            <v xml:space="preserve"> </v>
          </cell>
          <cell r="AT545">
            <v>0</v>
          </cell>
        </row>
        <row r="546">
          <cell r="A546" t="str">
            <v>Habimana, Denise Maxine</v>
          </cell>
          <cell r="B546" t="str">
            <v>Senior Program Officer II</v>
          </cell>
          <cell r="C546" t="str">
            <v>MDHT</v>
          </cell>
          <cell r="D546" t="str">
            <v>6203</v>
          </cell>
          <cell r="E546" t="str">
            <v>Y</v>
          </cell>
          <cell r="F546" t="str">
            <v>Program Officer, Vaccine Cold Chain Technologies</v>
          </cell>
          <cell r="G546" t="str">
            <v>A</v>
          </cell>
          <cell r="H546" t="str">
            <v>CHF</v>
          </cell>
          <cell r="I546">
            <v>164262.34</v>
          </cell>
          <cell r="J546">
            <v>1</v>
          </cell>
          <cell r="L546" t="str">
            <v>SWITZFATH</v>
          </cell>
          <cell r="M546" t="str">
            <v>AMEE</v>
          </cell>
          <cell r="AP546">
            <v>0.92169999999999996</v>
          </cell>
          <cell r="AQ546">
            <v>685.4488779095484</v>
          </cell>
          <cell r="AR546" t="str">
            <v xml:space="preserve"> </v>
          </cell>
          <cell r="AS546" t="str">
            <v xml:space="preserve"> </v>
          </cell>
          <cell r="AT546">
            <v>0</v>
          </cell>
        </row>
        <row r="547">
          <cell r="A547" t="str">
            <v>Habtezgi, Simret Gebreyohannes</v>
          </cell>
          <cell r="B547" t="str">
            <v>Senior Program Officer I</v>
          </cell>
          <cell r="C547" t="str">
            <v>MNTD</v>
          </cell>
          <cell r="D547" t="str">
            <v>7956</v>
          </cell>
          <cell r="E547" t="str">
            <v>Y</v>
          </cell>
          <cell r="F547" t="str">
            <v>Senior Program Officer</v>
          </cell>
          <cell r="G547" t="str">
            <v>A</v>
          </cell>
          <cell r="H547" t="str">
            <v>USD</v>
          </cell>
          <cell r="I547">
            <v>125000</v>
          </cell>
          <cell r="J547">
            <v>1</v>
          </cell>
          <cell r="L547" t="str">
            <v>WASHINGTON DC</v>
          </cell>
          <cell r="M547" t="str">
            <v>US</v>
          </cell>
          <cell r="AP547">
            <v>1</v>
          </cell>
          <cell r="AQ547">
            <v>480.76923076923077</v>
          </cell>
          <cell r="AR547" t="str">
            <v xml:space="preserve"> </v>
          </cell>
          <cell r="AS547" t="str">
            <v xml:space="preserve"> </v>
          </cell>
          <cell r="AT547">
            <v>0</v>
          </cell>
        </row>
        <row r="548">
          <cell r="A548" t="str">
            <v>Hahn, Dwight Jackson</v>
          </cell>
          <cell r="B548" t="str">
            <v>Recruiter I</v>
          </cell>
          <cell r="C548" t="str">
            <v>HR</v>
          </cell>
          <cell r="D548" t="str">
            <v>6027</v>
          </cell>
          <cell r="E548" t="str">
            <v>Y</v>
          </cell>
          <cell r="F548" t="str">
            <v>Recruiting Innovation &amp; Proposal Lead</v>
          </cell>
          <cell r="G548" t="str">
            <v>A</v>
          </cell>
          <cell r="H548" t="str">
            <v>USD</v>
          </cell>
          <cell r="I548">
            <v>89604.32</v>
          </cell>
          <cell r="J548">
            <v>1</v>
          </cell>
          <cell r="L548" t="str">
            <v>WASHINGTON DC</v>
          </cell>
          <cell r="M548" t="str">
            <v>US</v>
          </cell>
          <cell r="AP548">
            <v>1</v>
          </cell>
          <cell r="AQ548">
            <v>344.63200000000001</v>
          </cell>
          <cell r="AR548" t="str">
            <v xml:space="preserve"> </v>
          </cell>
          <cell r="AS548" t="str">
            <v xml:space="preserve"> </v>
          </cell>
          <cell r="AT548">
            <v>0</v>
          </cell>
        </row>
        <row r="549">
          <cell r="A549" t="str">
            <v>Haile, Ellen Musie</v>
          </cell>
          <cell r="B549" t="str">
            <v>Business Development &amp; Partnerships Officer</v>
          </cell>
          <cell r="C549" t="str">
            <v>EXAGEN</v>
          </cell>
          <cell r="D549" t="str">
            <v>8254</v>
          </cell>
          <cell r="E549" t="str">
            <v>Y</v>
          </cell>
          <cell r="F549" t="str">
            <v>Business Development Associate</v>
          </cell>
          <cell r="G549" t="str">
            <v>A</v>
          </cell>
          <cell r="H549" t="str">
            <v>USD</v>
          </cell>
          <cell r="I549">
            <v>71760</v>
          </cell>
          <cell r="J549">
            <v>1</v>
          </cell>
          <cell r="L549" t="str">
            <v>WASHINGTON DC</v>
          </cell>
          <cell r="M549" t="str">
            <v>US</v>
          </cell>
          <cell r="AP549">
            <v>1</v>
          </cell>
          <cell r="AQ549">
            <v>276</v>
          </cell>
          <cell r="AR549" t="str">
            <v xml:space="preserve"> </v>
          </cell>
          <cell r="AS549" t="str">
            <v xml:space="preserve"> </v>
          </cell>
          <cell r="AT549">
            <v>0</v>
          </cell>
        </row>
        <row r="550">
          <cell r="A550" t="str">
            <v>Haile, Veronica</v>
          </cell>
          <cell r="B550" t="str">
            <v>Grants &amp; Contracts Associate II</v>
          </cell>
          <cell r="C550" t="str">
            <v>GRC</v>
          </cell>
          <cell r="D550" t="str">
            <v>10252</v>
          </cell>
          <cell r="E550" t="str">
            <v>Y</v>
          </cell>
          <cell r="F550" t="str">
            <v>Grants &amp; Contracts Coordinator</v>
          </cell>
          <cell r="G550" t="str">
            <v>A</v>
          </cell>
          <cell r="H550" t="str">
            <v>USD</v>
          </cell>
          <cell r="I550">
            <v>73000</v>
          </cell>
          <cell r="J550">
            <v>1</v>
          </cell>
          <cell r="L550" t="str">
            <v>SEATTLE</v>
          </cell>
          <cell r="M550" t="str">
            <v>US</v>
          </cell>
          <cell r="AP550">
            <v>1</v>
          </cell>
          <cell r="AQ550">
            <v>280.76923076923077</v>
          </cell>
          <cell r="AR550" t="str">
            <v xml:space="preserve"> </v>
          </cell>
          <cell r="AS550" t="str">
            <v xml:space="preserve"> </v>
          </cell>
          <cell r="AT550">
            <v>0</v>
          </cell>
        </row>
        <row r="551">
          <cell r="A551" t="str">
            <v>Hailu, Miraf Mesfin</v>
          </cell>
          <cell r="B551" t="str">
            <v>Senior Clinical Project Manager I</v>
          </cell>
          <cell r="C551" t="str">
            <v>DX</v>
          </cell>
          <cell r="D551" t="str">
            <v>7545</v>
          </cell>
          <cell r="E551" t="str">
            <v>Y</v>
          </cell>
          <cell r="F551" t="str">
            <v>Senior Project Manager, PAVE</v>
          </cell>
          <cell r="G551" t="str">
            <v>A</v>
          </cell>
          <cell r="H551" t="str">
            <v>USD</v>
          </cell>
          <cell r="I551">
            <v>28098.42</v>
          </cell>
          <cell r="J551">
            <v>1</v>
          </cell>
          <cell r="L551" t="str">
            <v>ADDIS</v>
          </cell>
          <cell r="M551" t="str">
            <v>AFRICA</v>
          </cell>
          <cell r="AP551">
            <v>1</v>
          </cell>
          <cell r="AQ551">
            <v>108.07084615384615</v>
          </cell>
          <cell r="AR551" t="str">
            <v xml:space="preserve"> </v>
          </cell>
          <cell r="AS551" t="str">
            <v xml:space="preserve"> </v>
          </cell>
          <cell r="AT551">
            <v>0</v>
          </cell>
        </row>
        <row r="552">
          <cell r="A552" t="str">
            <v>Hailu, Tewodros Abera</v>
          </cell>
          <cell r="B552" t="str">
            <v>Senior Program Officer I</v>
          </cell>
          <cell r="C552" t="str">
            <v>ET</v>
          </cell>
          <cell r="D552" t="str">
            <v>8255</v>
          </cell>
          <cell r="E552" t="str">
            <v>Y</v>
          </cell>
          <cell r="F552" t="str">
            <v>Zonal Mass Vaccination Officer</v>
          </cell>
          <cell r="G552" t="str">
            <v>A</v>
          </cell>
          <cell r="H552" t="str">
            <v>USD</v>
          </cell>
          <cell r="I552">
            <v>11915.23</v>
          </cell>
          <cell r="J552">
            <v>1</v>
          </cell>
          <cell r="L552" t="str">
            <v>ADDIS</v>
          </cell>
          <cell r="M552" t="str">
            <v>AFRICA</v>
          </cell>
          <cell r="AP552">
            <v>1</v>
          </cell>
          <cell r="AQ552">
            <v>45.827807692307694</v>
          </cell>
          <cell r="AR552" t="str">
            <v xml:space="preserve"> </v>
          </cell>
          <cell r="AS552" t="str">
            <v xml:space="preserve"> </v>
          </cell>
          <cell r="AT552">
            <v>0</v>
          </cell>
        </row>
        <row r="553">
          <cell r="A553" t="str">
            <v>Hainsworth, Michael</v>
          </cell>
          <cell r="B553" t="str">
            <v>Senior Monitoring, Evaluation and Learning Officer II</v>
          </cell>
          <cell r="C553" t="str">
            <v>MNTD</v>
          </cell>
          <cell r="D553" t="str">
            <v>5018</v>
          </cell>
          <cell r="E553" t="str">
            <v>Y</v>
          </cell>
          <cell r="F553" t="str">
            <v>Senior M&amp;E Officer</v>
          </cell>
          <cell r="G553" t="str">
            <v>A</v>
          </cell>
          <cell r="H553" t="str">
            <v>USD</v>
          </cell>
          <cell r="I553">
            <v>153030.22</v>
          </cell>
          <cell r="J553">
            <v>1</v>
          </cell>
          <cell r="L553" t="str">
            <v>SEATTLE</v>
          </cell>
          <cell r="M553" t="str">
            <v>US</v>
          </cell>
          <cell r="AP553">
            <v>1</v>
          </cell>
          <cell r="AQ553">
            <v>588.57776923076926</v>
          </cell>
          <cell r="AR553" t="str">
            <v xml:space="preserve"> </v>
          </cell>
          <cell r="AS553" t="str">
            <v xml:space="preserve"> </v>
          </cell>
          <cell r="AT553">
            <v>0</v>
          </cell>
        </row>
        <row r="554">
          <cell r="A554" t="str">
            <v>Haji-Hasan Aw-Ali, Omar</v>
          </cell>
          <cell r="B554" t="str">
            <v>Senior Program Officer II</v>
          </cell>
          <cell r="C554" t="str">
            <v>ET</v>
          </cell>
          <cell r="D554" t="str">
            <v>6721</v>
          </cell>
          <cell r="E554" t="str">
            <v>Y</v>
          </cell>
          <cell r="F554" t="str">
            <v>Senior Program Officer</v>
          </cell>
          <cell r="G554" t="str">
            <v>A</v>
          </cell>
          <cell r="H554" t="str">
            <v>USD</v>
          </cell>
          <cell r="I554">
            <v>15360</v>
          </cell>
          <cell r="J554">
            <v>1</v>
          </cell>
          <cell r="L554" t="str">
            <v>REMOTE-ET</v>
          </cell>
          <cell r="M554" t="str">
            <v>AFRICA</v>
          </cell>
          <cell r="AP554">
            <v>1</v>
          </cell>
          <cell r="AQ554">
            <v>59.07692307692308</v>
          </cell>
          <cell r="AR554" t="str">
            <v xml:space="preserve"> </v>
          </cell>
          <cell r="AS554" t="str">
            <v xml:space="preserve"> </v>
          </cell>
          <cell r="AT554">
            <v>0</v>
          </cell>
        </row>
        <row r="555">
          <cell r="A555" t="str">
            <v>Hall, Carly Grace</v>
          </cell>
          <cell r="B555" t="str">
            <v>Senior Grants &amp; Contracts Officer I</v>
          </cell>
          <cell r="C555" t="str">
            <v>GRC</v>
          </cell>
          <cell r="D555" t="str">
            <v>8079</v>
          </cell>
          <cell r="E555" t="str">
            <v>Y</v>
          </cell>
          <cell r="F555" t="str">
            <v>Subaward Specialist</v>
          </cell>
          <cell r="G555" t="str">
            <v>A</v>
          </cell>
          <cell r="H555" t="str">
            <v>USD</v>
          </cell>
          <cell r="I555">
            <v>82992</v>
          </cell>
          <cell r="J555">
            <v>1</v>
          </cell>
          <cell r="L555" t="str">
            <v>HOME-CA-SEA</v>
          </cell>
          <cell r="M555" t="str">
            <v>US</v>
          </cell>
          <cell r="AP555">
            <v>1</v>
          </cell>
          <cell r="AQ555">
            <v>319.2</v>
          </cell>
          <cell r="AR555" t="str">
            <v xml:space="preserve"> </v>
          </cell>
          <cell r="AS555" t="str">
            <v xml:space="preserve"> </v>
          </cell>
          <cell r="AT555">
            <v>0</v>
          </cell>
        </row>
        <row r="556">
          <cell r="A556" t="str">
            <v>Hall, Sarah McCoy</v>
          </cell>
          <cell r="B556" t="str">
            <v>Director Facilities Management</v>
          </cell>
          <cell r="C556" t="str">
            <v>GFTS</v>
          </cell>
          <cell r="D556" t="str">
            <v>3404</v>
          </cell>
          <cell r="E556" t="str">
            <v>Y</v>
          </cell>
          <cell r="F556" t="str">
            <v>Director, Global Facilities, Travel, and Security</v>
          </cell>
          <cell r="G556" t="str">
            <v>A</v>
          </cell>
          <cell r="H556" t="str">
            <v>USD</v>
          </cell>
          <cell r="I556">
            <v>176595.12</v>
          </cell>
          <cell r="J556">
            <v>1</v>
          </cell>
          <cell r="L556" t="str">
            <v>HOME-MA-SEA</v>
          </cell>
          <cell r="M556" t="str">
            <v>US</v>
          </cell>
          <cell r="AP556">
            <v>1</v>
          </cell>
          <cell r="AQ556">
            <v>679.21199999999999</v>
          </cell>
          <cell r="AR556" t="str">
            <v xml:space="preserve"> </v>
          </cell>
          <cell r="AS556" t="str">
            <v xml:space="preserve"> </v>
          </cell>
          <cell r="AT556">
            <v>0</v>
          </cell>
        </row>
        <row r="557">
          <cell r="A557" t="str">
            <v>Halve, Veda</v>
          </cell>
          <cell r="B557" t="str">
            <v>Senior Program Officer I</v>
          </cell>
          <cell r="C557" t="str">
            <v>PSN</v>
          </cell>
          <cell r="D557" t="str">
            <v>10164</v>
          </cell>
          <cell r="E557" t="str">
            <v>Y</v>
          </cell>
          <cell r="F557" t="str">
            <v>Program Officer</v>
          </cell>
          <cell r="G557" t="str">
            <v>A</v>
          </cell>
          <cell r="H557" t="str">
            <v>INR</v>
          </cell>
          <cell r="I557">
            <v>1800313</v>
          </cell>
          <cell r="J557">
            <v>1</v>
          </cell>
          <cell r="L557" t="str">
            <v>NEW DELHI</v>
          </cell>
          <cell r="M557" t="str">
            <v>AMEE</v>
          </cell>
          <cell r="AP557">
            <v>81.06</v>
          </cell>
          <cell r="AQ557">
            <v>85.421672455351199</v>
          </cell>
          <cell r="AR557" t="str">
            <v xml:space="preserve"> </v>
          </cell>
          <cell r="AS557" t="str">
            <v xml:space="preserve"> </v>
          </cell>
          <cell r="AT557">
            <v>0</v>
          </cell>
        </row>
        <row r="558">
          <cell r="A558" t="str">
            <v>Halyna, Darahan</v>
          </cell>
          <cell r="B558" t="str">
            <v>Senior Program Officer I</v>
          </cell>
          <cell r="C558" t="str">
            <v>PSU</v>
          </cell>
          <cell r="D558" t="str">
            <v>10074</v>
          </cell>
          <cell r="E558" t="str">
            <v>Y</v>
          </cell>
          <cell r="F558" t="str">
            <v>Program Officer</v>
          </cell>
          <cell r="G558" t="str">
            <v>A</v>
          </cell>
          <cell r="H558" t="str">
            <v>USD</v>
          </cell>
          <cell r="I558">
            <v>60000</v>
          </cell>
          <cell r="J558">
            <v>1</v>
          </cell>
          <cell r="L558" t="str">
            <v>KYIV</v>
          </cell>
          <cell r="M558" t="str">
            <v>AMEE</v>
          </cell>
          <cell r="AP558">
            <v>1</v>
          </cell>
          <cell r="AQ558">
            <v>230.76923076923077</v>
          </cell>
          <cell r="AR558" t="str">
            <v xml:space="preserve"> </v>
          </cell>
          <cell r="AS558" t="str">
            <v xml:space="preserve"> </v>
          </cell>
          <cell r="AT558">
            <v>0</v>
          </cell>
        </row>
        <row r="559">
          <cell r="A559" t="str">
            <v>Hammack, Rachel Seeley</v>
          </cell>
          <cell r="B559" t="str">
            <v>TL II Communcations</v>
          </cell>
          <cell r="C559" t="str">
            <v>MDHT</v>
          </cell>
          <cell r="D559" t="str">
            <v>4269</v>
          </cell>
          <cell r="E559" t="str">
            <v>Y</v>
          </cell>
          <cell r="F559" t="str">
            <v>Communications Manager</v>
          </cell>
          <cell r="G559" t="str">
            <v>A</v>
          </cell>
          <cell r="H559" t="str">
            <v>USD</v>
          </cell>
          <cell r="I559">
            <v>110572.49</v>
          </cell>
          <cell r="J559">
            <v>0.9</v>
          </cell>
          <cell r="L559" t="str">
            <v>SEATTLE</v>
          </cell>
          <cell r="M559" t="str">
            <v>US</v>
          </cell>
          <cell r="AP559">
            <v>1</v>
          </cell>
          <cell r="AQ559">
            <v>472.53200854700856</v>
          </cell>
          <cell r="AR559" t="str">
            <v xml:space="preserve"> </v>
          </cell>
          <cell r="AS559" t="str">
            <v xml:space="preserve"> </v>
          </cell>
          <cell r="AT559">
            <v>0</v>
          </cell>
        </row>
        <row r="560">
          <cell r="A560" t="str">
            <v>Han, Qing</v>
          </cell>
          <cell r="B560" t="str">
            <v>Senior Program Project Manager I</v>
          </cell>
          <cell r="C560" t="str">
            <v>CIFM</v>
          </cell>
          <cell r="D560" t="str">
            <v>6994</v>
          </cell>
          <cell r="E560" t="str">
            <v>Y</v>
          </cell>
          <cell r="F560" t="str">
            <v>Project Manager</v>
          </cell>
          <cell r="G560" t="str">
            <v>A</v>
          </cell>
          <cell r="H560" t="str">
            <v>CNY</v>
          </cell>
          <cell r="I560">
            <v>470431.8</v>
          </cell>
          <cell r="J560">
            <v>1</v>
          </cell>
          <cell r="L560" t="str">
            <v>BEIJING</v>
          </cell>
          <cell r="M560" t="str">
            <v>AMEE</v>
          </cell>
          <cell r="AP560">
            <v>6.923</v>
          </cell>
          <cell r="AQ560">
            <v>261.35390393226589</v>
          </cell>
          <cell r="AR560" t="str">
            <v xml:space="preserve"> </v>
          </cell>
          <cell r="AS560" t="str">
            <v xml:space="preserve"> </v>
          </cell>
          <cell r="AT560">
            <v>0</v>
          </cell>
        </row>
        <row r="561">
          <cell r="A561" t="str">
            <v>Handa, Andile Gwizi</v>
          </cell>
          <cell r="B561" t="str">
            <v>Coordinator II Functional Support /Technician II</v>
          </cell>
          <cell r="C561" t="str">
            <v>RH</v>
          </cell>
          <cell r="D561" t="str">
            <v>10170</v>
          </cell>
          <cell r="E561" t="str">
            <v>Y</v>
          </cell>
          <cell r="F561" t="str">
            <v>Program Assistant - RHSC</v>
          </cell>
          <cell r="G561" t="str">
            <v>A</v>
          </cell>
          <cell r="H561" t="str">
            <v>ZMW</v>
          </cell>
          <cell r="I561">
            <v>230904</v>
          </cell>
          <cell r="J561">
            <v>1</v>
          </cell>
          <cell r="L561" t="str">
            <v>LUSAKA1</v>
          </cell>
          <cell r="M561" t="str">
            <v>AFRICA</v>
          </cell>
          <cell r="AP561">
            <v>19.5</v>
          </cell>
          <cell r="AQ561">
            <v>45.543195266272193</v>
          </cell>
          <cell r="AR561" t="str">
            <v xml:space="preserve"> </v>
          </cell>
          <cell r="AS561" t="str">
            <v xml:space="preserve"> </v>
          </cell>
          <cell r="AT561">
            <v>0</v>
          </cell>
        </row>
        <row r="562">
          <cell r="A562" t="str">
            <v>Hane, Abdoul Salam</v>
          </cell>
          <cell r="B562" t="str">
            <v>Senior Digital Systems Officer I</v>
          </cell>
          <cell r="C562" t="str">
            <v>CODE</v>
          </cell>
          <cell r="D562" t="str">
            <v>7915</v>
          </cell>
          <cell r="E562" t="str">
            <v>Y</v>
          </cell>
          <cell r="F562" t="str">
            <v>Digital Health Technical Officer</v>
          </cell>
          <cell r="G562" t="str">
            <v>A</v>
          </cell>
          <cell r="H562" t="str">
            <v>XOF</v>
          </cell>
          <cell r="I562">
            <v>31871725</v>
          </cell>
          <cell r="J562">
            <v>1</v>
          </cell>
          <cell r="L562" t="str">
            <v>SenegalDakar</v>
          </cell>
          <cell r="M562" t="str">
            <v>AFRICA</v>
          </cell>
          <cell r="AP562">
            <v>600</v>
          </cell>
          <cell r="AQ562">
            <v>204.30592948717947</v>
          </cell>
          <cell r="AR562" t="str">
            <v xml:space="preserve"> </v>
          </cell>
          <cell r="AS562" t="str">
            <v xml:space="preserve"> </v>
          </cell>
          <cell r="AT562">
            <v>0</v>
          </cell>
        </row>
        <row r="563">
          <cell r="A563" t="str">
            <v>Haner, Jenifer L</v>
          </cell>
          <cell r="B563" t="str">
            <v>Senior Finance and Awards Officer/ Senior PADM I</v>
          </cell>
          <cell r="C563" t="str">
            <v>CIFM</v>
          </cell>
          <cell r="D563" t="str">
            <v>5458</v>
          </cell>
          <cell r="E563" t="str">
            <v>Y</v>
          </cell>
          <cell r="F563" t="str">
            <v>Senior Project Administrator</v>
          </cell>
          <cell r="G563" t="str">
            <v>A</v>
          </cell>
          <cell r="H563" t="str">
            <v>USD</v>
          </cell>
          <cell r="I563">
            <v>158222.48000000001</v>
          </cell>
          <cell r="J563">
            <v>1</v>
          </cell>
          <cell r="L563" t="str">
            <v>SEATTLE</v>
          </cell>
          <cell r="M563" t="str">
            <v>US</v>
          </cell>
          <cell r="AP563">
            <v>1</v>
          </cell>
          <cell r="AQ563">
            <v>608.548</v>
          </cell>
          <cell r="AR563" t="str">
            <v xml:space="preserve"> </v>
          </cell>
          <cell r="AS563" t="str">
            <v xml:space="preserve"> </v>
          </cell>
          <cell r="AT563">
            <v>0</v>
          </cell>
        </row>
        <row r="564">
          <cell r="A564" t="str">
            <v>Haney, Emily Rose</v>
          </cell>
          <cell r="B564" t="str">
            <v>Senior Functional Coordinator</v>
          </cell>
          <cell r="C564" t="str">
            <v>GFTS</v>
          </cell>
          <cell r="D564" t="str">
            <v>6012</v>
          </cell>
          <cell r="E564" t="str">
            <v>Y</v>
          </cell>
          <cell r="F564" t="str">
            <v>Global Travel Specialist</v>
          </cell>
          <cell r="G564" t="str">
            <v>A</v>
          </cell>
          <cell r="H564" t="str">
            <v>USD</v>
          </cell>
          <cell r="I564">
            <v>83390.58</v>
          </cell>
          <cell r="J564">
            <v>1</v>
          </cell>
          <cell r="L564" t="str">
            <v>SEATTLE</v>
          </cell>
          <cell r="M564" t="str">
            <v>US</v>
          </cell>
          <cell r="AP564">
            <v>1</v>
          </cell>
          <cell r="AQ564">
            <v>320.733</v>
          </cell>
          <cell r="AR564" t="str">
            <v xml:space="preserve"> </v>
          </cell>
          <cell r="AS564" t="str">
            <v xml:space="preserve"> </v>
          </cell>
          <cell r="AT564">
            <v>0</v>
          </cell>
        </row>
        <row r="565">
          <cell r="A565" t="str">
            <v>Hares, Nino</v>
          </cell>
          <cell r="B565" t="str">
            <v>Advanced Digital Systems Officer</v>
          </cell>
          <cell r="C565" t="str">
            <v>CODE</v>
          </cell>
          <cell r="D565" t="str">
            <v>7937</v>
          </cell>
          <cell r="E565" t="str">
            <v>Y</v>
          </cell>
          <cell r="F565" t="str">
            <v>Technical Security Architect, Digital Square</v>
          </cell>
          <cell r="G565" t="str">
            <v>A</v>
          </cell>
          <cell r="H565" t="str">
            <v>GBP</v>
          </cell>
          <cell r="I565">
            <v>123275.88</v>
          </cell>
          <cell r="J565">
            <v>1</v>
          </cell>
          <cell r="L565" t="str">
            <v>LONDON</v>
          </cell>
          <cell r="M565" t="str">
            <v>AMEE</v>
          </cell>
          <cell r="AP565">
            <v>0.72499999999999998</v>
          </cell>
          <cell r="AQ565">
            <v>653.9834482758622</v>
          </cell>
          <cell r="AR565" t="str">
            <v xml:space="preserve"> </v>
          </cell>
          <cell r="AS565" t="str">
            <v xml:space="preserve"> </v>
          </cell>
          <cell r="AT565">
            <v>0</v>
          </cell>
        </row>
        <row r="566">
          <cell r="A566" t="str">
            <v>Harkhani, Jessica Jay</v>
          </cell>
          <cell r="B566" t="str">
            <v>Functional Specialist I</v>
          </cell>
          <cell r="C566" t="str">
            <v>CIFM</v>
          </cell>
          <cell r="D566" t="str">
            <v>7151</v>
          </cell>
          <cell r="E566" t="str">
            <v>Y</v>
          </cell>
          <cell r="F566" t="str">
            <v>Senior Program Assistant</v>
          </cell>
          <cell r="G566" t="str">
            <v>A</v>
          </cell>
          <cell r="H566" t="str">
            <v>USD</v>
          </cell>
          <cell r="I566">
            <v>78593.84</v>
          </cell>
          <cell r="J566">
            <v>1</v>
          </cell>
          <cell r="L566" t="str">
            <v>SEATTLE</v>
          </cell>
          <cell r="M566" t="str">
            <v>US</v>
          </cell>
          <cell r="AP566">
            <v>1</v>
          </cell>
          <cell r="AQ566">
            <v>302.28399999999999</v>
          </cell>
          <cell r="AR566" t="str">
            <v xml:space="preserve"> </v>
          </cell>
          <cell r="AS566" t="str">
            <v xml:space="preserve"> </v>
          </cell>
          <cell r="AT566">
            <v>0</v>
          </cell>
        </row>
        <row r="567">
          <cell r="A567" t="str">
            <v>Hasan, Hussen Abdi</v>
          </cell>
          <cell r="B567" t="str">
            <v>Program Associate II</v>
          </cell>
          <cell r="C567" t="str">
            <v>ET</v>
          </cell>
          <cell r="D567" t="str">
            <v>10012</v>
          </cell>
          <cell r="E567" t="str">
            <v>Y</v>
          </cell>
          <cell r="F567" t="str">
            <v>Zonal Technical Assistant for roll out of COVID-19 Vaccine</v>
          </cell>
          <cell r="G567" t="str">
            <v>A</v>
          </cell>
          <cell r="H567" t="str">
            <v>USD</v>
          </cell>
          <cell r="I567">
            <v>11439.62</v>
          </cell>
          <cell r="J567">
            <v>1</v>
          </cell>
          <cell r="L567" t="str">
            <v>REMOTE-ET</v>
          </cell>
          <cell r="M567" t="str">
            <v>AFRICA</v>
          </cell>
          <cell r="AP567">
            <v>1</v>
          </cell>
          <cell r="AQ567">
            <v>43.998538461538466</v>
          </cell>
          <cell r="AR567" t="str">
            <v xml:space="preserve"> </v>
          </cell>
          <cell r="AS567" t="str">
            <v xml:space="preserve"> </v>
          </cell>
          <cell r="AT567">
            <v>0</v>
          </cell>
        </row>
        <row r="568">
          <cell r="A568" t="str">
            <v>Hatton, Trad Michael</v>
          </cell>
          <cell r="B568" t="str">
            <v>Global HUB Leader</v>
          </cell>
          <cell r="C568" t="str">
            <v>DRC</v>
          </cell>
          <cell r="D568" t="str">
            <v>4039</v>
          </cell>
          <cell r="E568" t="str">
            <v>Y</v>
          </cell>
          <cell r="F568" t="str">
            <v>Director, Central Africa Hub and DRC Country Program</v>
          </cell>
          <cell r="G568" t="str">
            <v>A</v>
          </cell>
          <cell r="H568" t="str">
            <v>USD</v>
          </cell>
          <cell r="I568">
            <v>169885.04</v>
          </cell>
          <cell r="J568">
            <v>1</v>
          </cell>
          <cell r="L568" t="str">
            <v>KINSHASA</v>
          </cell>
          <cell r="M568" t="str">
            <v>AFRICA</v>
          </cell>
          <cell r="AP568">
            <v>1</v>
          </cell>
          <cell r="AQ568">
            <v>653.404</v>
          </cell>
          <cell r="AR568" t="str">
            <v xml:space="preserve"> </v>
          </cell>
          <cell r="AS568" t="str">
            <v xml:space="preserve"> </v>
          </cell>
          <cell r="AT568">
            <v>0</v>
          </cell>
        </row>
        <row r="569">
          <cell r="A569" t="str">
            <v>Hausdorff, William Paul</v>
          </cell>
          <cell r="B569" t="str">
            <v>Research &amp; Development Advisor I</v>
          </cell>
          <cell r="C569" t="str">
            <v>CPAI</v>
          </cell>
          <cell r="D569" t="str">
            <v>6705</v>
          </cell>
          <cell r="E569" t="str">
            <v>Y</v>
          </cell>
          <cell r="F569" t="str">
            <v>Policy, Access &amp; Introduction Value Proposition Lead, CVIA</v>
          </cell>
          <cell r="G569" t="str">
            <v>A</v>
          </cell>
          <cell r="H569" t="str">
            <v>USD</v>
          </cell>
          <cell r="I569">
            <v>243944.48</v>
          </cell>
          <cell r="J569">
            <v>1</v>
          </cell>
          <cell r="L569" t="str">
            <v>WASHINGTON DC</v>
          </cell>
          <cell r="M569" t="str">
            <v>US</v>
          </cell>
          <cell r="AP569">
            <v>1</v>
          </cell>
          <cell r="AQ569">
            <v>938.24800000000005</v>
          </cell>
          <cell r="AR569" t="str">
            <v xml:space="preserve"> </v>
          </cell>
          <cell r="AS569" t="str">
            <v>X</v>
          </cell>
          <cell r="AT569">
            <v>0</v>
          </cell>
        </row>
        <row r="570">
          <cell r="A570" t="str">
            <v>Healy, Kelly Jean</v>
          </cell>
          <cell r="B570" t="str">
            <v>Senior Manager Advocacy and Public Policy</v>
          </cell>
          <cell r="C570" t="str">
            <v>APP</v>
          </cell>
          <cell r="D570" t="str">
            <v>5306</v>
          </cell>
          <cell r="E570" t="str">
            <v>Y</v>
          </cell>
          <cell r="F570" t="str">
            <v>Project Director, Advocacy &amp; Communications</v>
          </cell>
          <cell r="G570" t="str">
            <v>A</v>
          </cell>
          <cell r="H570" t="str">
            <v>USD</v>
          </cell>
          <cell r="I570">
            <v>165214.39999999999</v>
          </cell>
          <cell r="J570">
            <v>1</v>
          </cell>
          <cell r="L570" t="str">
            <v>WASHINGTON DC</v>
          </cell>
          <cell r="M570" t="str">
            <v>US</v>
          </cell>
          <cell r="AP570">
            <v>1</v>
          </cell>
          <cell r="AQ570">
            <v>635.43999999999994</v>
          </cell>
          <cell r="AR570" t="str">
            <v xml:space="preserve"> </v>
          </cell>
          <cell r="AS570" t="str">
            <v xml:space="preserve"> </v>
          </cell>
          <cell r="AT570">
            <v>0</v>
          </cell>
        </row>
        <row r="571">
          <cell r="A571" t="str">
            <v>Hedvall, Edwin Fredrick</v>
          </cell>
          <cell r="B571" t="str">
            <v>Director Finance and Awards</v>
          </cell>
          <cell r="C571" t="str">
            <v>MNTD</v>
          </cell>
          <cell r="D571" t="str">
            <v>2292</v>
          </cell>
          <cell r="E571" t="str">
            <v>Y</v>
          </cell>
          <cell r="F571" t="str">
            <v>MNTD Program Director of Management and Administration</v>
          </cell>
          <cell r="G571" t="str">
            <v>A</v>
          </cell>
          <cell r="H571" t="str">
            <v>USD</v>
          </cell>
          <cell r="I571">
            <v>205525.25</v>
          </cell>
          <cell r="J571">
            <v>1</v>
          </cell>
          <cell r="L571" t="str">
            <v>SEATTLE</v>
          </cell>
          <cell r="M571" t="str">
            <v>US</v>
          </cell>
          <cell r="AP571">
            <v>1</v>
          </cell>
          <cell r="AQ571">
            <v>790.48173076923081</v>
          </cell>
          <cell r="AR571" t="str">
            <v xml:space="preserve"> </v>
          </cell>
          <cell r="AS571" t="str">
            <v>X</v>
          </cell>
          <cell r="AT571">
            <v>0</v>
          </cell>
        </row>
        <row r="572">
          <cell r="A572" t="str">
            <v>Hegde, Asha Shammindra</v>
          </cell>
          <cell r="B572" t="str">
            <v>Director Program</v>
          </cell>
          <cell r="C572" t="str">
            <v>PSN</v>
          </cell>
          <cell r="D572" t="str">
            <v>6842</v>
          </cell>
          <cell r="E572" t="str">
            <v>Y</v>
          </cell>
          <cell r="F572" t="str">
            <v>Director - HIV/Hepatitis and STI, South Asia</v>
          </cell>
          <cell r="G572" t="str">
            <v>A</v>
          </cell>
          <cell r="H572" t="str">
            <v>INR</v>
          </cell>
          <cell r="I572">
            <v>7558917.2000000002</v>
          </cell>
          <cell r="J572">
            <v>1</v>
          </cell>
          <cell r="L572" t="str">
            <v>MUMBAI</v>
          </cell>
          <cell r="M572" t="str">
            <v>AMEE</v>
          </cell>
          <cell r="AP572">
            <v>81.06</v>
          </cell>
          <cell r="AQ572">
            <v>358.65727191633931</v>
          </cell>
          <cell r="AR572" t="str">
            <v xml:space="preserve"> </v>
          </cell>
          <cell r="AS572" t="str">
            <v xml:space="preserve"> </v>
          </cell>
          <cell r="AT572">
            <v>0</v>
          </cell>
        </row>
        <row r="573">
          <cell r="A573" t="str">
            <v>Heidenreich, Ryan Charles</v>
          </cell>
          <cell r="B573" t="str">
            <v>Finance and Awards Associate I/ PADM I</v>
          </cell>
          <cell r="C573" t="str">
            <v>CIFM</v>
          </cell>
          <cell r="D573" t="str">
            <v>6923</v>
          </cell>
          <cell r="E573" t="str">
            <v>Y</v>
          </cell>
          <cell r="F573" t="str">
            <v>Associate Project Administrator</v>
          </cell>
          <cell r="G573" t="str">
            <v>A</v>
          </cell>
          <cell r="H573" t="str">
            <v>USD</v>
          </cell>
          <cell r="I573">
            <v>83200</v>
          </cell>
          <cell r="J573">
            <v>1</v>
          </cell>
          <cell r="L573" t="str">
            <v>WASHINGTON DC</v>
          </cell>
          <cell r="M573" t="str">
            <v>US</v>
          </cell>
          <cell r="AP573">
            <v>1</v>
          </cell>
          <cell r="AQ573">
            <v>320</v>
          </cell>
          <cell r="AR573" t="str">
            <v xml:space="preserve"> </v>
          </cell>
          <cell r="AS573" t="str">
            <v xml:space="preserve"> </v>
          </cell>
          <cell r="AT573">
            <v>0</v>
          </cell>
        </row>
        <row r="574">
          <cell r="A574" t="str">
            <v>Heileson, Thomas Steven</v>
          </cell>
          <cell r="B574" t="str">
            <v>Senior Creative Officer I</v>
          </cell>
          <cell r="C574" t="str">
            <v>EXAGEN</v>
          </cell>
          <cell r="D574" t="str">
            <v>7262</v>
          </cell>
          <cell r="E574" t="str">
            <v>Y</v>
          </cell>
          <cell r="F574" t="str">
            <v>Senior Communications Designer</v>
          </cell>
          <cell r="G574" t="str">
            <v>A</v>
          </cell>
          <cell r="H574" t="str">
            <v>USD</v>
          </cell>
          <cell r="I574">
            <v>97720.48</v>
          </cell>
          <cell r="J574">
            <v>1</v>
          </cell>
          <cell r="L574" t="str">
            <v>SEATTLE</v>
          </cell>
          <cell r="M574" t="str">
            <v>US</v>
          </cell>
          <cell r="AP574">
            <v>1</v>
          </cell>
          <cell r="AQ574">
            <v>375.84799999999996</v>
          </cell>
          <cell r="AR574" t="str">
            <v xml:space="preserve"> </v>
          </cell>
          <cell r="AS574" t="str">
            <v xml:space="preserve"> </v>
          </cell>
          <cell r="AT574">
            <v>0</v>
          </cell>
        </row>
        <row r="575">
          <cell r="A575" t="str">
            <v>Heinsen, Julie Parks</v>
          </cell>
          <cell r="B575" t="str">
            <v>Senior Program Officer I</v>
          </cell>
          <cell r="C575" t="str">
            <v>RH</v>
          </cell>
          <cell r="D575" t="str">
            <v>4706</v>
          </cell>
          <cell r="E575" t="str">
            <v>Y</v>
          </cell>
          <cell r="F575" t="str">
            <v>Program Officer, Injectables Access Collaborative</v>
          </cell>
          <cell r="G575" t="str">
            <v>A</v>
          </cell>
          <cell r="H575" t="str">
            <v>USD</v>
          </cell>
          <cell r="I575">
            <v>123322.72</v>
          </cell>
          <cell r="J575">
            <v>1</v>
          </cell>
          <cell r="L575" t="str">
            <v>HOME-CA-SEA</v>
          </cell>
          <cell r="M575" t="str">
            <v>US</v>
          </cell>
          <cell r="AP575">
            <v>1</v>
          </cell>
          <cell r="AQ575">
            <v>474.31815384615385</v>
          </cell>
          <cell r="AR575" t="str">
            <v xml:space="preserve"> </v>
          </cell>
          <cell r="AS575" t="str">
            <v xml:space="preserve"> </v>
          </cell>
          <cell r="AT575">
            <v>0</v>
          </cell>
        </row>
        <row r="576">
          <cell r="A576" t="str">
            <v>Hemminger, Carolyn Jeanne</v>
          </cell>
          <cell r="B576" t="str">
            <v>Senior Communications Officer II</v>
          </cell>
          <cell r="C576" t="str">
            <v>MD</v>
          </cell>
          <cell r="D576" t="str">
            <v>6245</v>
          </cell>
          <cell r="E576" t="str">
            <v>Y</v>
          </cell>
          <cell r="F576" t="str">
            <v>Senior Communications Officer</v>
          </cell>
          <cell r="G576" t="str">
            <v>A</v>
          </cell>
          <cell r="H576" t="str">
            <v>USD</v>
          </cell>
          <cell r="I576">
            <v>131490.78</v>
          </cell>
          <cell r="J576">
            <v>1</v>
          </cell>
          <cell r="L576" t="str">
            <v>WASHINGTON DC</v>
          </cell>
          <cell r="M576" t="str">
            <v>US</v>
          </cell>
          <cell r="AP576">
            <v>1</v>
          </cell>
          <cell r="AQ576">
            <v>505.73376923076921</v>
          </cell>
          <cell r="AR576" t="str">
            <v xml:space="preserve"> </v>
          </cell>
          <cell r="AS576" t="str">
            <v xml:space="preserve"> </v>
          </cell>
          <cell r="AT576">
            <v>0</v>
          </cell>
        </row>
        <row r="577">
          <cell r="A577" t="str">
            <v>Hendler, Natalie T.</v>
          </cell>
          <cell r="B577" t="str">
            <v>Director Program</v>
          </cell>
          <cell r="C577" t="str">
            <v>MNTD</v>
          </cell>
          <cell r="D577" t="str">
            <v>10159</v>
          </cell>
          <cell r="E577" t="str">
            <v>Y</v>
          </cell>
          <cell r="F577" t="str">
            <v>Deputy Project Director, REACH</v>
          </cell>
          <cell r="G577" t="str">
            <v>A</v>
          </cell>
          <cell r="H577" t="str">
            <v>USD</v>
          </cell>
          <cell r="I577">
            <v>180000</v>
          </cell>
          <cell r="J577">
            <v>1</v>
          </cell>
          <cell r="L577" t="str">
            <v>WASHINGTON DC</v>
          </cell>
          <cell r="M577" t="str">
            <v>US</v>
          </cell>
          <cell r="AP577">
            <v>1</v>
          </cell>
          <cell r="AQ577">
            <v>692.30769230769226</v>
          </cell>
          <cell r="AR577" t="str">
            <v xml:space="preserve"> </v>
          </cell>
          <cell r="AS577" t="str">
            <v xml:space="preserve"> </v>
          </cell>
          <cell r="AT577">
            <v>0</v>
          </cell>
        </row>
        <row r="578">
          <cell r="A578" t="str">
            <v>Hendrickson, Saysha Kae</v>
          </cell>
          <cell r="B578" t="str">
            <v>Manager Partnerships</v>
          </cell>
          <cell r="C578" t="str">
            <v>EXAGEN</v>
          </cell>
          <cell r="D578" t="str">
            <v>6774</v>
          </cell>
          <cell r="E578" t="str">
            <v>Y</v>
          </cell>
          <cell r="F578" t="str">
            <v>Head of Global Engagement</v>
          </cell>
          <cell r="G578" t="str">
            <v>A</v>
          </cell>
          <cell r="H578" t="str">
            <v>USD</v>
          </cell>
          <cell r="I578">
            <v>143613.6</v>
          </cell>
          <cell r="J578">
            <v>1</v>
          </cell>
          <cell r="L578" t="str">
            <v>SEATTLE</v>
          </cell>
          <cell r="M578" t="str">
            <v>US</v>
          </cell>
          <cell r="AP578">
            <v>1</v>
          </cell>
          <cell r="AQ578">
            <v>552.36</v>
          </cell>
          <cell r="AR578" t="str">
            <v xml:space="preserve"> </v>
          </cell>
          <cell r="AS578" t="str">
            <v xml:space="preserve"> </v>
          </cell>
          <cell r="AT578">
            <v>0</v>
          </cell>
        </row>
        <row r="579">
          <cell r="A579" t="str">
            <v>Hernandez, Daniel</v>
          </cell>
          <cell r="B579" t="str">
            <v>Manager Program Project Management</v>
          </cell>
          <cell r="C579" t="str">
            <v>CODE</v>
          </cell>
          <cell r="D579" t="str">
            <v>7923</v>
          </cell>
          <cell r="E579" t="str">
            <v>Y</v>
          </cell>
          <cell r="F579" t="str">
            <v>Senior Project Manager</v>
          </cell>
          <cell r="G579" t="str">
            <v>A</v>
          </cell>
          <cell r="H579" t="str">
            <v>USD</v>
          </cell>
          <cell r="I579">
            <v>135200</v>
          </cell>
          <cell r="J579">
            <v>1</v>
          </cell>
          <cell r="L579" t="str">
            <v>HOME-PA-SEA</v>
          </cell>
          <cell r="M579" t="str">
            <v>US</v>
          </cell>
          <cell r="AP579">
            <v>1</v>
          </cell>
          <cell r="AQ579">
            <v>520</v>
          </cell>
          <cell r="AR579" t="str">
            <v xml:space="preserve"> </v>
          </cell>
          <cell r="AS579" t="str">
            <v xml:space="preserve"> </v>
          </cell>
          <cell r="AT579">
            <v>0</v>
          </cell>
        </row>
        <row r="580">
          <cell r="A580" t="str">
            <v>Herrera, Samantha Catherine Sue</v>
          </cell>
          <cell r="B580" t="str">
            <v>Senior Manager Monitoring, Evaluation and Learning</v>
          </cell>
          <cell r="C580" t="str">
            <v>MNTD</v>
          </cell>
          <cell r="D580" t="str">
            <v>7340</v>
          </cell>
          <cell r="E580" t="str">
            <v>Y</v>
          </cell>
          <cell r="F580" t="str">
            <v>Senior Manager Data and Analytics</v>
          </cell>
          <cell r="G580" t="str">
            <v>A</v>
          </cell>
          <cell r="H580" t="str">
            <v>USD</v>
          </cell>
          <cell r="I580">
            <v>170177.61</v>
          </cell>
          <cell r="J580">
            <v>1</v>
          </cell>
          <cell r="L580" t="str">
            <v>WASHINGTON DC</v>
          </cell>
          <cell r="M580" t="str">
            <v>US</v>
          </cell>
          <cell r="AP580">
            <v>1</v>
          </cell>
          <cell r="AQ580">
            <v>654.52926923076916</v>
          </cell>
          <cell r="AR580" t="str">
            <v xml:space="preserve"> </v>
          </cell>
          <cell r="AS580" t="str">
            <v xml:space="preserve"> </v>
          </cell>
          <cell r="AT580">
            <v>0</v>
          </cell>
        </row>
        <row r="581">
          <cell r="A581" t="str">
            <v>Herrera-Greer, Yvette</v>
          </cell>
          <cell r="B581" t="str">
            <v>Senior Manager Talent Acquisition</v>
          </cell>
          <cell r="C581" t="str">
            <v>HR</v>
          </cell>
          <cell r="D581" t="str">
            <v>4565</v>
          </cell>
          <cell r="E581" t="str">
            <v>Y</v>
          </cell>
          <cell r="F581" t="str">
            <v>Talent Acquisition Manager, Americas</v>
          </cell>
          <cell r="G581" t="str">
            <v>A</v>
          </cell>
          <cell r="H581" t="str">
            <v>USD</v>
          </cell>
          <cell r="I581">
            <v>134223.44</v>
          </cell>
          <cell r="J581">
            <v>1</v>
          </cell>
          <cell r="L581" t="str">
            <v>SEATTLE</v>
          </cell>
          <cell r="M581" t="str">
            <v>US</v>
          </cell>
          <cell r="AP581">
            <v>1</v>
          </cell>
          <cell r="AQ581">
            <v>516.24400000000003</v>
          </cell>
          <cell r="AR581" t="str">
            <v xml:space="preserve"> </v>
          </cell>
          <cell r="AS581" t="str">
            <v xml:space="preserve"> </v>
          </cell>
          <cell r="AT581">
            <v>0</v>
          </cell>
        </row>
        <row r="582">
          <cell r="A582" t="str">
            <v>Herrick, Tara Marie</v>
          </cell>
          <cell r="B582" t="str">
            <v>Senior Manager Data Science</v>
          </cell>
          <cell r="C582" t="str">
            <v>MD</v>
          </cell>
          <cell r="D582" t="str">
            <v>4273</v>
          </cell>
          <cell r="E582" t="str">
            <v>Y</v>
          </cell>
          <cell r="F582" t="str">
            <v>Director of Market Analytics and Insights</v>
          </cell>
          <cell r="G582" t="str">
            <v>A</v>
          </cell>
          <cell r="H582" t="str">
            <v>USD</v>
          </cell>
          <cell r="I582">
            <v>180254.88</v>
          </cell>
          <cell r="J582">
            <v>1</v>
          </cell>
          <cell r="L582" t="str">
            <v>SEATTLE</v>
          </cell>
          <cell r="M582" t="str">
            <v>US</v>
          </cell>
          <cell r="AP582">
            <v>1</v>
          </cell>
          <cell r="AQ582">
            <v>693.28800000000001</v>
          </cell>
          <cell r="AR582" t="str">
            <v xml:space="preserve"> </v>
          </cell>
          <cell r="AS582" t="str">
            <v xml:space="preserve"> </v>
          </cell>
          <cell r="AT582">
            <v>0</v>
          </cell>
        </row>
        <row r="583">
          <cell r="A583" t="str">
            <v>Hershey, Pamela Joan</v>
          </cell>
          <cell r="B583" t="str">
            <v>Senior Finance and Awards Officer II/ Senior PADM II</v>
          </cell>
          <cell r="C583" t="str">
            <v>CIFM</v>
          </cell>
          <cell r="D583" t="str">
            <v>6041</v>
          </cell>
          <cell r="E583" t="str">
            <v>Y</v>
          </cell>
          <cell r="F583" t="str">
            <v>Senior PADM</v>
          </cell>
          <cell r="G583" t="str">
            <v>A</v>
          </cell>
          <cell r="H583" t="str">
            <v>USD</v>
          </cell>
          <cell r="I583">
            <v>133945.76</v>
          </cell>
          <cell r="J583">
            <v>1</v>
          </cell>
          <cell r="L583" t="str">
            <v>SEATTLE</v>
          </cell>
          <cell r="M583" t="str">
            <v>US</v>
          </cell>
          <cell r="AP583">
            <v>1</v>
          </cell>
          <cell r="AQ583">
            <v>515.17600000000004</v>
          </cell>
          <cell r="AR583" t="str">
            <v xml:space="preserve"> </v>
          </cell>
          <cell r="AS583" t="str">
            <v xml:space="preserve"> </v>
          </cell>
          <cell r="AT583">
            <v>0</v>
          </cell>
        </row>
        <row r="584">
          <cell r="A584" t="str">
            <v>Hess, Cynthia Lee</v>
          </cell>
          <cell r="B584" t="str">
            <v>Senior Paralegal I</v>
          </cell>
          <cell r="C584" t="str">
            <v>LA</v>
          </cell>
          <cell r="D584" t="str">
            <v>7004</v>
          </cell>
          <cell r="E584" t="str">
            <v>Y</v>
          </cell>
          <cell r="F584" t="str">
            <v>Transactional Paralegal</v>
          </cell>
          <cell r="G584" t="str">
            <v>A</v>
          </cell>
          <cell r="H584" t="str">
            <v>USD</v>
          </cell>
          <cell r="I584">
            <v>116888.72</v>
          </cell>
          <cell r="J584">
            <v>1</v>
          </cell>
          <cell r="L584" t="str">
            <v>HOME-WA-SEA</v>
          </cell>
          <cell r="M584" t="str">
            <v>US</v>
          </cell>
          <cell r="AP584">
            <v>1</v>
          </cell>
          <cell r="AQ584">
            <v>449.572</v>
          </cell>
          <cell r="AR584" t="str">
            <v xml:space="preserve"> </v>
          </cell>
          <cell r="AS584" t="str">
            <v xml:space="preserve"> </v>
          </cell>
          <cell r="AT584">
            <v>0</v>
          </cell>
        </row>
        <row r="585">
          <cell r="A585" t="str">
            <v>Heston, Morgan Victoria</v>
          </cell>
          <cell r="B585" t="str">
            <v>Senior Finance and Awards Officer II/ Senior PADM II</v>
          </cell>
          <cell r="C585" t="str">
            <v>MNTD</v>
          </cell>
          <cell r="D585" t="str">
            <v>3629</v>
          </cell>
          <cell r="E585" t="str">
            <v>Y</v>
          </cell>
          <cell r="F585" t="str">
            <v>Project Administrator</v>
          </cell>
          <cell r="G585" t="str">
            <v>A</v>
          </cell>
          <cell r="H585" t="str">
            <v>USD</v>
          </cell>
          <cell r="I585">
            <v>127082.8</v>
          </cell>
          <cell r="J585">
            <v>1</v>
          </cell>
          <cell r="L585" t="str">
            <v>SEATTLE</v>
          </cell>
          <cell r="M585" t="str">
            <v>US</v>
          </cell>
          <cell r="AP585">
            <v>1</v>
          </cell>
          <cell r="AQ585">
            <v>488.78000000000003</v>
          </cell>
          <cell r="AR585" t="str">
            <v xml:space="preserve"> </v>
          </cell>
          <cell r="AS585" t="str">
            <v xml:space="preserve"> </v>
          </cell>
          <cell r="AT585">
            <v>0</v>
          </cell>
        </row>
        <row r="586">
          <cell r="A586" t="str">
            <v>Heyden, Amy Carleen</v>
          </cell>
          <cell r="B586" t="str">
            <v>Director Finance and Awards</v>
          </cell>
          <cell r="C586" t="str">
            <v>PHCMGT</v>
          </cell>
          <cell r="D586" t="str">
            <v>4217</v>
          </cell>
          <cell r="E586" t="str">
            <v>Y</v>
          </cell>
          <cell r="F586" t="str">
            <v>Finance and Administration, Team Lead</v>
          </cell>
          <cell r="G586" t="str">
            <v>A</v>
          </cell>
          <cell r="H586" t="str">
            <v>USD</v>
          </cell>
          <cell r="I586">
            <v>208277.68</v>
          </cell>
          <cell r="J586">
            <v>1</v>
          </cell>
          <cell r="L586" t="str">
            <v>SEATTLE</v>
          </cell>
          <cell r="M586" t="str">
            <v>US</v>
          </cell>
          <cell r="AP586">
            <v>1</v>
          </cell>
          <cell r="AQ586">
            <v>801.06799999999998</v>
          </cell>
          <cell r="AR586" t="str">
            <v xml:space="preserve"> </v>
          </cell>
          <cell r="AS586" t="str">
            <v>X</v>
          </cell>
          <cell r="AT586">
            <v>0</v>
          </cell>
        </row>
        <row r="587">
          <cell r="A587" t="str">
            <v>Hien, Rachel Ellsbeth</v>
          </cell>
          <cell r="B587" t="str">
            <v>Advanced Finance and Awards/ Advanced PADM</v>
          </cell>
          <cell r="C587" t="str">
            <v>RH</v>
          </cell>
          <cell r="D587" t="str">
            <v>5253</v>
          </cell>
          <cell r="E587" t="str">
            <v>Y</v>
          </cell>
          <cell r="F587" t="str">
            <v>Senior Project Administrator</v>
          </cell>
          <cell r="G587" t="str">
            <v>A</v>
          </cell>
          <cell r="H587" t="str">
            <v>USD</v>
          </cell>
          <cell r="I587">
            <v>159358.16</v>
          </cell>
          <cell r="J587">
            <v>1</v>
          </cell>
          <cell r="L587" t="str">
            <v>SEATTLE</v>
          </cell>
          <cell r="M587" t="str">
            <v>US</v>
          </cell>
          <cell r="AP587">
            <v>1</v>
          </cell>
          <cell r="AQ587">
            <v>612.91600000000005</v>
          </cell>
          <cell r="AR587" t="str">
            <v xml:space="preserve"> </v>
          </cell>
          <cell r="AS587" t="str">
            <v xml:space="preserve"> </v>
          </cell>
          <cell r="AT587">
            <v>0</v>
          </cell>
        </row>
        <row r="588">
          <cell r="A588" t="str">
            <v>Hildebrand, Maya Rivera</v>
          </cell>
          <cell r="B588" t="str">
            <v>Program Associate II</v>
          </cell>
          <cell r="C588" t="str">
            <v>AMEEMGT</v>
          </cell>
          <cell r="D588" t="str">
            <v>6881</v>
          </cell>
          <cell r="E588" t="str">
            <v>Y</v>
          </cell>
          <cell r="F588" t="str">
            <v>AI Research and Strategy Officer</v>
          </cell>
          <cell r="G588" t="str">
            <v>A</v>
          </cell>
          <cell r="H588" t="str">
            <v>CHF</v>
          </cell>
          <cell r="I588">
            <v>84826.68</v>
          </cell>
          <cell r="J588">
            <v>1</v>
          </cell>
          <cell r="L588" t="str">
            <v>SWITZFATH</v>
          </cell>
          <cell r="M588" t="str">
            <v>AMEE</v>
          </cell>
          <cell r="AP588">
            <v>0.92169999999999996</v>
          </cell>
          <cell r="AQ588">
            <v>353.97250899258057</v>
          </cell>
          <cell r="AR588" t="str">
            <v xml:space="preserve"> </v>
          </cell>
          <cell r="AS588" t="str">
            <v xml:space="preserve"> </v>
          </cell>
          <cell r="AT588">
            <v>0</v>
          </cell>
        </row>
        <row r="589">
          <cell r="A589" t="str">
            <v>Hilton, Emily Rosetta</v>
          </cell>
          <cell r="B589" t="str">
            <v>Manager Monitoring, Evaluation and Learning</v>
          </cell>
          <cell r="C589" t="str">
            <v>MNTD</v>
          </cell>
          <cell r="D589" t="str">
            <v>7469</v>
          </cell>
          <cell r="E589" t="str">
            <v>Y</v>
          </cell>
          <cell r="F589" t="str">
            <v>Director - Integrated Analytics, PMI Evolve</v>
          </cell>
          <cell r="G589" t="str">
            <v>A</v>
          </cell>
          <cell r="H589" t="str">
            <v>USD</v>
          </cell>
          <cell r="I589">
            <v>127633.22</v>
          </cell>
          <cell r="J589">
            <v>1</v>
          </cell>
          <cell r="L589" t="str">
            <v>SEATTLE</v>
          </cell>
          <cell r="M589" t="str">
            <v>US</v>
          </cell>
          <cell r="AP589">
            <v>1</v>
          </cell>
          <cell r="AQ589">
            <v>490.89699999999999</v>
          </cell>
          <cell r="AR589" t="str">
            <v xml:space="preserve"> </v>
          </cell>
          <cell r="AS589" t="str">
            <v xml:space="preserve"> </v>
          </cell>
          <cell r="AT589">
            <v>0</v>
          </cell>
        </row>
        <row r="590">
          <cell r="A590" t="str">
            <v>Hiragude, Rakesh S</v>
          </cell>
          <cell r="B590" t="str">
            <v>Senior Functional Coordinator</v>
          </cell>
          <cell r="C590" t="str">
            <v>PSN</v>
          </cell>
          <cell r="D590" t="str">
            <v>6301</v>
          </cell>
          <cell r="E590" t="str">
            <v>Y</v>
          </cell>
          <cell r="F590" t="str">
            <v>Senior Program Assistant</v>
          </cell>
          <cell r="G590" t="str">
            <v>A</v>
          </cell>
          <cell r="H590" t="str">
            <v>INR</v>
          </cell>
          <cell r="I590">
            <v>1227966.24</v>
          </cell>
          <cell r="J590">
            <v>1</v>
          </cell>
          <cell r="L590" t="str">
            <v>MUMBAI</v>
          </cell>
          <cell r="M590" t="str">
            <v>AMEE</v>
          </cell>
          <cell r="AP590">
            <v>81.06</v>
          </cell>
          <cell r="AQ590">
            <v>58.264829471047086</v>
          </cell>
          <cell r="AR590" t="str">
            <v xml:space="preserve"> </v>
          </cell>
          <cell r="AS590" t="str">
            <v xml:space="preserve"> </v>
          </cell>
          <cell r="AT590">
            <v>0</v>
          </cell>
        </row>
        <row r="591">
          <cell r="A591" t="str">
            <v>Hirpo, Ketema Belda</v>
          </cell>
          <cell r="B591" t="str">
            <v>Advanced Program Officer</v>
          </cell>
          <cell r="C591" t="str">
            <v>ET</v>
          </cell>
          <cell r="D591" t="str">
            <v>8145</v>
          </cell>
          <cell r="E591" t="str">
            <v>Y</v>
          </cell>
          <cell r="F591" t="str">
            <v>project manager</v>
          </cell>
          <cell r="G591" t="str">
            <v>A</v>
          </cell>
          <cell r="H591" t="str">
            <v>USD</v>
          </cell>
          <cell r="I591">
            <v>43180</v>
          </cell>
          <cell r="J591">
            <v>1</v>
          </cell>
          <cell r="L591" t="str">
            <v>ADDIS</v>
          </cell>
          <cell r="M591" t="str">
            <v>AFRICA</v>
          </cell>
          <cell r="AP591">
            <v>1</v>
          </cell>
          <cell r="AQ591">
            <v>166.07692307692307</v>
          </cell>
          <cell r="AR591" t="str">
            <v xml:space="preserve"> </v>
          </cell>
          <cell r="AS591" t="str">
            <v xml:space="preserve"> </v>
          </cell>
          <cell r="AT591">
            <v>0</v>
          </cell>
        </row>
        <row r="592">
          <cell r="A592" t="str">
            <v>Hirst, Susan Lorraine</v>
          </cell>
          <cell r="B592" t="str">
            <v>Advanced Data Mgmt &amp; Security</v>
          </cell>
          <cell r="C592" t="str">
            <v>IT</v>
          </cell>
          <cell r="D592" t="str">
            <v>4828</v>
          </cell>
          <cell r="E592" t="str">
            <v>Y</v>
          </cell>
          <cell r="F592" t="str">
            <v>Senior Data Analyst</v>
          </cell>
          <cell r="G592" t="str">
            <v>A</v>
          </cell>
          <cell r="H592" t="str">
            <v>USD</v>
          </cell>
          <cell r="I592">
            <v>165809.28</v>
          </cell>
          <cell r="J592">
            <v>1</v>
          </cell>
          <cell r="L592" t="str">
            <v>SEATTLE</v>
          </cell>
          <cell r="M592" t="str">
            <v>US</v>
          </cell>
          <cell r="AP592">
            <v>1</v>
          </cell>
          <cell r="AQ592">
            <v>637.72799999999995</v>
          </cell>
          <cell r="AR592" t="str">
            <v xml:space="preserve"> </v>
          </cell>
          <cell r="AS592" t="str">
            <v xml:space="preserve"> </v>
          </cell>
          <cell r="AT592">
            <v>0</v>
          </cell>
        </row>
        <row r="593">
          <cell r="A593" t="str">
            <v>Hlatjwako, Sibusiso Isaac</v>
          </cell>
          <cell r="B593" t="str">
            <v>Director Advocacy and Public Policy</v>
          </cell>
          <cell r="C593" t="str">
            <v>EXAGEN</v>
          </cell>
          <cell r="D593" t="str">
            <v>6909</v>
          </cell>
          <cell r="E593" t="str">
            <v>Y</v>
          </cell>
          <cell r="F593" t="str">
            <v>Director of External Affairs, Africa Region</v>
          </cell>
          <cell r="G593" t="str">
            <v>A</v>
          </cell>
          <cell r="H593" t="str">
            <v>ZAR</v>
          </cell>
          <cell r="I593">
            <v>2025259.38</v>
          </cell>
          <cell r="J593">
            <v>1</v>
          </cell>
          <cell r="L593" t="str">
            <v>JOHANNESBURG</v>
          </cell>
          <cell r="M593" t="str">
            <v>AFRICA</v>
          </cell>
          <cell r="AP593">
            <v>18.2</v>
          </cell>
          <cell r="AQ593">
            <v>427.99226120033808</v>
          </cell>
          <cell r="AR593" t="str">
            <v xml:space="preserve"> </v>
          </cell>
          <cell r="AS593" t="str">
            <v xml:space="preserve"> </v>
          </cell>
          <cell r="AT593">
            <v>0</v>
          </cell>
        </row>
        <row r="594">
          <cell r="A594" t="str">
            <v>Hoang Thi Thu, Huong</v>
          </cell>
          <cell r="B594" t="str">
            <v>Director Strategy &amp; Operations</v>
          </cell>
          <cell r="C594" t="str">
            <v>VN</v>
          </cell>
          <cell r="D594" t="str">
            <v>V101</v>
          </cell>
          <cell r="E594" t="str">
            <v>Y</v>
          </cell>
          <cell r="F594" t="str">
            <v>Director of Finance and Operations</v>
          </cell>
          <cell r="G594" t="str">
            <v>A</v>
          </cell>
          <cell r="H594" t="str">
            <v>VND</v>
          </cell>
          <cell r="I594">
            <v>2197040630</v>
          </cell>
          <cell r="J594">
            <v>1</v>
          </cell>
          <cell r="L594" t="str">
            <v>HANOI</v>
          </cell>
          <cell r="M594" t="str">
            <v>AMEE</v>
          </cell>
          <cell r="AP594">
            <v>23750</v>
          </cell>
          <cell r="AQ594">
            <v>355.79605344129556</v>
          </cell>
          <cell r="AR594" t="str">
            <v xml:space="preserve"> </v>
          </cell>
          <cell r="AS594" t="str">
            <v xml:space="preserve"> </v>
          </cell>
          <cell r="AT594">
            <v>0</v>
          </cell>
        </row>
        <row r="595">
          <cell r="A595" t="str">
            <v>Hoang Thi, Thi</v>
          </cell>
          <cell r="B595" t="str">
            <v>Senior Finance and Awards Officer II/ Senior PADM II</v>
          </cell>
          <cell r="C595" t="str">
            <v>VN</v>
          </cell>
          <cell r="D595" t="str">
            <v>1874</v>
          </cell>
          <cell r="E595" t="str">
            <v>Y</v>
          </cell>
          <cell r="F595" t="str">
            <v>Project Financial Analysis &amp; Administrative Officer</v>
          </cell>
          <cell r="G595" t="str">
            <v>A</v>
          </cell>
          <cell r="H595" t="str">
            <v>VND</v>
          </cell>
          <cell r="I595">
            <v>984438982</v>
          </cell>
          <cell r="J595">
            <v>1</v>
          </cell>
          <cell r="L595" t="str">
            <v>HANOI</v>
          </cell>
          <cell r="M595" t="str">
            <v>AMEE</v>
          </cell>
          <cell r="AP595">
            <v>23750</v>
          </cell>
          <cell r="AQ595">
            <v>159.42331692307692</v>
          </cell>
          <cell r="AR595" t="str">
            <v xml:space="preserve"> </v>
          </cell>
          <cell r="AS595" t="str">
            <v xml:space="preserve"> </v>
          </cell>
          <cell r="AT595">
            <v>0</v>
          </cell>
        </row>
        <row r="596">
          <cell r="A596" t="str">
            <v>Hoang, Hang Thanh</v>
          </cell>
          <cell r="B596" t="str">
            <v>Senior HR Business Partners</v>
          </cell>
          <cell r="C596" t="str">
            <v>HR</v>
          </cell>
          <cell r="D596" t="str">
            <v>6628</v>
          </cell>
          <cell r="E596" t="str">
            <v>Y</v>
          </cell>
          <cell r="F596" t="str">
            <v>Senior HR Business Partner</v>
          </cell>
          <cell r="G596" t="str">
            <v>A</v>
          </cell>
          <cell r="H596" t="str">
            <v>VND</v>
          </cell>
          <cell r="I596">
            <v>1804439352</v>
          </cell>
          <cell r="J596">
            <v>1</v>
          </cell>
          <cell r="L596" t="str">
            <v>HANOI</v>
          </cell>
          <cell r="M596" t="str">
            <v>AMEE</v>
          </cell>
          <cell r="AP596">
            <v>23750</v>
          </cell>
          <cell r="AQ596">
            <v>292.21689910931173</v>
          </cell>
          <cell r="AR596" t="str">
            <v xml:space="preserve"> </v>
          </cell>
          <cell r="AS596" t="str">
            <v xml:space="preserve"> </v>
          </cell>
          <cell r="AT596">
            <v>0</v>
          </cell>
        </row>
        <row r="597">
          <cell r="A597" t="str">
            <v>Hoang, Linda Le</v>
          </cell>
          <cell r="B597" t="str">
            <v>Senior Finance and Awards Officer II/ Senior PADM II</v>
          </cell>
          <cell r="C597" t="str">
            <v>CIFM</v>
          </cell>
          <cell r="D597" t="str">
            <v>6467</v>
          </cell>
          <cell r="E597" t="str">
            <v>Y</v>
          </cell>
          <cell r="F597" t="str">
            <v>Senior Project Administrator</v>
          </cell>
          <cell r="G597" t="str">
            <v>A</v>
          </cell>
          <cell r="H597" t="str">
            <v>USD</v>
          </cell>
          <cell r="I597">
            <v>126521.2</v>
          </cell>
          <cell r="J597">
            <v>1</v>
          </cell>
          <cell r="L597" t="str">
            <v>SEATTLE</v>
          </cell>
          <cell r="M597" t="str">
            <v>US</v>
          </cell>
          <cell r="AP597">
            <v>1</v>
          </cell>
          <cell r="AQ597">
            <v>486.62</v>
          </cell>
          <cell r="AR597" t="str">
            <v xml:space="preserve"> </v>
          </cell>
          <cell r="AS597" t="str">
            <v xml:space="preserve"> </v>
          </cell>
          <cell r="AT597">
            <v>0</v>
          </cell>
        </row>
        <row r="598">
          <cell r="A598" t="str">
            <v>Hodges, Mary Alexandra</v>
          </cell>
          <cell r="B598" t="str">
            <v>Senior Communications Officer I</v>
          </cell>
          <cell r="C598" t="str">
            <v>NCD</v>
          </cell>
          <cell r="D598" t="str">
            <v>6332</v>
          </cell>
          <cell r="E598" t="str">
            <v>Y</v>
          </cell>
          <cell r="F598" t="str">
            <v>Communications Officer</v>
          </cell>
          <cell r="G598" t="str">
            <v>A</v>
          </cell>
          <cell r="H598" t="str">
            <v>USD</v>
          </cell>
          <cell r="I598">
            <v>100510.8</v>
          </cell>
          <cell r="J598">
            <v>1</v>
          </cell>
          <cell r="L598" t="str">
            <v>WASHINGTON DC</v>
          </cell>
          <cell r="M598" t="str">
            <v>US</v>
          </cell>
          <cell r="AP598">
            <v>1</v>
          </cell>
          <cell r="AQ598">
            <v>386.58</v>
          </cell>
          <cell r="AR598" t="str">
            <v xml:space="preserve"> </v>
          </cell>
          <cell r="AS598" t="str">
            <v xml:space="preserve"> </v>
          </cell>
          <cell r="AT598">
            <v>0</v>
          </cell>
        </row>
        <row r="599">
          <cell r="A599" t="str">
            <v>Hofstedt, Sharol Lynn</v>
          </cell>
          <cell r="B599" t="str">
            <v>Senior Creative Officer I</v>
          </cell>
          <cell r="C599" t="str">
            <v>EXAGEN</v>
          </cell>
          <cell r="D599" t="str">
            <v>10348</v>
          </cell>
          <cell r="E599" t="str">
            <v>Y</v>
          </cell>
          <cell r="F599" t="str">
            <v>Editor/Proofreader</v>
          </cell>
          <cell r="G599" t="str">
            <v>A</v>
          </cell>
          <cell r="H599" t="str">
            <v>USD</v>
          </cell>
          <cell r="I599">
            <v>80000</v>
          </cell>
          <cell r="J599">
            <v>1</v>
          </cell>
          <cell r="L599" t="str">
            <v>HOME-NY-SEA</v>
          </cell>
          <cell r="M599" t="str">
            <v>US</v>
          </cell>
          <cell r="AP599">
            <v>1</v>
          </cell>
          <cell r="AQ599">
            <v>307.69230769230768</v>
          </cell>
          <cell r="AR599" t="str">
            <v xml:space="preserve"> </v>
          </cell>
          <cell r="AS599" t="str">
            <v xml:space="preserve"> </v>
          </cell>
          <cell r="AT599">
            <v>0</v>
          </cell>
        </row>
        <row r="600">
          <cell r="A600" t="str">
            <v>Holtz, Anne Boher</v>
          </cell>
          <cell r="B600" t="str">
            <v>Advanced Communications</v>
          </cell>
          <cell r="C600" t="str">
            <v>CPAI</v>
          </cell>
          <cell r="D600" t="str">
            <v>7583</v>
          </cell>
          <cell r="E600" t="str">
            <v>Y</v>
          </cell>
          <cell r="F600" t="str">
            <v>Senior Communication Advisor</v>
          </cell>
          <cell r="G600" t="str">
            <v>A</v>
          </cell>
          <cell r="H600" t="str">
            <v>XOF</v>
          </cell>
          <cell r="I600">
            <v>63404926</v>
          </cell>
          <cell r="J600">
            <v>1</v>
          </cell>
          <cell r="L600" t="str">
            <v>SenegalDakar</v>
          </cell>
          <cell r="M600" t="str">
            <v>AFRICA</v>
          </cell>
          <cell r="AP600">
            <v>600</v>
          </cell>
          <cell r="AQ600">
            <v>406.44183333333331</v>
          </cell>
          <cell r="AR600" t="str">
            <v xml:space="preserve"> </v>
          </cell>
          <cell r="AS600" t="str">
            <v xml:space="preserve"> </v>
          </cell>
          <cell r="AT600">
            <v>0</v>
          </cell>
        </row>
        <row r="601">
          <cell r="A601" t="str">
            <v>Hong, Sunyoung</v>
          </cell>
          <cell r="B601" t="str">
            <v>Senior Finance and Awards Officer/ Senior PADM I</v>
          </cell>
          <cell r="C601" t="str">
            <v>MNTD</v>
          </cell>
          <cell r="D601" t="str">
            <v>5227</v>
          </cell>
          <cell r="E601" t="str">
            <v>Y</v>
          </cell>
          <cell r="F601" t="str">
            <v>Program &amp; Operations Associate</v>
          </cell>
          <cell r="G601" t="str">
            <v>A</v>
          </cell>
          <cell r="H601" t="str">
            <v>USD</v>
          </cell>
          <cell r="I601">
            <v>103342.72</v>
          </cell>
          <cell r="J601">
            <v>1</v>
          </cell>
          <cell r="L601" t="str">
            <v>SEATTLE</v>
          </cell>
          <cell r="M601" t="str">
            <v>US</v>
          </cell>
          <cell r="AP601">
            <v>1</v>
          </cell>
          <cell r="AQ601">
            <v>397.47199999999998</v>
          </cell>
          <cell r="AR601" t="str">
            <v xml:space="preserve"> </v>
          </cell>
          <cell r="AS601" t="str">
            <v xml:space="preserve"> </v>
          </cell>
          <cell r="AT601">
            <v>0</v>
          </cell>
        </row>
        <row r="602">
          <cell r="A602" t="str">
            <v>Hopkins, Joelle Nicole</v>
          </cell>
          <cell r="B602" t="str">
            <v>Program Project Manager</v>
          </cell>
          <cell r="C602" t="str">
            <v>MD</v>
          </cell>
          <cell r="D602" t="str">
            <v>7696</v>
          </cell>
          <cell r="E602" t="str">
            <v>Y</v>
          </cell>
          <cell r="F602" t="str">
            <v>Associate Project Manager</v>
          </cell>
          <cell r="G602" t="str">
            <v>A</v>
          </cell>
          <cell r="H602" t="str">
            <v>USD</v>
          </cell>
          <cell r="I602">
            <v>77891.63</v>
          </cell>
          <cell r="J602">
            <v>1</v>
          </cell>
          <cell r="L602" t="str">
            <v>WASHINGTON DC</v>
          </cell>
          <cell r="M602" t="str">
            <v>US</v>
          </cell>
          <cell r="AP602">
            <v>1</v>
          </cell>
          <cell r="AQ602">
            <v>299.58319230769234</v>
          </cell>
          <cell r="AR602" t="str">
            <v xml:space="preserve"> </v>
          </cell>
          <cell r="AS602" t="str">
            <v xml:space="preserve"> </v>
          </cell>
          <cell r="AT602">
            <v>0</v>
          </cell>
        </row>
        <row r="603">
          <cell r="A603" t="str">
            <v>Hosken, Nancy Ann</v>
          </cell>
          <cell r="B603" t="str">
            <v>Advanced Research &amp; Development Officer</v>
          </cell>
          <cell r="C603" t="str">
            <v>4113</v>
          </cell>
          <cell r="D603" t="str">
            <v>5492</v>
          </cell>
          <cell r="E603" t="str">
            <v>Y</v>
          </cell>
          <cell r="F603" t="str">
            <v>Scientific Director, Vaccine Development</v>
          </cell>
          <cell r="G603" t="str">
            <v>A</v>
          </cell>
          <cell r="H603" t="str">
            <v>USD</v>
          </cell>
          <cell r="I603">
            <v>223929.68</v>
          </cell>
          <cell r="J603">
            <v>1</v>
          </cell>
          <cell r="L603" t="str">
            <v>SEATTLE</v>
          </cell>
          <cell r="M603" t="str">
            <v>US</v>
          </cell>
          <cell r="AP603">
            <v>1</v>
          </cell>
          <cell r="AQ603">
            <v>861.26800000000003</v>
          </cell>
          <cell r="AR603" t="str">
            <v xml:space="preserve"> </v>
          </cell>
          <cell r="AS603" t="str">
            <v>X</v>
          </cell>
          <cell r="AT603">
            <v>0</v>
          </cell>
        </row>
        <row r="604">
          <cell r="A604" t="str">
            <v>House, Conner Lyle</v>
          </cell>
          <cell r="B604" t="str">
            <v>Senior Program Project Manager II</v>
          </cell>
          <cell r="C604" t="str">
            <v>MD</v>
          </cell>
          <cell r="D604" t="str">
            <v>6364</v>
          </cell>
          <cell r="E604" t="str">
            <v>Y</v>
          </cell>
          <cell r="F604" t="str">
            <v>Senior Project Manager</v>
          </cell>
          <cell r="G604" t="str">
            <v>A</v>
          </cell>
          <cell r="H604" t="str">
            <v>USD</v>
          </cell>
          <cell r="I604">
            <v>123062.37</v>
          </cell>
          <cell r="J604">
            <v>1</v>
          </cell>
          <cell r="L604" t="str">
            <v>WASHINGTON DC</v>
          </cell>
          <cell r="M604" t="str">
            <v>US</v>
          </cell>
          <cell r="AP604">
            <v>1</v>
          </cell>
          <cell r="AQ604">
            <v>473.31680769230769</v>
          </cell>
          <cell r="AR604" t="str">
            <v xml:space="preserve"> </v>
          </cell>
          <cell r="AS604" t="str">
            <v xml:space="preserve"> </v>
          </cell>
          <cell r="AT604">
            <v>0</v>
          </cell>
        </row>
        <row r="605">
          <cell r="A605" t="str">
            <v>Howe, Susan Charlotte</v>
          </cell>
          <cell r="B605" t="str">
            <v>Senior Accountant II</v>
          </cell>
          <cell r="C605" t="str">
            <v>GLACCT</v>
          </cell>
          <cell r="D605" t="str">
            <v>8220</v>
          </cell>
          <cell r="E605" t="str">
            <v>Y</v>
          </cell>
          <cell r="F605" t="str">
            <v>Senior Accountant</v>
          </cell>
          <cell r="G605" t="str">
            <v>A</v>
          </cell>
          <cell r="H605" t="str">
            <v>USD</v>
          </cell>
          <cell r="I605">
            <v>104000</v>
          </cell>
          <cell r="J605">
            <v>1</v>
          </cell>
          <cell r="L605" t="str">
            <v>HOME-WA-SEA</v>
          </cell>
          <cell r="M605" t="str">
            <v>US</v>
          </cell>
          <cell r="AP605">
            <v>1</v>
          </cell>
          <cell r="AQ605">
            <v>400</v>
          </cell>
          <cell r="AR605" t="str">
            <v xml:space="preserve"> </v>
          </cell>
          <cell r="AS605" t="str">
            <v xml:space="preserve"> </v>
          </cell>
          <cell r="AT605">
            <v>0</v>
          </cell>
        </row>
        <row r="606">
          <cell r="A606" t="str">
            <v>Hsu, Emily Shuenn-Wen</v>
          </cell>
          <cell r="B606" t="str">
            <v>Program Project Manager</v>
          </cell>
          <cell r="C606" t="str">
            <v>CIFM</v>
          </cell>
          <cell r="D606" t="str">
            <v>6470</v>
          </cell>
          <cell r="E606" t="str">
            <v>Y</v>
          </cell>
          <cell r="F606" t="str">
            <v>Project Coordinator</v>
          </cell>
          <cell r="G606" t="str">
            <v>A</v>
          </cell>
          <cell r="H606" t="str">
            <v>USD</v>
          </cell>
          <cell r="I606">
            <v>86528</v>
          </cell>
          <cell r="J606">
            <v>1</v>
          </cell>
          <cell r="L606" t="str">
            <v>WASHINGTON DC</v>
          </cell>
          <cell r="M606" t="str">
            <v>US</v>
          </cell>
          <cell r="AP606">
            <v>1</v>
          </cell>
          <cell r="AQ606">
            <v>332.8</v>
          </cell>
          <cell r="AR606" t="str">
            <v xml:space="preserve"> </v>
          </cell>
          <cell r="AS606" t="str">
            <v xml:space="preserve"> </v>
          </cell>
          <cell r="AT606">
            <v>0</v>
          </cell>
        </row>
        <row r="607">
          <cell r="A607" t="str">
            <v>Hsu, Jui-Shan</v>
          </cell>
          <cell r="B607" t="str">
            <v>Data Science Associate II</v>
          </cell>
          <cell r="C607" t="str">
            <v>MDHT</v>
          </cell>
          <cell r="D607" t="str">
            <v>5751</v>
          </cell>
          <cell r="E607" t="str">
            <v>Y</v>
          </cell>
          <cell r="F607" t="str">
            <v>Business Analytics Associate</v>
          </cell>
          <cell r="G607" t="str">
            <v>A</v>
          </cell>
          <cell r="H607" t="str">
            <v>USD</v>
          </cell>
          <cell r="I607">
            <v>95435.6</v>
          </cell>
          <cell r="J607">
            <v>1</v>
          </cell>
          <cell r="L607" t="str">
            <v>SEATTLE</v>
          </cell>
          <cell r="M607" t="str">
            <v>US</v>
          </cell>
          <cell r="AP607">
            <v>1</v>
          </cell>
          <cell r="AQ607">
            <v>367.06</v>
          </cell>
          <cell r="AR607" t="str">
            <v xml:space="preserve"> </v>
          </cell>
          <cell r="AS607" t="str">
            <v xml:space="preserve"> </v>
          </cell>
          <cell r="AT607">
            <v>0</v>
          </cell>
        </row>
        <row r="608">
          <cell r="A608" t="str">
            <v>Htike, Soe</v>
          </cell>
          <cell r="B608" t="str">
            <v>Program Associate II</v>
          </cell>
          <cell r="C608" t="str">
            <v>MM</v>
          </cell>
          <cell r="D608" t="str">
            <v>10009</v>
          </cell>
          <cell r="E608" t="str">
            <v>Y</v>
          </cell>
          <cell r="F608" t="str">
            <v>Field Technical Officer, Malaria Surveillance</v>
          </cell>
          <cell r="G608" t="str">
            <v>A</v>
          </cell>
          <cell r="H608" t="str">
            <v>USD</v>
          </cell>
          <cell r="I608">
            <v>19260</v>
          </cell>
          <cell r="J608">
            <v>1</v>
          </cell>
          <cell r="L608" t="str">
            <v>REMOTE-MM</v>
          </cell>
          <cell r="M608" t="str">
            <v>US</v>
          </cell>
          <cell r="AP608">
            <v>1</v>
          </cell>
          <cell r="AQ608">
            <v>74.07692307692308</v>
          </cell>
          <cell r="AR608" t="str">
            <v xml:space="preserve"> </v>
          </cell>
          <cell r="AS608" t="str">
            <v xml:space="preserve"> </v>
          </cell>
          <cell r="AT608">
            <v>0</v>
          </cell>
        </row>
        <row r="609">
          <cell r="A609" t="str">
            <v>Htwe, Khine Zin</v>
          </cell>
          <cell r="B609" t="str">
            <v>TL II Finance and Awards</v>
          </cell>
          <cell r="C609" t="str">
            <v>MM</v>
          </cell>
          <cell r="D609" t="str">
            <v>6761</v>
          </cell>
          <cell r="E609" t="str">
            <v>Y</v>
          </cell>
          <cell r="F609" t="str">
            <v>Sr. Project Administrative &amp; Finance Officer</v>
          </cell>
          <cell r="G609" t="str">
            <v>A</v>
          </cell>
          <cell r="H609" t="str">
            <v>USD</v>
          </cell>
          <cell r="I609">
            <v>24543.66</v>
          </cell>
          <cell r="J609">
            <v>1</v>
          </cell>
          <cell r="L609" t="str">
            <v>Yangon</v>
          </cell>
          <cell r="M609" t="str">
            <v>AMEE</v>
          </cell>
          <cell r="AP609">
            <v>1</v>
          </cell>
          <cell r="AQ609">
            <v>94.398692307692301</v>
          </cell>
          <cell r="AR609" t="str">
            <v xml:space="preserve"> </v>
          </cell>
          <cell r="AS609" t="str">
            <v xml:space="preserve"> </v>
          </cell>
          <cell r="AT609">
            <v>0</v>
          </cell>
        </row>
        <row r="610">
          <cell r="A610" t="str">
            <v>Hubbell Melgarejo, Carrie</v>
          </cell>
          <cell r="B610" t="str">
            <v>Advanced Program Officer</v>
          </cell>
          <cell r="C610" t="str">
            <v>MCHN</v>
          </cell>
          <cell r="D610" t="str">
            <v>6251</v>
          </cell>
          <cell r="E610" t="str">
            <v>Y</v>
          </cell>
          <cell r="F610" t="str">
            <v>Advanced Program Officer</v>
          </cell>
          <cell r="G610" t="str">
            <v>A</v>
          </cell>
          <cell r="H610" t="str">
            <v>USD</v>
          </cell>
          <cell r="I610">
            <v>187060.02</v>
          </cell>
          <cell r="J610">
            <v>1</v>
          </cell>
          <cell r="L610" t="str">
            <v>HOME-DC-SEA</v>
          </cell>
          <cell r="M610" t="str">
            <v>US</v>
          </cell>
          <cell r="AP610">
            <v>1</v>
          </cell>
          <cell r="AQ610">
            <v>719.46161538461536</v>
          </cell>
          <cell r="AR610" t="str">
            <v xml:space="preserve"> </v>
          </cell>
          <cell r="AS610" t="str">
            <v xml:space="preserve"> </v>
          </cell>
          <cell r="AT610">
            <v>0</v>
          </cell>
        </row>
        <row r="611">
          <cell r="A611" t="str">
            <v>Hughes, Laurie Katherine</v>
          </cell>
          <cell r="B611" t="str">
            <v>Infrastructure Associate II</v>
          </cell>
          <cell r="C611" t="str">
            <v>IT</v>
          </cell>
          <cell r="D611" t="str">
            <v>6735</v>
          </cell>
          <cell r="E611" t="str">
            <v>Y</v>
          </cell>
          <cell r="F611" t="str">
            <v>Sr. Business Administrator, Information Technology</v>
          </cell>
          <cell r="G611" t="str">
            <v>A</v>
          </cell>
          <cell r="H611" t="str">
            <v>USD</v>
          </cell>
          <cell r="I611">
            <v>89659.44</v>
          </cell>
          <cell r="J611">
            <v>1</v>
          </cell>
          <cell r="L611" t="str">
            <v>SEATTLE</v>
          </cell>
          <cell r="M611" t="str">
            <v>US</v>
          </cell>
          <cell r="AP611">
            <v>1</v>
          </cell>
          <cell r="AQ611">
            <v>344.84399999999999</v>
          </cell>
          <cell r="AR611" t="str">
            <v xml:space="preserve"> </v>
          </cell>
          <cell r="AS611" t="str">
            <v xml:space="preserve"> </v>
          </cell>
          <cell r="AT611">
            <v>0</v>
          </cell>
        </row>
        <row r="612">
          <cell r="A612" t="str">
            <v>Hundal, Anhad</v>
          </cell>
          <cell r="B612" t="str">
            <v>Communications Associate II</v>
          </cell>
          <cell r="C612" t="str">
            <v>PSN</v>
          </cell>
          <cell r="D612" t="str">
            <v>8154</v>
          </cell>
          <cell r="E612" t="str">
            <v>Y</v>
          </cell>
          <cell r="F612" t="str">
            <v>Communications Officer</v>
          </cell>
          <cell r="G612" t="str">
            <v>A</v>
          </cell>
          <cell r="H612" t="str">
            <v>INR</v>
          </cell>
          <cell r="I612">
            <v>1229789.52</v>
          </cell>
          <cell r="J612">
            <v>1</v>
          </cell>
          <cell r="L612" t="str">
            <v>NEW DELHI</v>
          </cell>
          <cell r="M612" t="str">
            <v>AMEE</v>
          </cell>
          <cell r="AP612">
            <v>81.06</v>
          </cell>
          <cell r="AQ612">
            <v>58.351340887092185</v>
          </cell>
          <cell r="AR612" t="str">
            <v xml:space="preserve"> </v>
          </cell>
          <cell r="AS612" t="str">
            <v xml:space="preserve"> </v>
          </cell>
          <cell r="AT612">
            <v>0</v>
          </cell>
        </row>
        <row r="613">
          <cell r="A613" t="str">
            <v>Hussein, Sharifa</v>
          </cell>
          <cell r="B613" t="str">
            <v>Advocacy and Public Policy Associate I</v>
          </cell>
          <cell r="C613" t="str">
            <v>APP</v>
          </cell>
          <cell r="D613" t="str">
            <v>10105</v>
          </cell>
          <cell r="E613" t="str">
            <v>Y</v>
          </cell>
          <cell r="F613" t="str">
            <v>Program Associate, Advocacy and Policy</v>
          </cell>
          <cell r="G613" t="str">
            <v>A</v>
          </cell>
          <cell r="H613" t="str">
            <v>USD</v>
          </cell>
          <cell r="I613">
            <v>15428.57</v>
          </cell>
          <cell r="J613">
            <v>1</v>
          </cell>
          <cell r="L613" t="str">
            <v>REMOTE-KE</v>
          </cell>
          <cell r="M613" t="str">
            <v>AFRICA</v>
          </cell>
          <cell r="AP613">
            <v>1</v>
          </cell>
          <cell r="AQ613">
            <v>59.340653846153842</v>
          </cell>
          <cell r="AR613" t="str">
            <v xml:space="preserve"> </v>
          </cell>
          <cell r="AS613" t="str">
            <v xml:space="preserve"> </v>
          </cell>
          <cell r="AT613">
            <v>0</v>
          </cell>
        </row>
        <row r="614">
          <cell r="A614" t="str">
            <v>Huyen, Tran Dieu</v>
          </cell>
          <cell r="B614" t="str">
            <v>Accountant</v>
          </cell>
          <cell r="C614" t="str">
            <v>VN</v>
          </cell>
          <cell r="D614" t="str">
            <v>7322</v>
          </cell>
          <cell r="E614" t="str">
            <v>Y</v>
          </cell>
          <cell r="F614" t="str">
            <v>Project Accountant</v>
          </cell>
          <cell r="G614" t="str">
            <v>A</v>
          </cell>
          <cell r="H614" t="str">
            <v>VND</v>
          </cell>
          <cell r="I614">
            <v>479247451</v>
          </cell>
          <cell r="J614">
            <v>1</v>
          </cell>
          <cell r="L614" t="str">
            <v>HANOI</v>
          </cell>
          <cell r="M614" t="str">
            <v>AMEE</v>
          </cell>
          <cell r="AP614">
            <v>23750</v>
          </cell>
          <cell r="AQ614">
            <v>77.610923238866405</v>
          </cell>
          <cell r="AR614" t="str">
            <v xml:space="preserve"> </v>
          </cell>
          <cell r="AS614" t="str">
            <v xml:space="preserve"> </v>
          </cell>
          <cell r="AT614">
            <v>0</v>
          </cell>
        </row>
        <row r="615">
          <cell r="A615" t="str">
            <v>Ibrahim, Monica</v>
          </cell>
          <cell r="B615" t="str">
            <v>Senior Advocacy and Public Policy Officer II</v>
          </cell>
          <cell r="C615" t="str">
            <v>EXAGEN</v>
          </cell>
          <cell r="D615" t="str">
            <v>10266</v>
          </cell>
          <cell r="E615" t="str">
            <v>Y</v>
          </cell>
          <cell r="F615" t="str">
            <v>Senior Advocacy and Public Policy Officer II</v>
          </cell>
          <cell r="G615" t="str">
            <v>A</v>
          </cell>
          <cell r="H615" t="str">
            <v>GBP</v>
          </cell>
          <cell r="I615">
            <v>75000</v>
          </cell>
          <cell r="J615">
            <v>1</v>
          </cell>
          <cell r="L615" t="str">
            <v>LONDON</v>
          </cell>
          <cell r="M615" t="str">
            <v>AMEE</v>
          </cell>
          <cell r="AP615">
            <v>0.72499999999999998</v>
          </cell>
          <cell r="AQ615">
            <v>397.87798408488067</v>
          </cell>
          <cell r="AR615" t="str">
            <v xml:space="preserve"> </v>
          </cell>
          <cell r="AS615" t="str">
            <v xml:space="preserve"> </v>
          </cell>
          <cell r="AT615">
            <v>0</v>
          </cell>
        </row>
        <row r="616">
          <cell r="A616" t="str">
            <v>Ignatius, Heather Rae</v>
          </cell>
          <cell r="B616" t="str">
            <v>Chief</v>
          </cell>
          <cell r="C616" t="str">
            <v>EXAMGT</v>
          </cell>
          <cell r="D616" t="str">
            <v>4647</v>
          </cell>
          <cell r="E616" t="str">
            <v>Y</v>
          </cell>
          <cell r="F616" t="str">
            <v>Chief of External Affairs</v>
          </cell>
          <cell r="G616" t="str">
            <v>A</v>
          </cell>
          <cell r="H616" t="str">
            <v>USD</v>
          </cell>
          <cell r="I616">
            <v>311220</v>
          </cell>
          <cell r="J616">
            <v>1</v>
          </cell>
          <cell r="L616" t="str">
            <v>WASHINGTON DC</v>
          </cell>
          <cell r="M616" t="str">
            <v>US</v>
          </cell>
          <cell r="AP616">
            <v>1</v>
          </cell>
          <cell r="AQ616">
            <v>1197</v>
          </cell>
          <cell r="AR616" t="str">
            <v xml:space="preserve"> </v>
          </cell>
          <cell r="AS616" t="str">
            <v>X</v>
          </cell>
          <cell r="AT616">
            <v>0</v>
          </cell>
        </row>
        <row r="617">
          <cell r="A617" t="str">
            <v>Ilunga Kebela, Francisca Elisabeth</v>
          </cell>
          <cell r="B617" t="str">
            <v>Procurement Supply Chain Associate II</v>
          </cell>
          <cell r="C617" t="str">
            <v>MNTD</v>
          </cell>
          <cell r="D617" t="str">
            <v>7592</v>
          </cell>
          <cell r="E617" t="str">
            <v>Y</v>
          </cell>
          <cell r="F617" t="str">
            <v>Project Operations Officer - Malaria</v>
          </cell>
          <cell r="G617" t="str">
            <v>A</v>
          </cell>
          <cell r="H617" t="str">
            <v>USD</v>
          </cell>
          <cell r="I617">
            <v>21615.43</v>
          </cell>
          <cell r="J617">
            <v>1</v>
          </cell>
          <cell r="L617" t="str">
            <v>KINSHASA</v>
          </cell>
          <cell r="M617" t="str">
            <v>AFRICA</v>
          </cell>
          <cell r="AP617">
            <v>1</v>
          </cell>
          <cell r="AQ617">
            <v>83.13626923076923</v>
          </cell>
          <cell r="AR617" t="str">
            <v xml:space="preserve"> </v>
          </cell>
          <cell r="AS617" t="str">
            <v xml:space="preserve"> </v>
          </cell>
          <cell r="AT617">
            <v>0</v>
          </cell>
        </row>
        <row r="618">
          <cell r="A618" t="str">
            <v>Isaac, Beulah</v>
          </cell>
          <cell r="B618" t="str">
            <v>Senior Executive Assistant / Officer I</v>
          </cell>
          <cell r="C618" t="str">
            <v>PSN</v>
          </cell>
          <cell r="D618" t="str">
            <v>6193</v>
          </cell>
          <cell r="E618" t="str">
            <v>Y</v>
          </cell>
          <cell r="F618" t="str">
            <v>Executive Assistant</v>
          </cell>
          <cell r="G618" t="str">
            <v>A</v>
          </cell>
          <cell r="H618" t="str">
            <v>INR</v>
          </cell>
          <cell r="I618">
            <v>1876751.11</v>
          </cell>
          <cell r="J618">
            <v>1</v>
          </cell>
          <cell r="L618" t="str">
            <v>NEW DELHI</v>
          </cell>
          <cell r="M618" t="str">
            <v>AMEE</v>
          </cell>
          <cell r="AP618">
            <v>81.06</v>
          </cell>
          <cell r="AQ618">
            <v>89.048525783370337</v>
          </cell>
          <cell r="AR618" t="str">
            <v xml:space="preserve"> </v>
          </cell>
          <cell r="AS618" t="str">
            <v xml:space="preserve"> </v>
          </cell>
          <cell r="AT618">
            <v>0</v>
          </cell>
        </row>
        <row r="619">
          <cell r="A619" t="str">
            <v>Isaacs, Brenda K</v>
          </cell>
          <cell r="B619" t="str">
            <v>Manager Accounting</v>
          </cell>
          <cell r="C619" t="str">
            <v>GLACCT</v>
          </cell>
          <cell r="D619" t="str">
            <v>7731</v>
          </cell>
          <cell r="E619" t="str">
            <v>Y</v>
          </cell>
          <cell r="F619" t="str">
            <v>Global Accounts Payable and Payroll Manager</v>
          </cell>
          <cell r="G619" t="str">
            <v>A</v>
          </cell>
          <cell r="H619" t="str">
            <v>USD</v>
          </cell>
          <cell r="I619">
            <v>127088</v>
          </cell>
          <cell r="J619">
            <v>1</v>
          </cell>
          <cell r="L619" t="str">
            <v>SEATTLE</v>
          </cell>
          <cell r="M619" t="str">
            <v>US</v>
          </cell>
          <cell r="AP619">
            <v>1</v>
          </cell>
          <cell r="AQ619">
            <v>488.8</v>
          </cell>
          <cell r="AR619" t="str">
            <v xml:space="preserve"> </v>
          </cell>
          <cell r="AS619" t="str">
            <v xml:space="preserve"> </v>
          </cell>
          <cell r="AT619">
            <v>0</v>
          </cell>
        </row>
        <row r="620">
          <cell r="A620" t="str">
            <v>Isambo, Leticia</v>
          </cell>
          <cell r="B620" t="str">
            <v>Senior Manager Program</v>
          </cell>
          <cell r="C620" t="str">
            <v>MNTD</v>
          </cell>
          <cell r="D620" t="str">
            <v>10142</v>
          </cell>
          <cell r="E620" t="str">
            <v>Y</v>
          </cell>
          <cell r="F620" t="str">
            <v>REACH Malaria Country Operations Director</v>
          </cell>
          <cell r="G620" t="str">
            <v>A</v>
          </cell>
          <cell r="H620" t="str">
            <v>USD</v>
          </cell>
          <cell r="I620">
            <v>165000</v>
          </cell>
          <cell r="J620">
            <v>1</v>
          </cell>
          <cell r="L620" t="str">
            <v>WASHINGTON DC</v>
          </cell>
          <cell r="M620" t="str">
            <v>US</v>
          </cell>
          <cell r="AP620">
            <v>1</v>
          </cell>
          <cell r="AQ620">
            <v>634.61538461538464</v>
          </cell>
          <cell r="AR620" t="str">
            <v xml:space="preserve"> </v>
          </cell>
          <cell r="AS620" t="str">
            <v xml:space="preserve"> </v>
          </cell>
          <cell r="AT620">
            <v>0</v>
          </cell>
        </row>
        <row r="621">
          <cell r="A621" t="str">
            <v>Isia- Lokela, Francois</v>
          </cell>
          <cell r="B621" t="str">
            <v>Coordinator I Functional Support /Technician I</v>
          </cell>
          <cell r="C621" t="str">
            <v>DRC</v>
          </cell>
          <cell r="D621" t="str">
            <v>6913</v>
          </cell>
          <cell r="E621" t="str">
            <v>Y</v>
          </cell>
          <cell r="F621" t="str">
            <v>Driver</v>
          </cell>
          <cell r="G621" t="str">
            <v>A</v>
          </cell>
          <cell r="H621" t="str">
            <v>USD</v>
          </cell>
          <cell r="I621">
            <v>6553.77</v>
          </cell>
          <cell r="J621">
            <v>1</v>
          </cell>
          <cell r="L621" t="str">
            <v>KINSHASA</v>
          </cell>
          <cell r="M621" t="str">
            <v>AFRICA</v>
          </cell>
          <cell r="AP621">
            <v>1</v>
          </cell>
          <cell r="AQ621">
            <v>25.206807692307695</v>
          </cell>
          <cell r="AR621" t="str">
            <v xml:space="preserve"> </v>
          </cell>
          <cell r="AS621" t="str">
            <v xml:space="preserve"> </v>
          </cell>
          <cell r="AT621">
            <v>0</v>
          </cell>
        </row>
        <row r="622">
          <cell r="A622" t="str">
            <v>Isingoma, James</v>
          </cell>
          <cell r="B622" t="str">
            <v>Coordinator I Functional Support /Technician I</v>
          </cell>
          <cell r="C622" t="str">
            <v>RH</v>
          </cell>
          <cell r="D622" t="str">
            <v>2212</v>
          </cell>
          <cell r="E622" t="str">
            <v>Y</v>
          </cell>
          <cell r="F622" t="str">
            <v>Senior Driver</v>
          </cell>
          <cell r="G622" t="str">
            <v>A</v>
          </cell>
          <cell r="H622" t="str">
            <v>UGX</v>
          </cell>
          <cell r="I622">
            <v>36923233</v>
          </cell>
          <cell r="J622">
            <v>1</v>
          </cell>
          <cell r="L622" t="str">
            <v>UgandaKampala</v>
          </cell>
          <cell r="M622" t="str">
            <v>AFRICA</v>
          </cell>
          <cell r="AP622">
            <v>3750</v>
          </cell>
          <cell r="AQ622">
            <v>37.869982564102564</v>
          </cell>
          <cell r="AR622" t="str">
            <v xml:space="preserve"> </v>
          </cell>
          <cell r="AS622" t="str">
            <v xml:space="preserve"> </v>
          </cell>
          <cell r="AT622">
            <v>0</v>
          </cell>
        </row>
        <row r="623">
          <cell r="A623" t="str">
            <v>Israel-Ballard, Kiersten</v>
          </cell>
          <cell r="B623" t="str">
            <v>Director Program</v>
          </cell>
          <cell r="C623" t="str">
            <v>MCHN</v>
          </cell>
          <cell r="D623" t="str">
            <v>3147</v>
          </cell>
          <cell r="E623" t="str">
            <v>Y</v>
          </cell>
          <cell r="F623" t="str">
            <v>Maternal, Newborn, Child Health &amp; Nutrition, Team Lead</v>
          </cell>
          <cell r="G623" t="str">
            <v>A</v>
          </cell>
          <cell r="H623" t="str">
            <v>USD</v>
          </cell>
          <cell r="I623">
            <v>212897.36</v>
          </cell>
          <cell r="J623">
            <v>1</v>
          </cell>
          <cell r="L623" t="str">
            <v>SEATTLE</v>
          </cell>
          <cell r="M623" t="str">
            <v>US</v>
          </cell>
          <cell r="AP623">
            <v>1</v>
          </cell>
          <cell r="AQ623">
            <v>818.8359999999999</v>
          </cell>
          <cell r="AR623" t="str">
            <v xml:space="preserve"> </v>
          </cell>
          <cell r="AS623" t="str">
            <v>X</v>
          </cell>
          <cell r="AT623">
            <v>0</v>
          </cell>
        </row>
        <row r="624">
          <cell r="A624" t="str">
            <v>Ivanenko, Tamara Volodimirivna</v>
          </cell>
          <cell r="B624" t="str">
            <v>Senior Program Officer II</v>
          </cell>
          <cell r="C624" t="str">
            <v>PSU</v>
          </cell>
          <cell r="D624" t="str">
            <v>1809</v>
          </cell>
          <cell r="E624" t="str">
            <v>Y</v>
          </cell>
          <cell r="F624" t="str">
            <v>Active case and IC Program Officer</v>
          </cell>
          <cell r="G624" t="str">
            <v>A</v>
          </cell>
          <cell r="H624" t="str">
            <v>USD</v>
          </cell>
          <cell r="I624">
            <v>88918</v>
          </cell>
          <cell r="J624">
            <v>1</v>
          </cell>
          <cell r="L624" t="str">
            <v>KYIV</v>
          </cell>
          <cell r="M624" t="str">
            <v>AMEE</v>
          </cell>
          <cell r="AP624">
            <v>1</v>
          </cell>
          <cell r="AQ624">
            <v>341.99230769230769</v>
          </cell>
          <cell r="AR624" t="str">
            <v xml:space="preserve"> </v>
          </cell>
          <cell r="AS624" t="str">
            <v xml:space="preserve"> </v>
          </cell>
          <cell r="AT624">
            <v>0</v>
          </cell>
        </row>
        <row r="625">
          <cell r="A625" t="str">
            <v>Ivanova, Olena</v>
          </cell>
          <cell r="B625" t="str">
            <v>Senior Functional Coordinator</v>
          </cell>
          <cell r="C625" t="str">
            <v>PSU</v>
          </cell>
          <cell r="D625" t="str">
            <v>7288</v>
          </cell>
          <cell r="E625" t="str">
            <v>Y</v>
          </cell>
          <cell r="F625" t="str">
            <v>Program Associate</v>
          </cell>
          <cell r="G625" t="str">
            <v>A</v>
          </cell>
          <cell r="H625" t="str">
            <v>USD</v>
          </cell>
          <cell r="I625">
            <v>40507</v>
          </cell>
          <cell r="J625">
            <v>1</v>
          </cell>
          <cell r="L625" t="str">
            <v>KYIV</v>
          </cell>
          <cell r="M625" t="str">
            <v>AMEE</v>
          </cell>
          <cell r="AP625">
            <v>1</v>
          </cell>
          <cell r="AQ625">
            <v>155.79615384615386</v>
          </cell>
          <cell r="AR625" t="str">
            <v xml:space="preserve"> </v>
          </cell>
          <cell r="AS625" t="str">
            <v xml:space="preserve"> </v>
          </cell>
          <cell r="AT625">
            <v>0</v>
          </cell>
        </row>
        <row r="626">
          <cell r="A626" t="str">
            <v>Ivinson, Karen Louise</v>
          </cell>
          <cell r="B626" t="str">
            <v>Senior Clinical Research Monitoring &amp; Development Officer II</v>
          </cell>
          <cell r="C626" t="str">
            <v>CCLN</v>
          </cell>
          <cell r="D626" t="str">
            <v>3672</v>
          </cell>
          <cell r="E626" t="str">
            <v>Y</v>
          </cell>
          <cell r="F626" t="str">
            <v>Senior Clinical Research Manager</v>
          </cell>
          <cell r="G626" t="str">
            <v>A</v>
          </cell>
          <cell r="H626" t="str">
            <v>CHF</v>
          </cell>
          <cell r="I626">
            <v>106887.67</v>
          </cell>
          <cell r="J626">
            <v>0.8</v>
          </cell>
          <cell r="L626" t="str">
            <v>SWITZFATH</v>
          </cell>
          <cell r="M626" t="str">
            <v>AMEE</v>
          </cell>
          <cell r="AP626">
            <v>0.92169999999999996</v>
          </cell>
          <cell r="AQ626">
            <v>557.53827584480177</v>
          </cell>
          <cell r="AR626" t="str">
            <v xml:space="preserve"> </v>
          </cell>
          <cell r="AS626" t="str">
            <v xml:space="preserve"> </v>
          </cell>
          <cell r="AT626">
            <v>0</v>
          </cell>
        </row>
        <row r="627">
          <cell r="A627" t="str">
            <v>Ivinza, Andersen Doudou Lepapa</v>
          </cell>
          <cell r="B627" t="str">
            <v>Senior IT Technician</v>
          </cell>
          <cell r="C627" t="str">
            <v>DRC</v>
          </cell>
          <cell r="D627" t="str">
            <v>6754</v>
          </cell>
          <cell r="E627" t="str">
            <v>Y</v>
          </cell>
          <cell r="F627" t="str">
            <v>IT Officer Kinshasa</v>
          </cell>
          <cell r="G627" t="str">
            <v>A</v>
          </cell>
          <cell r="H627" t="str">
            <v>USD</v>
          </cell>
          <cell r="I627">
            <v>19000</v>
          </cell>
          <cell r="J627">
            <v>1</v>
          </cell>
          <cell r="L627" t="str">
            <v>KINSHASA</v>
          </cell>
          <cell r="M627" t="str">
            <v>AFRICA</v>
          </cell>
          <cell r="AP627">
            <v>1</v>
          </cell>
          <cell r="AQ627">
            <v>73.07692307692308</v>
          </cell>
          <cell r="AR627" t="str">
            <v xml:space="preserve"> </v>
          </cell>
          <cell r="AS627" t="str">
            <v xml:space="preserve"> </v>
          </cell>
          <cell r="AT627">
            <v>0</v>
          </cell>
        </row>
        <row r="628">
          <cell r="A628" t="str">
            <v>Jackson, Ashley Marie</v>
          </cell>
          <cell r="B628" t="str">
            <v>Director Program</v>
          </cell>
          <cell r="C628" t="str">
            <v>RH</v>
          </cell>
          <cell r="D628" t="str">
            <v>7728</v>
          </cell>
          <cell r="E628" t="str">
            <v>Y</v>
          </cell>
          <cell r="F628" t="str">
            <v>Sexual and Reproductive Health Team Lead</v>
          </cell>
          <cell r="G628" t="str">
            <v>A</v>
          </cell>
          <cell r="H628" t="str">
            <v>USD</v>
          </cell>
          <cell r="I628">
            <v>201053.22</v>
          </cell>
          <cell r="J628">
            <v>1</v>
          </cell>
          <cell r="L628" t="str">
            <v>SEATTLE</v>
          </cell>
          <cell r="M628" t="str">
            <v>US</v>
          </cell>
          <cell r="AP628">
            <v>1</v>
          </cell>
          <cell r="AQ628">
            <v>773.28161538461541</v>
          </cell>
          <cell r="AR628" t="str">
            <v xml:space="preserve"> </v>
          </cell>
          <cell r="AS628" t="str">
            <v>X</v>
          </cell>
          <cell r="AT628">
            <v>0</v>
          </cell>
        </row>
        <row r="629">
          <cell r="A629" t="str">
            <v>Jahan, Nizhat</v>
          </cell>
          <cell r="B629" t="str">
            <v>Senior Procurement Supply Chain Officer I</v>
          </cell>
          <cell r="C629" t="str">
            <v>PSN</v>
          </cell>
          <cell r="D629" t="str">
            <v>10115</v>
          </cell>
          <cell r="E629" t="str">
            <v>Y</v>
          </cell>
          <cell r="F629" t="str">
            <v>Procurement Officer</v>
          </cell>
          <cell r="G629" t="str">
            <v>A</v>
          </cell>
          <cell r="H629" t="str">
            <v>INR</v>
          </cell>
          <cell r="I629">
            <v>1316500</v>
          </cell>
          <cell r="J629">
            <v>1</v>
          </cell>
          <cell r="L629" t="str">
            <v>NEW DELHI</v>
          </cell>
          <cell r="M629" t="str">
            <v>AMEE</v>
          </cell>
          <cell r="AP629">
            <v>81.06</v>
          </cell>
          <cell r="AQ629">
            <v>62.465600030366872</v>
          </cell>
          <cell r="AR629" t="str">
            <v xml:space="preserve"> </v>
          </cell>
          <cell r="AS629" t="str">
            <v xml:space="preserve"> </v>
          </cell>
          <cell r="AT629">
            <v>0</v>
          </cell>
        </row>
        <row r="630">
          <cell r="A630" t="str">
            <v>Jain, Isha</v>
          </cell>
          <cell r="B630" t="str">
            <v>Senior Communications Officer I</v>
          </cell>
          <cell r="C630" t="str">
            <v>PSN</v>
          </cell>
          <cell r="D630" t="str">
            <v>6975</v>
          </cell>
          <cell r="E630" t="str">
            <v>Y</v>
          </cell>
          <cell r="F630" t="str">
            <v>Senior Communications Officer</v>
          </cell>
          <cell r="G630" t="str">
            <v>A</v>
          </cell>
          <cell r="H630" t="str">
            <v>INR</v>
          </cell>
          <cell r="I630">
            <v>1760973.9</v>
          </cell>
          <cell r="J630">
            <v>1</v>
          </cell>
          <cell r="L630" t="str">
            <v>NEW DELHI</v>
          </cell>
          <cell r="M630" t="str">
            <v>AMEE</v>
          </cell>
          <cell r="AP630">
            <v>81.06</v>
          </cell>
          <cell r="AQ630">
            <v>83.555101634117179</v>
          </cell>
          <cell r="AR630" t="str">
            <v xml:space="preserve"> </v>
          </cell>
          <cell r="AS630" t="str">
            <v xml:space="preserve"> </v>
          </cell>
          <cell r="AT630">
            <v>0</v>
          </cell>
        </row>
        <row r="631">
          <cell r="A631" t="str">
            <v>Jain, Neeraj</v>
          </cell>
          <cell r="B631" t="str">
            <v>Global HUB Leader</v>
          </cell>
          <cell r="C631" t="str">
            <v>PSN</v>
          </cell>
          <cell r="D631" t="str">
            <v>5815</v>
          </cell>
          <cell r="E631" t="str">
            <v>Y</v>
          </cell>
          <cell r="F631" t="str">
            <v>Hub Director, South Asia</v>
          </cell>
          <cell r="G631" t="str">
            <v>A</v>
          </cell>
          <cell r="H631" t="str">
            <v>INR</v>
          </cell>
          <cell r="I631">
            <v>16636842.859999999</v>
          </cell>
          <cell r="J631">
            <v>1</v>
          </cell>
          <cell r="L631" t="str">
            <v>NEW DELHI</v>
          </cell>
          <cell r="M631" t="str">
            <v>AMEE</v>
          </cell>
          <cell r="AP631">
            <v>81.06</v>
          </cell>
          <cell r="AQ631">
            <v>789.38881265539294</v>
          </cell>
          <cell r="AR631" t="str">
            <v xml:space="preserve"> </v>
          </cell>
          <cell r="AS631" t="str">
            <v>X</v>
          </cell>
          <cell r="AT631">
            <v>0</v>
          </cell>
        </row>
        <row r="632">
          <cell r="A632" t="str">
            <v>Jalloh, Abdul Bakarr</v>
          </cell>
          <cell r="B632" t="str">
            <v>Senior IT Technician</v>
          </cell>
          <cell r="C632" t="str">
            <v>IT</v>
          </cell>
          <cell r="D632" t="str">
            <v>6823</v>
          </cell>
          <cell r="E632" t="str">
            <v>Y</v>
          </cell>
          <cell r="F632" t="str">
            <v>Helpdesk Support Technician</v>
          </cell>
          <cell r="G632" t="str">
            <v>A</v>
          </cell>
          <cell r="H632" t="str">
            <v>USD</v>
          </cell>
          <cell r="I632">
            <v>80828.800000000003</v>
          </cell>
          <cell r="J632">
            <v>1</v>
          </cell>
          <cell r="L632" t="str">
            <v>WASHINGTON DC</v>
          </cell>
          <cell r="M632" t="str">
            <v>US</v>
          </cell>
          <cell r="AP632">
            <v>1</v>
          </cell>
          <cell r="AQ632">
            <v>310.88</v>
          </cell>
          <cell r="AR632" t="str">
            <v xml:space="preserve"> </v>
          </cell>
          <cell r="AS632" t="str">
            <v xml:space="preserve"> </v>
          </cell>
          <cell r="AT632">
            <v>0</v>
          </cell>
        </row>
        <row r="633">
          <cell r="A633" t="str">
            <v>James, Heidi Honore</v>
          </cell>
          <cell r="B633" t="str">
            <v>Advanced Finance and Awards/ Advanced PADM</v>
          </cell>
          <cell r="C633" t="str">
            <v>CIFM</v>
          </cell>
          <cell r="D633" t="str">
            <v>1810</v>
          </cell>
          <cell r="E633" t="str">
            <v>Y</v>
          </cell>
          <cell r="F633" t="str">
            <v>Senior Project Administrator</v>
          </cell>
          <cell r="G633" t="str">
            <v>A</v>
          </cell>
          <cell r="H633" t="str">
            <v>USD</v>
          </cell>
          <cell r="I633">
            <v>153595.51999999999</v>
          </cell>
          <cell r="J633">
            <v>1</v>
          </cell>
          <cell r="L633" t="str">
            <v>SEATTLE</v>
          </cell>
          <cell r="M633" t="str">
            <v>US</v>
          </cell>
          <cell r="AP633">
            <v>1</v>
          </cell>
          <cell r="AQ633">
            <v>590.75199999999995</v>
          </cell>
          <cell r="AR633" t="str">
            <v xml:space="preserve"> </v>
          </cell>
          <cell r="AS633" t="str">
            <v xml:space="preserve"> </v>
          </cell>
          <cell r="AT633">
            <v>0</v>
          </cell>
        </row>
        <row r="634">
          <cell r="A634" t="str">
            <v>Jamir, Temjennungsang</v>
          </cell>
          <cell r="B634" t="str">
            <v>Senior Program Officer II</v>
          </cell>
          <cell r="C634" t="str">
            <v>PSN</v>
          </cell>
          <cell r="D634" t="str">
            <v>7995</v>
          </cell>
          <cell r="E634" t="str">
            <v>Y</v>
          </cell>
          <cell r="F634" t="str">
            <v>State Coordinating Officer - HIV</v>
          </cell>
          <cell r="G634" t="str">
            <v>A</v>
          </cell>
          <cell r="H634" t="str">
            <v>INR</v>
          </cell>
          <cell r="I634">
            <v>1414389.13</v>
          </cell>
          <cell r="J634">
            <v>1</v>
          </cell>
          <cell r="L634" t="str">
            <v>REMOTE-IN-ND</v>
          </cell>
          <cell r="M634" t="str">
            <v>AMEE</v>
          </cell>
          <cell r="AP634">
            <v>81.06</v>
          </cell>
          <cell r="AQ634">
            <v>67.110266374385532</v>
          </cell>
          <cell r="AR634" t="str">
            <v xml:space="preserve"> </v>
          </cell>
          <cell r="AS634" t="str">
            <v xml:space="preserve"> </v>
          </cell>
          <cell r="AT634">
            <v>0</v>
          </cell>
        </row>
        <row r="635">
          <cell r="A635" t="str">
            <v>Japson, Rosario</v>
          </cell>
          <cell r="B635" t="str">
            <v>Advanced Grants &amp; Contracts Officer</v>
          </cell>
          <cell r="C635" t="str">
            <v>GRC</v>
          </cell>
          <cell r="D635" t="str">
            <v>10203</v>
          </cell>
          <cell r="E635" t="str">
            <v>Y</v>
          </cell>
          <cell r="F635" t="str">
            <v>Contracts Specialist</v>
          </cell>
          <cell r="G635" t="str">
            <v>A</v>
          </cell>
          <cell r="H635" t="str">
            <v>USD</v>
          </cell>
          <cell r="I635">
            <v>135000</v>
          </cell>
          <cell r="J635">
            <v>1</v>
          </cell>
          <cell r="L635" t="str">
            <v>WASHINGTON DC</v>
          </cell>
          <cell r="M635" t="str">
            <v>US</v>
          </cell>
          <cell r="AP635">
            <v>1</v>
          </cell>
          <cell r="AQ635">
            <v>519.23076923076928</v>
          </cell>
          <cell r="AR635" t="str">
            <v xml:space="preserve"> </v>
          </cell>
          <cell r="AS635" t="str">
            <v xml:space="preserve"> </v>
          </cell>
          <cell r="AT635">
            <v>0</v>
          </cell>
        </row>
        <row r="636">
          <cell r="A636" t="str">
            <v>Jara Barrientos, Reina Isabel</v>
          </cell>
          <cell r="B636" t="str">
            <v>Program Associate II</v>
          </cell>
          <cell r="C636" t="str">
            <v>MD</v>
          </cell>
          <cell r="D636" t="str">
            <v>7752</v>
          </cell>
          <cell r="E636" t="str">
            <v>Y</v>
          </cell>
          <cell r="F636" t="str">
            <v>Project Specialist</v>
          </cell>
          <cell r="G636" t="str">
            <v>A</v>
          </cell>
          <cell r="H636" t="str">
            <v>PEN</v>
          </cell>
          <cell r="I636">
            <v>138006.66</v>
          </cell>
          <cell r="J636">
            <v>1</v>
          </cell>
          <cell r="L636" t="str">
            <v>LIMA</v>
          </cell>
          <cell r="M636" t="str">
            <v>US</v>
          </cell>
          <cell r="AP636">
            <v>3.69</v>
          </cell>
          <cell r="AQ636">
            <v>143.84684177611007</v>
          </cell>
          <cell r="AR636" t="str">
            <v xml:space="preserve"> </v>
          </cell>
          <cell r="AS636" t="str">
            <v xml:space="preserve"> </v>
          </cell>
          <cell r="AT636">
            <v>0</v>
          </cell>
        </row>
        <row r="637">
          <cell r="A637" t="str">
            <v>Jariol, Riza</v>
          </cell>
          <cell r="B637" t="str">
            <v>Total Rewards Coordinator II</v>
          </cell>
          <cell r="C637" t="str">
            <v>HR</v>
          </cell>
          <cell r="D637" t="str">
            <v>10099</v>
          </cell>
          <cell r="E637" t="str">
            <v>Y</v>
          </cell>
          <cell r="F637" t="str">
            <v>Total Rewards Analyst</v>
          </cell>
          <cell r="G637" t="str">
            <v>A</v>
          </cell>
          <cell r="H637" t="str">
            <v>USD</v>
          </cell>
          <cell r="I637">
            <v>80000</v>
          </cell>
          <cell r="J637">
            <v>1</v>
          </cell>
          <cell r="L637" t="str">
            <v>HOME-DC-SEA</v>
          </cell>
          <cell r="M637" t="str">
            <v>US</v>
          </cell>
          <cell r="AP637">
            <v>1</v>
          </cell>
          <cell r="AQ637">
            <v>307.69230769230768</v>
          </cell>
          <cell r="AR637" t="str">
            <v xml:space="preserve"> </v>
          </cell>
          <cell r="AS637" t="str">
            <v xml:space="preserve"> </v>
          </cell>
          <cell r="AT637">
            <v>0</v>
          </cell>
        </row>
        <row r="638">
          <cell r="A638" t="str">
            <v>Jarrahian, Courtney Wieland</v>
          </cell>
          <cell r="B638" t="str">
            <v>Global Head of Program</v>
          </cell>
          <cell r="C638" t="str">
            <v>MDHT</v>
          </cell>
          <cell r="D638" t="str">
            <v>3146</v>
          </cell>
          <cell r="E638" t="str">
            <v>Y</v>
          </cell>
          <cell r="F638" t="str">
            <v>Global Program Leader</v>
          </cell>
          <cell r="G638" t="str">
            <v>A</v>
          </cell>
          <cell r="H638" t="str">
            <v>USD</v>
          </cell>
          <cell r="I638">
            <v>255000</v>
          </cell>
          <cell r="J638">
            <v>1</v>
          </cell>
          <cell r="L638" t="str">
            <v>SEATTLE</v>
          </cell>
          <cell r="M638" t="str">
            <v>US</v>
          </cell>
          <cell r="AP638">
            <v>1</v>
          </cell>
          <cell r="AQ638">
            <v>980.76923076923072</v>
          </cell>
          <cell r="AR638" t="str">
            <v xml:space="preserve"> </v>
          </cell>
          <cell r="AS638" t="str">
            <v>X</v>
          </cell>
          <cell r="AT638">
            <v>0</v>
          </cell>
        </row>
        <row r="639">
          <cell r="A639" t="str">
            <v>Jeffers, Emily Sara</v>
          </cell>
          <cell r="B639" t="str">
            <v>Director Finance and Awards</v>
          </cell>
          <cell r="C639" t="str">
            <v>MDHT</v>
          </cell>
          <cell r="D639" t="str">
            <v>2181</v>
          </cell>
          <cell r="E639" t="str">
            <v>Y</v>
          </cell>
          <cell r="F639" t="str">
            <v>Director of Finance and Awards</v>
          </cell>
          <cell r="G639" t="str">
            <v>A</v>
          </cell>
          <cell r="H639" t="str">
            <v>USD</v>
          </cell>
          <cell r="I639">
            <v>197935.5</v>
          </cell>
          <cell r="J639">
            <v>1</v>
          </cell>
          <cell r="L639" t="str">
            <v>SEATTLE</v>
          </cell>
          <cell r="M639" t="str">
            <v>US</v>
          </cell>
          <cell r="AP639">
            <v>1</v>
          </cell>
          <cell r="AQ639">
            <v>761.2903846153846</v>
          </cell>
          <cell r="AR639" t="str">
            <v xml:space="preserve"> </v>
          </cell>
          <cell r="AS639" t="str">
            <v>X</v>
          </cell>
          <cell r="AT639">
            <v>0</v>
          </cell>
        </row>
        <row r="640">
          <cell r="A640" t="str">
            <v>Jekero, Alemu Duguma</v>
          </cell>
          <cell r="B640" t="str">
            <v>Senior Program Officer I</v>
          </cell>
          <cell r="C640" t="str">
            <v>ET</v>
          </cell>
          <cell r="D640" t="str">
            <v>10011</v>
          </cell>
          <cell r="E640" t="str">
            <v>Y</v>
          </cell>
          <cell r="F640" t="str">
            <v>Zonal Social And Behavior Change Communication (SBCC) Officer</v>
          </cell>
          <cell r="G640" t="str">
            <v>A</v>
          </cell>
          <cell r="H640" t="str">
            <v>USD</v>
          </cell>
          <cell r="I640">
            <v>11915.23</v>
          </cell>
          <cell r="J640">
            <v>1</v>
          </cell>
          <cell r="L640" t="str">
            <v>REMOTE-ET</v>
          </cell>
          <cell r="M640" t="str">
            <v>AFRICA</v>
          </cell>
          <cell r="AP640">
            <v>1</v>
          </cell>
          <cell r="AQ640">
            <v>45.827807692307694</v>
          </cell>
          <cell r="AR640" t="str">
            <v xml:space="preserve"> </v>
          </cell>
          <cell r="AS640" t="str">
            <v xml:space="preserve"> </v>
          </cell>
          <cell r="AT640">
            <v>0</v>
          </cell>
        </row>
        <row r="641">
          <cell r="A641" t="str">
            <v>Jennings, Todd M</v>
          </cell>
          <cell r="B641" t="str">
            <v>Senior Communications Officer II</v>
          </cell>
          <cell r="C641" t="str">
            <v>MNTD</v>
          </cell>
          <cell r="D641" t="str">
            <v>2228</v>
          </cell>
          <cell r="E641" t="str">
            <v>Y</v>
          </cell>
          <cell r="F641" t="str">
            <v>Communication &amp; Policy Team Leader</v>
          </cell>
          <cell r="G641" t="str">
            <v>A</v>
          </cell>
          <cell r="H641" t="str">
            <v>USD</v>
          </cell>
          <cell r="I641">
            <v>149800.56</v>
          </cell>
          <cell r="J641">
            <v>1</v>
          </cell>
          <cell r="L641" t="str">
            <v>LUSAKA1</v>
          </cell>
          <cell r="M641" t="str">
            <v>AFRICA</v>
          </cell>
          <cell r="AP641">
            <v>1</v>
          </cell>
          <cell r="AQ641">
            <v>576.15599999999995</v>
          </cell>
          <cell r="AR641" t="str">
            <v xml:space="preserve"> </v>
          </cell>
          <cell r="AS641" t="str">
            <v xml:space="preserve"> </v>
          </cell>
          <cell r="AT641">
            <v>0</v>
          </cell>
        </row>
        <row r="642">
          <cell r="A642" t="str">
            <v>Jensen, Destry Alise</v>
          </cell>
          <cell r="B642" t="str">
            <v>Communications Associate II</v>
          </cell>
          <cell r="C642" t="str">
            <v>CPAI</v>
          </cell>
          <cell r="D642" t="str">
            <v>10017</v>
          </cell>
          <cell r="E642" t="str">
            <v>Y</v>
          </cell>
          <cell r="F642" t="str">
            <v>Communications Associate</v>
          </cell>
          <cell r="G642" t="str">
            <v>A</v>
          </cell>
          <cell r="H642" t="str">
            <v>USD</v>
          </cell>
          <cell r="I642">
            <v>72800</v>
          </cell>
          <cell r="J642">
            <v>1</v>
          </cell>
          <cell r="L642" t="str">
            <v>WASHINGTON DC</v>
          </cell>
          <cell r="M642" t="str">
            <v>US</v>
          </cell>
          <cell r="AP642">
            <v>1</v>
          </cell>
          <cell r="AQ642">
            <v>280</v>
          </cell>
          <cell r="AR642" t="str">
            <v xml:space="preserve"> </v>
          </cell>
          <cell r="AS642" t="str">
            <v xml:space="preserve"> </v>
          </cell>
          <cell r="AT642">
            <v>0</v>
          </cell>
        </row>
        <row r="643">
          <cell r="A643" t="str">
            <v>Jensen, Kirsten</v>
          </cell>
          <cell r="B643" t="str">
            <v>Senior Grants &amp; Contracts Officer II</v>
          </cell>
          <cell r="C643" t="str">
            <v>GRC</v>
          </cell>
          <cell r="D643" t="str">
            <v>4589</v>
          </cell>
          <cell r="E643" t="str">
            <v>Y</v>
          </cell>
          <cell r="F643" t="str">
            <v>Sr Grants &amp; Contracts Officer</v>
          </cell>
          <cell r="G643" t="str">
            <v>A</v>
          </cell>
          <cell r="H643" t="str">
            <v>USD</v>
          </cell>
          <cell r="I643">
            <v>120741.19</v>
          </cell>
          <cell r="J643">
            <v>1</v>
          </cell>
          <cell r="L643" t="str">
            <v>SEATTLE</v>
          </cell>
          <cell r="M643" t="str">
            <v>US</v>
          </cell>
          <cell r="AP643">
            <v>1</v>
          </cell>
          <cell r="AQ643">
            <v>464.38919230769233</v>
          </cell>
          <cell r="AR643" t="str">
            <v xml:space="preserve"> </v>
          </cell>
          <cell r="AS643" t="str">
            <v xml:space="preserve"> </v>
          </cell>
          <cell r="AT643">
            <v>0</v>
          </cell>
        </row>
        <row r="644">
          <cell r="A644" t="str">
            <v>Jepleting, Edith</v>
          </cell>
          <cell r="B644" t="str">
            <v>Program Associate II</v>
          </cell>
          <cell r="C644" t="str">
            <v>MDHT</v>
          </cell>
          <cell r="D644" t="str">
            <v>7612</v>
          </cell>
          <cell r="E644" t="str">
            <v>Y</v>
          </cell>
          <cell r="F644" t="str">
            <v>Design and Innovation Specialist, Living Labs</v>
          </cell>
          <cell r="G644" t="str">
            <v>A</v>
          </cell>
          <cell r="H644" t="str">
            <v>USD</v>
          </cell>
          <cell r="I644">
            <v>18952.8</v>
          </cell>
          <cell r="J644">
            <v>1</v>
          </cell>
          <cell r="L644" t="str">
            <v>NAIROBI</v>
          </cell>
          <cell r="M644" t="str">
            <v>AFRICA</v>
          </cell>
          <cell r="AP644">
            <v>1</v>
          </cell>
          <cell r="AQ644">
            <v>72.895384615384614</v>
          </cell>
          <cell r="AR644" t="str">
            <v xml:space="preserve"> </v>
          </cell>
          <cell r="AS644" t="str">
            <v xml:space="preserve"> </v>
          </cell>
          <cell r="AT644">
            <v>0</v>
          </cell>
        </row>
        <row r="645">
          <cell r="A645" t="str">
            <v>Jha, Pranati</v>
          </cell>
          <cell r="B645" t="str">
            <v>Senior Program Officer I</v>
          </cell>
          <cell r="C645" t="str">
            <v>PSN</v>
          </cell>
          <cell r="D645" t="str">
            <v>7336</v>
          </cell>
          <cell r="E645" t="str">
            <v>Y</v>
          </cell>
          <cell r="F645" t="str">
            <v>Program Officer - Performance Management and Review</v>
          </cell>
          <cell r="G645" t="str">
            <v>A</v>
          </cell>
          <cell r="H645" t="str">
            <v>INR</v>
          </cell>
          <cell r="I645">
            <v>1229789.52</v>
          </cell>
          <cell r="J645">
            <v>1</v>
          </cell>
          <cell r="L645" t="str">
            <v>NEW DELHI</v>
          </cell>
          <cell r="M645" t="str">
            <v>AMEE</v>
          </cell>
          <cell r="AP645">
            <v>81.06</v>
          </cell>
          <cell r="AQ645">
            <v>58.351340887092185</v>
          </cell>
          <cell r="AR645" t="str">
            <v xml:space="preserve"> </v>
          </cell>
          <cell r="AS645" t="str">
            <v xml:space="preserve"> </v>
          </cell>
          <cell r="AT645">
            <v>0</v>
          </cell>
        </row>
        <row r="646">
          <cell r="A646" t="str">
            <v>Joao, Helidio Domingos</v>
          </cell>
          <cell r="B646" t="str">
            <v>Coordinator I Functional Support /Technician I</v>
          </cell>
          <cell r="C646" t="str">
            <v>ECD</v>
          </cell>
          <cell r="D646" t="str">
            <v>4839</v>
          </cell>
          <cell r="E646" t="str">
            <v>Y</v>
          </cell>
          <cell r="F646" t="str">
            <v>General Office Cleaner / Gardener</v>
          </cell>
          <cell r="G646" t="str">
            <v>A</v>
          </cell>
          <cell r="H646" t="str">
            <v>MZN</v>
          </cell>
          <cell r="I646">
            <v>420939.42</v>
          </cell>
          <cell r="J646">
            <v>1</v>
          </cell>
          <cell r="L646" t="str">
            <v>MOZMAPUTO</v>
          </cell>
          <cell r="M646" t="str">
            <v>AFRICA</v>
          </cell>
          <cell r="AP646">
            <v>63</v>
          </cell>
          <cell r="AQ646">
            <v>25.698377289377287</v>
          </cell>
          <cell r="AR646" t="str">
            <v xml:space="preserve"> </v>
          </cell>
          <cell r="AS646" t="str">
            <v xml:space="preserve"> </v>
          </cell>
          <cell r="AT646">
            <v>0</v>
          </cell>
        </row>
        <row r="647">
          <cell r="A647" t="str">
            <v>Johnson, Jenny Christy Macaraan</v>
          </cell>
          <cell r="B647" t="str">
            <v>Senior Functional Coordinator</v>
          </cell>
          <cell r="C647" t="str">
            <v>CIFM</v>
          </cell>
          <cell r="D647" t="str">
            <v>8122</v>
          </cell>
          <cell r="E647" t="str">
            <v>Y</v>
          </cell>
          <cell r="F647" t="str">
            <v>Senior Program Assistant</v>
          </cell>
          <cell r="G647" t="str">
            <v>A</v>
          </cell>
          <cell r="H647" t="str">
            <v>USD</v>
          </cell>
          <cell r="I647">
            <v>65520</v>
          </cell>
          <cell r="J647">
            <v>1</v>
          </cell>
          <cell r="L647" t="str">
            <v>WASHINGTON DC</v>
          </cell>
          <cell r="M647" t="str">
            <v>US</v>
          </cell>
          <cell r="AP647">
            <v>1</v>
          </cell>
          <cell r="AQ647">
            <v>252</v>
          </cell>
          <cell r="AR647" t="str">
            <v xml:space="preserve"> </v>
          </cell>
          <cell r="AS647" t="str">
            <v xml:space="preserve"> </v>
          </cell>
          <cell r="AT647">
            <v>0</v>
          </cell>
        </row>
        <row r="648">
          <cell r="A648" t="str">
            <v>Joncich, Roseann Margaret</v>
          </cell>
          <cell r="B648" t="str">
            <v>Advanced Accountant</v>
          </cell>
          <cell r="C648" t="str">
            <v>GLACCT</v>
          </cell>
          <cell r="D648" t="str">
            <v>6199</v>
          </cell>
          <cell r="E648" t="str">
            <v>Y</v>
          </cell>
          <cell r="F648" t="str">
            <v>Senior Accountant</v>
          </cell>
          <cell r="G648" t="str">
            <v>A</v>
          </cell>
          <cell r="H648" t="str">
            <v>USD</v>
          </cell>
          <cell r="I648">
            <v>110933.68</v>
          </cell>
          <cell r="J648">
            <v>1</v>
          </cell>
          <cell r="L648" t="str">
            <v>SEATTLE</v>
          </cell>
          <cell r="M648" t="str">
            <v>US</v>
          </cell>
          <cell r="AP648">
            <v>1</v>
          </cell>
          <cell r="AQ648">
            <v>426.66799999999995</v>
          </cell>
          <cell r="AR648" t="str">
            <v xml:space="preserve"> </v>
          </cell>
          <cell r="AS648" t="str">
            <v xml:space="preserve"> </v>
          </cell>
          <cell r="AT648">
            <v>0</v>
          </cell>
        </row>
        <row r="649">
          <cell r="A649" t="str">
            <v>Jondhale, Vaishnavi</v>
          </cell>
          <cell r="B649" t="str">
            <v>Advanced Program Project Manager</v>
          </cell>
          <cell r="C649" t="str">
            <v>PSN</v>
          </cell>
          <cell r="D649" t="str">
            <v>4983</v>
          </cell>
          <cell r="E649" t="str">
            <v>Y</v>
          </cell>
          <cell r="F649" t="str">
            <v>Lead - Performance Management &amp; Review - HIV and Hepatitis</v>
          </cell>
          <cell r="G649" t="str">
            <v>A</v>
          </cell>
          <cell r="H649" t="str">
            <v>INR</v>
          </cell>
          <cell r="I649">
            <v>3988980.44</v>
          </cell>
          <cell r="J649">
            <v>1</v>
          </cell>
          <cell r="L649" t="str">
            <v>MUMBAI</v>
          </cell>
          <cell r="M649" t="str">
            <v>AMEE</v>
          </cell>
          <cell r="AP649">
            <v>81.06</v>
          </cell>
          <cell r="AQ649">
            <v>189.27007724572491</v>
          </cell>
          <cell r="AR649" t="str">
            <v xml:space="preserve"> </v>
          </cell>
          <cell r="AS649" t="str">
            <v xml:space="preserve"> </v>
          </cell>
          <cell r="AT649">
            <v>0</v>
          </cell>
        </row>
        <row r="650">
          <cell r="A650" t="str">
            <v>Joseph, Irene Kemilembe</v>
          </cell>
          <cell r="B650" t="str">
            <v>Program Associate II</v>
          </cell>
          <cell r="C650" t="str">
            <v>CODE</v>
          </cell>
          <cell r="D650" t="str">
            <v>7907</v>
          </cell>
          <cell r="E650" t="str">
            <v>Y</v>
          </cell>
          <cell r="F650" t="str">
            <v>Program Associate</v>
          </cell>
          <cell r="G650" t="str">
            <v>A</v>
          </cell>
          <cell r="H650" t="str">
            <v>TZS</v>
          </cell>
          <cell r="I650">
            <v>37397640</v>
          </cell>
          <cell r="J650">
            <v>1</v>
          </cell>
          <cell r="L650" t="str">
            <v>DAR ES SALAAM</v>
          </cell>
          <cell r="M650" t="str">
            <v>AFRICA</v>
          </cell>
          <cell r="AP650">
            <v>2500</v>
          </cell>
          <cell r="AQ650">
            <v>57.534830769230773</v>
          </cell>
          <cell r="AR650" t="str">
            <v xml:space="preserve"> </v>
          </cell>
          <cell r="AS650" t="str">
            <v xml:space="preserve"> </v>
          </cell>
          <cell r="AT650">
            <v>0</v>
          </cell>
        </row>
        <row r="651">
          <cell r="A651" t="str">
            <v>Josephson, Colton Zander</v>
          </cell>
          <cell r="B651" t="str">
            <v>Senior Program Project Manager II</v>
          </cell>
          <cell r="C651" t="str">
            <v>PINVMGT</v>
          </cell>
          <cell r="D651" t="str">
            <v>10128</v>
          </cell>
          <cell r="E651" t="str">
            <v>Y</v>
          </cell>
          <cell r="F651" t="str">
            <v>Program &amp; Operations Officer</v>
          </cell>
          <cell r="G651" t="str">
            <v>A</v>
          </cell>
          <cell r="H651" t="str">
            <v>USD</v>
          </cell>
          <cell r="I651">
            <v>123000</v>
          </cell>
          <cell r="J651">
            <v>1</v>
          </cell>
          <cell r="L651" t="str">
            <v>SEATTLE</v>
          </cell>
          <cell r="M651" t="str">
            <v>US</v>
          </cell>
          <cell r="AP651">
            <v>1</v>
          </cell>
          <cell r="AQ651">
            <v>473.07692307692309</v>
          </cell>
          <cell r="AR651" t="str">
            <v xml:space="preserve"> </v>
          </cell>
          <cell r="AS651" t="str">
            <v xml:space="preserve"> </v>
          </cell>
          <cell r="AT651">
            <v>0</v>
          </cell>
        </row>
        <row r="652">
          <cell r="A652" t="str">
            <v>Joyner, Xavier Jerome</v>
          </cell>
          <cell r="B652" t="str">
            <v>Senior Finance and Awards Officer/ Senior PADM I</v>
          </cell>
          <cell r="C652" t="str">
            <v>MD</v>
          </cell>
          <cell r="D652" t="str">
            <v>7388</v>
          </cell>
          <cell r="E652" t="str">
            <v>Y</v>
          </cell>
          <cell r="F652" t="str">
            <v>Project Administration Officer</v>
          </cell>
          <cell r="G652" t="str">
            <v>A</v>
          </cell>
          <cell r="H652" t="str">
            <v>USD</v>
          </cell>
          <cell r="I652">
            <v>118976</v>
          </cell>
          <cell r="J652">
            <v>1</v>
          </cell>
          <cell r="L652" t="str">
            <v>WASHINGTON DC</v>
          </cell>
          <cell r="M652" t="str">
            <v>US</v>
          </cell>
          <cell r="AP652">
            <v>1</v>
          </cell>
          <cell r="AQ652">
            <v>457.6</v>
          </cell>
          <cell r="AR652" t="str">
            <v xml:space="preserve"> </v>
          </cell>
          <cell r="AS652" t="str">
            <v xml:space="preserve"> </v>
          </cell>
          <cell r="AT652">
            <v>0</v>
          </cell>
        </row>
        <row r="653">
          <cell r="A653" t="str">
            <v>Juarez Urquilla, Claudia Beatriz</v>
          </cell>
          <cell r="B653" t="str">
            <v>Director Operations Systems &amp; Analytics</v>
          </cell>
          <cell r="C653" t="str">
            <v>FPA</v>
          </cell>
          <cell r="D653" t="str">
            <v>7954</v>
          </cell>
          <cell r="E653" t="str">
            <v>Y</v>
          </cell>
          <cell r="F653" t="str">
            <v>Director of Business Systems</v>
          </cell>
          <cell r="G653" t="str">
            <v>A</v>
          </cell>
          <cell r="H653" t="str">
            <v>USD</v>
          </cell>
          <cell r="I653">
            <v>174985.57</v>
          </cell>
          <cell r="J653">
            <v>1</v>
          </cell>
          <cell r="L653" t="str">
            <v>HOME-TN-SEA</v>
          </cell>
          <cell r="M653" t="str">
            <v>US</v>
          </cell>
          <cell r="AP653">
            <v>1</v>
          </cell>
          <cell r="AQ653">
            <v>673.02142307692316</v>
          </cell>
          <cell r="AR653" t="str">
            <v xml:space="preserve"> </v>
          </cell>
          <cell r="AS653" t="str">
            <v xml:space="preserve"> </v>
          </cell>
          <cell r="AT653">
            <v>0</v>
          </cell>
        </row>
        <row r="654">
          <cell r="A654" t="str">
            <v>Jule, Twalumba</v>
          </cell>
          <cell r="B654" t="str">
            <v>Senior Grants &amp; Contracts Officer I</v>
          </cell>
          <cell r="C654" t="str">
            <v>GRC</v>
          </cell>
          <cell r="D654" t="str">
            <v>7721</v>
          </cell>
          <cell r="E654" t="str">
            <v>Y</v>
          </cell>
          <cell r="F654" t="str">
            <v>Grants and Contracts Officer</v>
          </cell>
          <cell r="G654" t="str">
            <v>A</v>
          </cell>
          <cell r="H654" t="str">
            <v>ZMW</v>
          </cell>
          <cell r="I654">
            <v>404475.48</v>
          </cell>
          <cell r="J654">
            <v>1</v>
          </cell>
          <cell r="L654" t="str">
            <v>LUSAKA1</v>
          </cell>
          <cell r="M654" t="str">
            <v>AFRICA</v>
          </cell>
          <cell r="AP654">
            <v>19.5</v>
          </cell>
          <cell r="AQ654">
            <v>79.77820118343196</v>
          </cell>
          <cell r="AR654" t="str">
            <v xml:space="preserve"> </v>
          </cell>
          <cell r="AS654" t="str">
            <v xml:space="preserve"> </v>
          </cell>
          <cell r="AT654">
            <v>0</v>
          </cell>
        </row>
        <row r="655">
          <cell r="A655" t="str">
            <v>Julius, Aaron David</v>
          </cell>
          <cell r="B655" t="str">
            <v>Advanced Treasury Analyst</v>
          </cell>
          <cell r="C655" t="str">
            <v>GLACCT</v>
          </cell>
          <cell r="D655" t="str">
            <v>7807</v>
          </cell>
          <cell r="E655" t="str">
            <v>Y</v>
          </cell>
          <cell r="F655" t="str">
            <v>Global Treasury Manager</v>
          </cell>
          <cell r="G655" t="str">
            <v>A</v>
          </cell>
          <cell r="H655" t="str">
            <v>USD</v>
          </cell>
          <cell r="I655">
            <v>140608</v>
          </cell>
          <cell r="J655">
            <v>1</v>
          </cell>
          <cell r="L655" t="str">
            <v>SEATTLE</v>
          </cell>
          <cell r="M655" t="str">
            <v>US</v>
          </cell>
          <cell r="AP655">
            <v>1</v>
          </cell>
          <cell r="AQ655">
            <v>540.79999999999995</v>
          </cell>
          <cell r="AR655" t="str">
            <v xml:space="preserve"> </v>
          </cell>
          <cell r="AS655" t="str">
            <v xml:space="preserve"> </v>
          </cell>
          <cell r="AT655">
            <v>0</v>
          </cell>
        </row>
        <row r="656">
          <cell r="A656" t="str">
            <v>Juma, Nelson</v>
          </cell>
          <cell r="B656" t="str">
            <v>Advanced Auditor</v>
          </cell>
          <cell r="C656" t="str">
            <v>FPA</v>
          </cell>
          <cell r="D656" t="str">
            <v>6702</v>
          </cell>
          <cell r="E656" t="str">
            <v>Y</v>
          </cell>
          <cell r="F656" t="str">
            <v>Senior Global auditor</v>
          </cell>
          <cell r="G656" t="str">
            <v>A</v>
          </cell>
          <cell r="H656" t="str">
            <v>USD</v>
          </cell>
          <cell r="I656">
            <v>46588.24</v>
          </cell>
          <cell r="J656">
            <v>1</v>
          </cell>
          <cell r="L656" t="str">
            <v>NAIROBI</v>
          </cell>
          <cell r="M656" t="str">
            <v>AFRICA</v>
          </cell>
          <cell r="AP656">
            <v>1</v>
          </cell>
          <cell r="AQ656">
            <v>179.18553846153844</v>
          </cell>
          <cell r="AR656" t="str">
            <v xml:space="preserve"> </v>
          </cell>
          <cell r="AS656" t="str">
            <v xml:space="preserve"> </v>
          </cell>
          <cell r="AT656">
            <v>0</v>
          </cell>
        </row>
        <row r="657">
          <cell r="A657" t="str">
            <v>Juma, Saumu Nassoro</v>
          </cell>
          <cell r="B657" t="str">
            <v>Senior Program Project Manager I</v>
          </cell>
          <cell r="C657" t="str">
            <v>TAN</v>
          </cell>
          <cell r="D657" t="str">
            <v>5780</v>
          </cell>
          <cell r="E657" t="str">
            <v>Y</v>
          </cell>
          <cell r="F657" t="str">
            <v>Project Manager - CDC HIS Project</v>
          </cell>
          <cell r="G657" t="str">
            <v>A</v>
          </cell>
          <cell r="H657" t="str">
            <v>TZS</v>
          </cell>
          <cell r="I657">
            <v>61640485</v>
          </cell>
          <cell r="J657">
            <v>1</v>
          </cell>
          <cell r="L657" t="str">
            <v>DAR ES SALAAM</v>
          </cell>
          <cell r="M657" t="str">
            <v>AFRICA</v>
          </cell>
          <cell r="AP657">
            <v>2500</v>
          </cell>
          <cell r="AQ657">
            <v>94.831515384615386</v>
          </cell>
          <cell r="AR657" t="str">
            <v xml:space="preserve"> </v>
          </cell>
          <cell r="AS657" t="str">
            <v xml:space="preserve"> </v>
          </cell>
          <cell r="AT657">
            <v>0</v>
          </cell>
        </row>
        <row r="658">
          <cell r="A658" t="str">
            <v>Júnior, Carlos Joia</v>
          </cell>
          <cell r="B658" t="str">
            <v>Accounting Coordinator II</v>
          </cell>
          <cell r="C658" t="str">
            <v>ECD</v>
          </cell>
          <cell r="D658" t="str">
            <v>10311</v>
          </cell>
          <cell r="E658" t="str">
            <v>Y</v>
          </cell>
          <cell r="F658" t="str">
            <v>Accounting Coordinator II</v>
          </cell>
          <cell r="G658" t="str">
            <v>A</v>
          </cell>
          <cell r="H658" t="str">
            <v>MZN</v>
          </cell>
          <cell r="I658">
            <v>948000</v>
          </cell>
          <cell r="J658">
            <v>1</v>
          </cell>
          <cell r="L658" t="str">
            <v>MOZMAPUTO</v>
          </cell>
          <cell r="M658" t="str">
            <v>AFRICA</v>
          </cell>
          <cell r="AP658">
            <v>63</v>
          </cell>
          <cell r="AQ658">
            <v>57.875457875457876</v>
          </cell>
          <cell r="AR658" t="str">
            <v xml:space="preserve"> </v>
          </cell>
          <cell r="AS658" t="str">
            <v xml:space="preserve"> </v>
          </cell>
          <cell r="AT658">
            <v>0</v>
          </cell>
        </row>
        <row r="659">
          <cell r="A659" t="str">
            <v>Ka Sy, Aissata</v>
          </cell>
          <cell r="B659" t="str">
            <v>Senior Program Officer I</v>
          </cell>
          <cell r="C659" t="str">
            <v>MD</v>
          </cell>
          <cell r="D659" t="str">
            <v>7457</v>
          </cell>
          <cell r="E659" t="str">
            <v>Y</v>
          </cell>
          <cell r="F659" t="str">
            <v>Program Officer, Market Dynamics</v>
          </cell>
          <cell r="G659" t="str">
            <v>A</v>
          </cell>
          <cell r="H659" t="str">
            <v>XOF</v>
          </cell>
          <cell r="I659">
            <v>23841616</v>
          </cell>
          <cell r="J659">
            <v>1</v>
          </cell>
          <cell r="L659" t="str">
            <v>SenegalDakar</v>
          </cell>
          <cell r="M659" t="str">
            <v>AFRICA</v>
          </cell>
          <cell r="AP659">
            <v>600</v>
          </cell>
          <cell r="AQ659">
            <v>152.8308717948718</v>
          </cell>
          <cell r="AR659" t="str">
            <v xml:space="preserve"> </v>
          </cell>
          <cell r="AS659" t="str">
            <v xml:space="preserve"> </v>
          </cell>
          <cell r="AT659">
            <v>0</v>
          </cell>
        </row>
        <row r="660">
          <cell r="A660" t="str">
            <v>Kaba, Zahra Nazir</v>
          </cell>
          <cell r="B660" t="str">
            <v>Senior Program Officer II</v>
          </cell>
          <cell r="C660" t="str">
            <v>NCD</v>
          </cell>
          <cell r="D660" t="str">
            <v>7574</v>
          </cell>
          <cell r="E660" t="str">
            <v>Y</v>
          </cell>
          <cell r="F660" t="str">
            <v>Senior Program Officer, Noncommunicable Diseases</v>
          </cell>
          <cell r="G660" t="str">
            <v>A</v>
          </cell>
          <cell r="H660" t="str">
            <v>TZS</v>
          </cell>
          <cell r="I660">
            <v>93494100</v>
          </cell>
          <cell r="J660">
            <v>1</v>
          </cell>
          <cell r="L660" t="str">
            <v>DAR ES SALAAM</v>
          </cell>
          <cell r="M660" t="str">
            <v>AFRICA</v>
          </cell>
          <cell r="AP660">
            <v>2500</v>
          </cell>
          <cell r="AQ660">
            <v>143.83707692307692</v>
          </cell>
          <cell r="AR660" t="str">
            <v xml:space="preserve"> </v>
          </cell>
          <cell r="AS660" t="str">
            <v xml:space="preserve"> </v>
          </cell>
          <cell r="AT660">
            <v>0</v>
          </cell>
        </row>
        <row r="661">
          <cell r="A661" t="str">
            <v>Kabamba, Bupe Mulenga</v>
          </cell>
          <cell r="B661" t="str">
            <v>Senior Program Project Manager II</v>
          </cell>
          <cell r="C661" t="str">
            <v>ZM</v>
          </cell>
          <cell r="D661" t="str">
            <v>7508</v>
          </cell>
          <cell r="E661" t="str">
            <v>Y</v>
          </cell>
          <cell r="F661" t="str">
            <v>Research and Learning Specialist, PAMO Plus</v>
          </cell>
          <cell r="G661" t="str">
            <v>A</v>
          </cell>
          <cell r="H661" t="str">
            <v>ZMW</v>
          </cell>
          <cell r="I661">
            <v>543917.81000000006</v>
          </cell>
          <cell r="J661">
            <v>1</v>
          </cell>
          <cell r="L661" t="str">
            <v>LUSAKA1</v>
          </cell>
          <cell r="M661" t="str">
            <v>AFRICA</v>
          </cell>
          <cell r="AP661">
            <v>19.5</v>
          </cell>
          <cell r="AQ661">
            <v>107.28161932938858</v>
          </cell>
          <cell r="AR661" t="str">
            <v xml:space="preserve"> </v>
          </cell>
          <cell r="AS661" t="str">
            <v xml:space="preserve"> </v>
          </cell>
          <cell r="AT661">
            <v>0</v>
          </cell>
        </row>
        <row r="662">
          <cell r="A662" t="str">
            <v>Kabir, Shabnam</v>
          </cell>
          <cell r="B662" t="str">
            <v>Functional Specialist I</v>
          </cell>
          <cell r="C662" t="str">
            <v>NCD</v>
          </cell>
          <cell r="D662" t="str">
            <v>10158</v>
          </cell>
          <cell r="E662" t="str">
            <v>Y</v>
          </cell>
          <cell r="F662" t="str">
            <v>Senior Program Assistant</v>
          </cell>
          <cell r="G662" t="str">
            <v>A</v>
          </cell>
          <cell r="H662" t="str">
            <v>USD</v>
          </cell>
          <cell r="I662">
            <v>65000</v>
          </cell>
          <cell r="J662">
            <v>1</v>
          </cell>
          <cell r="L662" t="str">
            <v>WASHINGTON DC</v>
          </cell>
          <cell r="M662" t="str">
            <v>US</v>
          </cell>
          <cell r="AP662">
            <v>1</v>
          </cell>
          <cell r="AQ662">
            <v>250</v>
          </cell>
          <cell r="AR662" t="str">
            <v xml:space="preserve"> </v>
          </cell>
          <cell r="AS662" t="str">
            <v xml:space="preserve"> </v>
          </cell>
          <cell r="AT662">
            <v>0</v>
          </cell>
        </row>
        <row r="663">
          <cell r="A663" t="str">
            <v>Kabui, Joyce Nyokabi</v>
          </cell>
          <cell r="B663" t="str">
            <v>Advanced Attorney</v>
          </cell>
          <cell r="C663" t="str">
            <v>LA</v>
          </cell>
          <cell r="D663" t="str">
            <v>8176</v>
          </cell>
          <cell r="E663" t="str">
            <v>Y</v>
          </cell>
          <cell r="F663" t="str">
            <v>Legal Counsel</v>
          </cell>
          <cell r="G663" t="str">
            <v>A</v>
          </cell>
          <cell r="H663" t="str">
            <v>USD</v>
          </cell>
          <cell r="I663">
            <v>71520</v>
          </cell>
          <cell r="J663">
            <v>1</v>
          </cell>
          <cell r="L663" t="str">
            <v>NAIROBI</v>
          </cell>
          <cell r="M663" t="str">
            <v>AFRICA</v>
          </cell>
          <cell r="AP663">
            <v>1</v>
          </cell>
          <cell r="AQ663">
            <v>275.07692307692309</v>
          </cell>
          <cell r="AR663" t="str">
            <v xml:space="preserve"> </v>
          </cell>
          <cell r="AS663" t="str">
            <v xml:space="preserve"> </v>
          </cell>
          <cell r="AT663">
            <v>0</v>
          </cell>
        </row>
        <row r="664">
          <cell r="A664" t="str">
            <v>Kadempally, Sai Akshara</v>
          </cell>
          <cell r="B664" t="str">
            <v>Senior Operations Systems &amp; Analytics Analyst II</v>
          </cell>
          <cell r="C664" t="str">
            <v>HR</v>
          </cell>
          <cell r="D664" t="str">
            <v>10064</v>
          </cell>
          <cell r="E664" t="str">
            <v>Y</v>
          </cell>
          <cell r="F664" t="str">
            <v>Senior Workday Analyst</v>
          </cell>
          <cell r="G664" t="str">
            <v>A</v>
          </cell>
          <cell r="H664" t="str">
            <v>USD</v>
          </cell>
          <cell r="I664">
            <v>114400</v>
          </cell>
          <cell r="J664">
            <v>1</v>
          </cell>
          <cell r="L664" t="str">
            <v>HOME-GA-SEA</v>
          </cell>
          <cell r="M664" t="str">
            <v>US</v>
          </cell>
          <cell r="AP664">
            <v>1</v>
          </cell>
          <cell r="AQ664">
            <v>440</v>
          </cell>
          <cell r="AR664" t="str">
            <v xml:space="preserve"> </v>
          </cell>
          <cell r="AS664" t="str">
            <v xml:space="preserve"> </v>
          </cell>
          <cell r="AT664">
            <v>0</v>
          </cell>
        </row>
        <row r="665">
          <cell r="A665" t="str">
            <v>Kadiebwe, Barclay</v>
          </cell>
          <cell r="B665" t="str">
            <v>Senior Manager Program</v>
          </cell>
          <cell r="C665" t="str">
            <v>DRC</v>
          </cell>
          <cell r="D665" t="str">
            <v>10305</v>
          </cell>
          <cell r="E665" t="str">
            <v>Y</v>
          </cell>
          <cell r="F665" t="str">
            <v>Senior Manager Program polio and routine immunization</v>
          </cell>
          <cell r="G665" t="str">
            <v>A</v>
          </cell>
          <cell r="H665" t="str">
            <v>USD</v>
          </cell>
          <cell r="I665">
            <v>86015.64</v>
          </cell>
          <cell r="J665">
            <v>1</v>
          </cell>
          <cell r="L665" t="str">
            <v>KINSHASA</v>
          </cell>
          <cell r="M665" t="str">
            <v>AFRICA</v>
          </cell>
          <cell r="AP665">
            <v>1</v>
          </cell>
          <cell r="AQ665">
            <v>330.82938461538464</v>
          </cell>
          <cell r="AR665" t="str">
            <v xml:space="preserve"> </v>
          </cell>
          <cell r="AS665" t="str">
            <v xml:space="preserve"> </v>
          </cell>
          <cell r="AT665">
            <v>0</v>
          </cell>
        </row>
        <row r="666">
          <cell r="A666" t="str">
            <v>Kafila, Josia</v>
          </cell>
          <cell r="B666" t="str">
            <v>Senior Manager HR Business Partners</v>
          </cell>
          <cell r="C666" t="str">
            <v>HR</v>
          </cell>
          <cell r="D666" t="str">
            <v>6296</v>
          </cell>
          <cell r="E666" t="str">
            <v>Y</v>
          </cell>
          <cell r="F666" t="str">
            <v>Regional HRBP, Southern Africa</v>
          </cell>
          <cell r="G666" t="str">
            <v>A</v>
          </cell>
          <cell r="H666" t="str">
            <v>ZMW</v>
          </cell>
          <cell r="I666">
            <v>665457.72</v>
          </cell>
          <cell r="J666">
            <v>1</v>
          </cell>
          <cell r="L666" t="str">
            <v>LUSAKA1</v>
          </cell>
          <cell r="M666" t="str">
            <v>AFRICA</v>
          </cell>
          <cell r="AP666">
            <v>19.5</v>
          </cell>
          <cell r="AQ666">
            <v>131.25398816568045</v>
          </cell>
          <cell r="AR666" t="str">
            <v xml:space="preserve"> </v>
          </cell>
          <cell r="AS666" t="str">
            <v xml:space="preserve"> </v>
          </cell>
          <cell r="AT666">
            <v>0</v>
          </cell>
        </row>
        <row r="667">
          <cell r="A667" t="str">
            <v>Kagulura, Catherine Mukuka</v>
          </cell>
          <cell r="B667" t="str">
            <v>Finance and Awards Associate II/ PADM II</v>
          </cell>
          <cell r="C667" t="str">
            <v>ZM</v>
          </cell>
          <cell r="D667" t="str">
            <v>6537</v>
          </cell>
          <cell r="E667" t="str">
            <v>Y</v>
          </cell>
          <cell r="F667" t="str">
            <v>Finance Officer</v>
          </cell>
          <cell r="G667" t="str">
            <v>A</v>
          </cell>
          <cell r="H667" t="str">
            <v>ZMW</v>
          </cell>
          <cell r="I667">
            <v>208752</v>
          </cell>
          <cell r="J667">
            <v>0.75</v>
          </cell>
          <cell r="L667" t="str">
            <v>LUSAKA1</v>
          </cell>
          <cell r="M667" t="str">
            <v>AFRICA</v>
          </cell>
          <cell r="AP667">
            <v>19.5</v>
          </cell>
          <cell r="AQ667">
            <v>54.898619329388559</v>
          </cell>
          <cell r="AR667" t="str">
            <v xml:space="preserve"> </v>
          </cell>
          <cell r="AS667" t="str">
            <v xml:space="preserve"> </v>
          </cell>
          <cell r="AT667">
            <v>0</v>
          </cell>
        </row>
        <row r="668">
          <cell r="A668" t="str">
            <v>Kaimukilwa, Mutasingwa Saulo</v>
          </cell>
          <cell r="B668" t="str">
            <v>Director Program Project Management</v>
          </cell>
          <cell r="C668" t="str">
            <v>TAN</v>
          </cell>
          <cell r="D668" t="str">
            <v>7785</v>
          </cell>
          <cell r="E668" t="str">
            <v>Y</v>
          </cell>
          <cell r="F668" t="str">
            <v>Project Director – CDC HIS Project, TZ</v>
          </cell>
          <cell r="G668" t="str">
            <v>A</v>
          </cell>
          <cell r="H668" t="str">
            <v>TZS</v>
          </cell>
          <cell r="I668">
            <v>184171350</v>
          </cell>
          <cell r="J668">
            <v>1</v>
          </cell>
          <cell r="L668" t="str">
            <v>DAR ES SALAAM</v>
          </cell>
          <cell r="M668" t="str">
            <v>AFRICA</v>
          </cell>
          <cell r="AP668">
            <v>2500</v>
          </cell>
          <cell r="AQ668">
            <v>283.34053846153842</v>
          </cell>
          <cell r="AR668" t="str">
            <v xml:space="preserve"> </v>
          </cell>
          <cell r="AS668" t="str">
            <v xml:space="preserve"> </v>
          </cell>
          <cell r="AT668">
            <v>0</v>
          </cell>
        </row>
        <row r="669">
          <cell r="A669" t="str">
            <v>Kaiya, Frank</v>
          </cell>
          <cell r="B669" t="str">
            <v>Senior Finance and Awards Officer/ Senior PADM I</v>
          </cell>
          <cell r="C669" t="str">
            <v>ARMGT</v>
          </cell>
          <cell r="D669" t="str">
            <v>10207</v>
          </cell>
          <cell r="E669" t="str">
            <v>Y</v>
          </cell>
          <cell r="F669" t="str">
            <v>Site Administrator</v>
          </cell>
          <cell r="G669" t="str">
            <v>A</v>
          </cell>
          <cell r="H669" t="str">
            <v>MWK</v>
          </cell>
          <cell r="I669">
            <v>30996000</v>
          </cell>
          <cell r="J669">
            <v>1</v>
          </cell>
          <cell r="L669" t="str">
            <v>MalawiLilongwe</v>
          </cell>
          <cell r="M669" t="str">
            <v>AFRICA</v>
          </cell>
          <cell r="AP669">
            <v>1100</v>
          </cell>
          <cell r="AQ669">
            <v>108.37762237762239</v>
          </cell>
          <cell r="AR669" t="str">
            <v xml:space="preserve"> </v>
          </cell>
          <cell r="AS669" t="str">
            <v xml:space="preserve"> </v>
          </cell>
          <cell r="AT669">
            <v>0</v>
          </cell>
        </row>
        <row r="670">
          <cell r="A670" t="str">
            <v>Kaiyoni, Valentine</v>
          </cell>
          <cell r="B670" t="str">
            <v>Finance and Awards Associate II/ PADM II</v>
          </cell>
          <cell r="C670" t="str">
            <v>PSK</v>
          </cell>
          <cell r="D670" t="str">
            <v>10354</v>
          </cell>
          <cell r="E670" t="str">
            <v>Y</v>
          </cell>
          <cell r="F670" t="str">
            <v>Project Finance Administrator</v>
          </cell>
          <cell r="G670" t="str">
            <v>A</v>
          </cell>
          <cell r="H670" t="str">
            <v>USD</v>
          </cell>
          <cell r="I670">
            <v>24000</v>
          </cell>
          <cell r="J670">
            <v>1</v>
          </cell>
          <cell r="L670" t="str">
            <v>NAIROBI</v>
          </cell>
          <cell r="M670" t="str">
            <v>AFRICA</v>
          </cell>
          <cell r="AP670">
            <v>1</v>
          </cell>
          <cell r="AQ670">
            <v>92.307692307692307</v>
          </cell>
          <cell r="AR670" t="str">
            <v xml:space="preserve"> </v>
          </cell>
          <cell r="AS670" t="str">
            <v xml:space="preserve"> </v>
          </cell>
          <cell r="AT670">
            <v>0</v>
          </cell>
        </row>
        <row r="671">
          <cell r="A671" t="str">
            <v>Kalala Mujinga, Gracia</v>
          </cell>
          <cell r="B671" t="str">
            <v>Coordinator II Functional Support /Technician II</v>
          </cell>
          <cell r="C671" t="str">
            <v>MNTD</v>
          </cell>
          <cell r="D671" t="str">
            <v>8265</v>
          </cell>
          <cell r="E671" t="str">
            <v>Y</v>
          </cell>
          <cell r="F671" t="str">
            <v>Program Assistant</v>
          </cell>
          <cell r="G671" t="str">
            <v>A</v>
          </cell>
          <cell r="H671" t="str">
            <v>USD</v>
          </cell>
          <cell r="I671">
            <v>14756</v>
          </cell>
          <cell r="J671">
            <v>1</v>
          </cell>
          <cell r="L671" t="str">
            <v>KINSHASA</v>
          </cell>
          <cell r="M671" t="str">
            <v>AFRICA</v>
          </cell>
          <cell r="AP671">
            <v>1</v>
          </cell>
          <cell r="AQ671">
            <v>56.753846153846155</v>
          </cell>
          <cell r="AR671" t="str">
            <v xml:space="preserve"> </v>
          </cell>
          <cell r="AS671" t="str">
            <v xml:space="preserve"> </v>
          </cell>
          <cell r="AT671">
            <v>0</v>
          </cell>
        </row>
        <row r="672">
          <cell r="A672" t="str">
            <v>Kalaluka, Audrey</v>
          </cell>
          <cell r="B672" t="str">
            <v>Senior Accountant I</v>
          </cell>
          <cell r="C672" t="str">
            <v>ZM</v>
          </cell>
          <cell r="D672" t="str">
            <v>6552</v>
          </cell>
          <cell r="E672" t="str">
            <v>Y</v>
          </cell>
          <cell r="F672" t="str">
            <v>Finance Officer</v>
          </cell>
          <cell r="G672" t="str">
            <v>A</v>
          </cell>
          <cell r="H672" t="str">
            <v>ZMW</v>
          </cell>
          <cell r="I672">
            <v>286452</v>
          </cell>
          <cell r="J672">
            <v>1</v>
          </cell>
          <cell r="L672" t="str">
            <v>LUSAKA1</v>
          </cell>
          <cell r="M672" t="str">
            <v>AFRICA</v>
          </cell>
          <cell r="AP672">
            <v>19.5</v>
          </cell>
          <cell r="AQ672">
            <v>56.499408284023673</v>
          </cell>
          <cell r="AR672" t="str">
            <v xml:space="preserve"> </v>
          </cell>
          <cell r="AS672" t="str">
            <v xml:space="preserve"> </v>
          </cell>
          <cell r="AT672">
            <v>0</v>
          </cell>
        </row>
        <row r="673">
          <cell r="A673" t="str">
            <v>Kaleem, Abu</v>
          </cell>
          <cell r="B673" t="str">
            <v>Senior Program Officer I</v>
          </cell>
          <cell r="C673" t="str">
            <v>PSN</v>
          </cell>
          <cell r="D673" t="str">
            <v>8037</v>
          </cell>
          <cell r="E673" t="str">
            <v>Y</v>
          </cell>
          <cell r="F673" t="str">
            <v>Regional NTD Nodal Officer</v>
          </cell>
          <cell r="G673" t="str">
            <v>A</v>
          </cell>
          <cell r="H673" t="str">
            <v>INR</v>
          </cell>
          <cell r="I673">
            <v>1229789.52</v>
          </cell>
          <cell r="J673">
            <v>1</v>
          </cell>
          <cell r="L673" t="str">
            <v>LUCKNOW</v>
          </cell>
          <cell r="M673" t="str">
            <v>AMEE</v>
          </cell>
          <cell r="AP673">
            <v>81.06</v>
          </cell>
          <cell r="AQ673">
            <v>58.351340887092185</v>
          </cell>
          <cell r="AR673" t="str">
            <v xml:space="preserve"> </v>
          </cell>
          <cell r="AS673" t="str">
            <v xml:space="preserve"> </v>
          </cell>
          <cell r="AT673">
            <v>0</v>
          </cell>
        </row>
        <row r="674">
          <cell r="A674" t="str">
            <v>Kalimira Rusangiza, Rene</v>
          </cell>
          <cell r="B674" t="str">
            <v>Senior Manager Finance and Awards</v>
          </cell>
          <cell r="C674" t="str">
            <v>DRC</v>
          </cell>
          <cell r="D674" t="str">
            <v>10340</v>
          </cell>
          <cell r="E674" t="str">
            <v>Y</v>
          </cell>
          <cell r="F674" t="str">
            <v>Senior Manager Finance and Awards</v>
          </cell>
          <cell r="G674" t="str">
            <v>A</v>
          </cell>
          <cell r="H674" t="str">
            <v>USD</v>
          </cell>
          <cell r="I674">
            <v>66000</v>
          </cell>
          <cell r="J674">
            <v>1</v>
          </cell>
          <cell r="L674" t="str">
            <v>KINSHASA</v>
          </cell>
          <cell r="M674" t="str">
            <v>AFRICA</v>
          </cell>
          <cell r="AP674">
            <v>1</v>
          </cell>
          <cell r="AQ674">
            <v>253.84615384615384</v>
          </cell>
          <cell r="AR674" t="str">
            <v xml:space="preserve"> </v>
          </cell>
          <cell r="AS674" t="str">
            <v xml:space="preserve"> </v>
          </cell>
          <cell r="AT674">
            <v>0</v>
          </cell>
        </row>
        <row r="675">
          <cell r="A675" t="str">
            <v>Kallen, Laura Edison</v>
          </cell>
          <cell r="B675" t="str">
            <v>Senior Communications Officer I</v>
          </cell>
          <cell r="C675" t="str">
            <v>CODE</v>
          </cell>
          <cell r="D675" t="str">
            <v>5010</v>
          </cell>
          <cell r="E675" t="str">
            <v>Y</v>
          </cell>
          <cell r="F675" t="str">
            <v>Communications Officer</v>
          </cell>
          <cell r="G675" t="str">
            <v>A</v>
          </cell>
          <cell r="H675" t="str">
            <v>USD</v>
          </cell>
          <cell r="I675">
            <v>100324.64</v>
          </cell>
          <cell r="J675">
            <v>1</v>
          </cell>
          <cell r="L675" t="str">
            <v>WASHINGTON DC</v>
          </cell>
          <cell r="M675" t="str">
            <v>US</v>
          </cell>
          <cell r="AP675">
            <v>1</v>
          </cell>
          <cell r="AQ675">
            <v>385.86399999999998</v>
          </cell>
          <cell r="AR675" t="str">
            <v xml:space="preserve"> </v>
          </cell>
          <cell r="AS675" t="str">
            <v xml:space="preserve"> </v>
          </cell>
          <cell r="AT675">
            <v>0</v>
          </cell>
        </row>
        <row r="676">
          <cell r="A676" t="str">
            <v>Kalonji, Zephyrin Ngoyi</v>
          </cell>
          <cell r="B676" t="str">
            <v>Senior HR Generalist</v>
          </cell>
          <cell r="C676" t="str">
            <v>HR</v>
          </cell>
          <cell r="D676" t="str">
            <v>7361</v>
          </cell>
          <cell r="E676" t="str">
            <v>Y</v>
          </cell>
          <cell r="F676" t="str">
            <v>Senior HR Generalist</v>
          </cell>
          <cell r="G676" t="str">
            <v>A</v>
          </cell>
          <cell r="H676" t="str">
            <v>USD</v>
          </cell>
          <cell r="I676">
            <v>47201.49</v>
          </cell>
          <cell r="J676">
            <v>1</v>
          </cell>
          <cell r="L676" t="str">
            <v>KINSHASA</v>
          </cell>
          <cell r="M676" t="str">
            <v>AFRICA</v>
          </cell>
          <cell r="AP676">
            <v>1</v>
          </cell>
          <cell r="AQ676">
            <v>181.5441923076923</v>
          </cell>
          <cell r="AR676" t="str">
            <v xml:space="preserve"> </v>
          </cell>
          <cell r="AS676" t="str">
            <v xml:space="preserve"> </v>
          </cell>
          <cell r="AT676">
            <v>0</v>
          </cell>
        </row>
        <row r="677">
          <cell r="A677" t="str">
            <v>Kamanga, Ameck Ariel</v>
          </cell>
          <cell r="B677" t="str">
            <v>Senior Country Director</v>
          </cell>
          <cell r="C677" t="str">
            <v>ZM</v>
          </cell>
          <cell r="D677" t="str">
            <v>7525</v>
          </cell>
          <cell r="E677" t="str">
            <v>Y</v>
          </cell>
          <cell r="F677" t="str">
            <v>Deputy Country Director, Zambia</v>
          </cell>
          <cell r="G677" t="str">
            <v>A</v>
          </cell>
          <cell r="H677" t="str">
            <v>ZMW</v>
          </cell>
          <cell r="I677">
            <v>1063367.6399999999</v>
          </cell>
          <cell r="J677">
            <v>1</v>
          </cell>
          <cell r="L677" t="str">
            <v>LUSAKA1</v>
          </cell>
          <cell r="M677" t="str">
            <v>AFRICA</v>
          </cell>
          <cell r="AP677">
            <v>19.5</v>
          </cell>
          <cell r="AQ677">
            <v>209.73720710059169</v>
          </cell>
          <cell r="AR677" t="str">
            <v xml:space="preserve"> </v>
          </cell>
          <cell r="AS677" t="str">
            <v xml:space="preserve"> </v>
          </cell>
          <cell r="AT677">
            <v>0</v>
          </cell>
        </row>
        <row r="678">
          <cell r="A678" t="str">
            <v>Kamara, Yvonne</v>
          </cell>
          <cell r="B678" t="str">
            <v>Senior FP&amp;A Analyst II</v>
          </cell>
          <cell r="C678" t="str">
            <v>FPA</v>
          </cell>
          <cell r="D678" t="str">
            <v>7605</v>
          </cell>
          <cell r="E678" t="str">
            <v>Y</v>
          </cell>
          <cell r="F678" t="str">
            <v>Senior Cost &amp; Pricing Officer</v>
          </cell>
          <cell r="G678" t="str">
            <v>A</v>
          </cell>
          <cell r="H678" t="str">
            <v>USD</v>
          </cell>
          <cell r="I678">
            <v>104032.24</v>
          </cell>
          <cell r="J678">
            <v>1</v>
          </cell>
          <cell r="L678" t="str">
            <v>WASHINGTON DC</v>
          </cell>
          <cell r="M678" t="str">
            <v>US</v>
          </cell>
          <cell r="AP678">
            <v>1</v>
          </cell>
          <cell r="AQ678">
            <v>400.12400000000002</v>
          </cell>
          <cell r="AR678" t="str">
            <v xml:space="preserve"> </v>
          </cell>
          <cell r="AS678" t="str">
            <v xml:space="preserve"> </v>
          </cell>
          <cell r="AT678">
            <v>0</v>
          </cell>
        </row>
        <row r="679">
          <cell r="A679" t="str">
            <v>Kamasaka, Carolyn</v>
          </cell>
          <cell r="B679" t="str">
            <v>Senior Program Officer I</v>
          </cell>
          <cell r="C679" t="str">
            <v>CODE</v>
          </cell>
          <cell r="D679" t="str">
            <v>10001</v>
          </cell>
          <cell r="E679" t="str">
            <v>Y</v>
          </cell>
          <cell r="F679" t="str">
            <v>Senior Program Officer – Digital Health</v>
          </cell>
          <cell r="G679" t="str">
            <v>A</v>
          </cell>
          <cell r="H679" t="str">
            <v>UGX</v>
          </cell>
          <cell r="I679">
            <v>178920000</v>
          </cell>
          <cell r="J679">
            <v>1</v>
          </cell>
          <cell r="L679" t="str">
            <v>UgandaKampala</v>
          </cell>
          <cell r="M679" t="str">
            <v>AFRICA</v>
          </cell>
          <cell r="AP679">
            <v>3750</v>
          </cell>
          <cell r="AQ679">
            <v>183.50769230769231</v>
          </cell>
          <cell r="AR679" t="str">
            <v xml:space="preserve"> </v>
          </cell>
          <cell r="AS679" t="str">
            <v xml:space="preserve"> </v>
          </cell>
          <cell r="AT679">
            <v>0</v>
          </cell>
        </row>
        <row r="680">
          <cell r="A680" t="str">
            <v>Kamau, Helen Njuguini</v>
          </cell>
          <cell r="B680" t="str">
            <v>TL II Program</v>
          </cell>
          <cell r="C680" t="str">
            <v>MD</v>
          </cell>
          <cell r="D680" t="str">
            <v>7281</v>
          </cell>
          <cell r="E680" t="str">
            <v>Y</v>
          </cell>
          <cell r="F680" t="str">
            <v>Regional Lead, Access to Medical Devices Portfolio</v>
          </cell>
          <cell r="G680" t="str">
            <v>A</v>
          </cell>
          <cell r="H680" t="str">
            <v>USD</v>
          </cell>
          <cell r="I680">
            <v>63784.67</v>
          </cell>
          <cell r="J680">
            <v>1</v>
          </cell>
          <cell r="L680" t="str">
            <v>NAIROBI</v>
          </cell>
          <cell r="M680" t="str">
            <v>AFRICA</v>
          </cell>
          <cell r="AP680">
            <v>1</v>
          </cell>
          <cell r="AQ680">
            <v>245.32565384615384</v>
          </cell>
          <cell r="AR680" t="str">
            <v xml:space="preserve"> </v>
          </cell>
          <cell r="AS680" t="str">
            <v xml:space="preserve"> </v>
          </cell>
          <cell r="AT680">
            <v>0</v>
          </cell>
        </row>
        <row r="681">
          <cell r="A681" t="str">
            <v>Kamble, Rahul Shankar</v>
          </cell>
          <cell r="B681" t="str">
            <v>Senior Program Officer II</v>
          </cell>
          <cell r="C681" t="str">
            <v>PSN</v>
          </cell>
          <cell r="D681" t="str">
            <v>6989</v>
          </cell>
          <cell r="E681" t="str">
            <v>Y</v>
          </cell>
          <cell r="F681" t="str">
            <v>Senior Program Officer</v>
          </cell>
          <cell r="G681" t="str">
            <v>A</v>
          </cell>
          <cell r="H681" t="str">
            <v>INR</v>
          </cell>
          <cell r="I681">
            <v>3546424.05</v>
          </cell>
          <cell r="J681">
            <v>1</v>
          </cell>
          <cell r="L681" t="str">
            <v>LUCKNOW</v>
          </cell>
          <cell r="M681" t="str">
            <v>AMEE</v>
          </cell>
          <cell r="AP681">
            <v>81.06</v>
          </cell>
          <cell r="AQ681">
            <v>168.27155810510732</v>
          </cell>
          <cell r="AR681" t="str">
            <v xml:space="preserve"> </v>
          </cell>
          <cell r="AS681" t="str">
            <v xml:space="preserve"> </v>
          </cell>
          <cell r="AT681">
            <v>0</v>
          </cell>
        </row>
        <row r="682">
          <cell r="A682" t="str">
            <v>Kamenwa, Kevin Mugo</v>
          </cell>
          <cell r="B682" t="str">
            <v>Senior Program Officer II</v>
          </cell>
          <cell r="C682" t="str">
            <v>PSK</v>
          </cell>
          <cell r="D682" t="str">
            <v>8231</v>
          </cell>
          <cell r="E682" t="str">
            <v>Y</v>
          </cell>
          <cell r="F682" t="str">
            <v>Health Information Systems Lead, USAID Nuru ya Mtoto</v>
          </cell>
          <cell r="G682" t="str">
            <v>A</v>
          </cell>
          <cell r="H682" t="str">
            <v>USD</v>
          </cell>
          <cell r="I682">
            <v>33078</v>
          </cell>
          <cell r="J682">
            <v>1</v>
          </cell>
          <cell r="L682" t="str">
            <v>KISUMU</v>
          </cell>
          <cell r="M682" t="str">
            <v>AFRICA</v>
          </cell>
          <cell r="AP682">
            <v>1</v>
          </cell>
          <cell r="AQ682">
            <v>127.22307692307692</v>
          </cell>
          <cell r="AR682" t="str">
            <v xml:space="preserve"> </v>
          </cell>
          <cell r="AS682" t="str">
            <v xml:space="preserve"> </v>
          </cell>
          <cell r="AT682">
            <v>0</v>
          </cell>
        </row>
        <row r="683">
          <cell r="A683" t="str">
            <v>Kandasamy, Praveen Sugendran</v>
          </cell>
          <cell r="B683" t="str">
            <v>Program Advisor I</v>
          </cell>
          <cell r="C683" t="str">
            <v>EPR</v>
          </cell>
          <cell r="D683" t="str">
            <v>4945</v>
          </cell>
          <cell r="E683" t="str">
            <v>Y</v>
          </cell>
          <cell r="F683" t="str">
            <v>Senior Diagnostic lead, EPR</v>
          </cell>
          <cell r="G683" t="str">
            <v>A</v>
          </cell>
          <cell r="H683" t="str">
            <v>INR</v>
          </cell>
          <cell r="I683">
            <v>4095310.51</v>
          </cell>
          <cell r="J683">
            <v>1</v>
          </cell>
          <cell r="L683" t="str">
            <v>NEW DELHI</v>
          </cell>
          <cell r="M683" t="str">
            <v>AMEE</v>
          </cell>
          <cell r="AP683">
            <v>81.06</v>
          </cell>
          <cell r="AQ683">
            <v>194.31525128584713</v>
          </cell>
          <cell r="AR683" t="str">
            <v xml:space="preserve"> </v>
          </cell>
          <cell r="AS683" t="str">
            <v xml:space="preserve"> </v>
          </cell>
          <cell r="AT683">
            <v>0</v>
          </cell>
        </row>
        <row r="684">
          <cell r="A684" t="str">
            <v>Kande, Demba</v>
          </cell>
          <cell r="B684" t="str">
            <v>Senior Data Science Officer I</v>
          </cell>
          <cell r="C684" t="str">
            <v>MNTD</v>
          </cell>
          <cell r="D684" t="str">
            <v>7280</v>
          </cell>
          <cell r="E684" t="str">
            <v>Y</v>
          </cell>
          <cell r="F684" t="str">
            <v>Senior Data Science Officer I</v>
          </cell>
          <cell r="G684" t="str">
            <v>A</v>
          </cell>
          <cell r="H684" t="str">
            <v>XOF</v>
          </cell>
          <cell r="I684">
            <v>16941580</v>
          </cell>
          <cell r="J684">
            <v>1</v>
          </cell>
          <cell r="L684" t="str">
            <v>SenegalDakar</v>
          </cell>
          <cell r="M684" t="str">
            <v>AFRICA</v>
          </cell>
          <cell r="AP684">
            <v>600</v>
          </cell>
          <cell r="AQ684">
            <v>108.5998717948718</v>
          </cell>
          <cell r="AR684" t="str">
            <v xml:space="preserve"> </v>
          </cell>
          <cell r="AS684" t="str">
            <v xml:space="preserve"> </v>
          </cell>
          <cell r="AT684">
            <v>0</v>
          </cell>
        </row>
        <row r="685">
          <cell r="A685" t="str">
            <v>Kandu, David</v>
          </cell>
          <cell r="B685" t="str">
            <v>Senior Accounting Coordinator</v>
          </cell>
          <cell r="C685" t="str">
            <v>MNTD</v>
          </cell>
          <cell r="D685" t="str">
            <v>8285</v>
          </cell>
          <cell r="E685" t="str">
            <v>Y</v>
          </cell>
          <cell r="F685" t="str">
            <v>Finance Associate - Perennial Malaria Chemoprevention</v>
          </cell>
          <cell r="G685" t="str">
            <v>A</v>
          </cell>
          <cell r="H685" t="str">
            <v>USD</v>
          </cell>
          <cell r="I685">
            <v>23183.78</v>
          </cell>
          <cell r="J685">
            <v>1</v>
          </cell>
          <cell r="L685" t="str">
            <v>KINSHASA</v>
          </cell>
          <cell r="M685" t="str">
            <v>AFRICA</v>
          </cell>
          <cell r="AP685">
            <v>1</v>
          </cell>
          <cell r="AQ685">
            <v>89.16838461538461</v>
          </cell>
          <cell r="AR685" t="str">
            <v xml:space="preserve"> </v>
          </cell>
          <cell r="AS685" t="str">
            <v xml:space="preserve"> </v>
          </cell>
          <cell r="AT685">
            <v>0</v>
          </cell>
        </row>
        <row r="686">
          <cell r="A686" t="str">
            <v>Kandulu Chunda, Precious</v>
          </cell>
          <cell r="B686" t="str">
            <v>Senior Administrative Assistant</v>
          </cell>
          <cell r="C686" t="str">
            <v>MNTD</v>
          </cell>
          <cell r="D686" t="str">
            <v>10320</v>
          </cell>
          <cell r="E686" t="str">
            <v>Y</v>
          </cell>
          <cell r="F686" t="str">
            <v>Senior Administrative Assistant</v>
          </cell>
          <cell r="G686" t="str">
            <v>A</v>
          </cell>
          <cell r="H686" t="str">
            <v>MWK</v>
          </cell>
          <cell r="I686">
            <v>18000000</v>
          </cell>
          <cell r="J686">
            <v>1</v>
          </cell>
          <cell r="L686" t="str">
            <v>MalawiLilongwe</v>
          </cell>
          <cell r="M686" t="str">
            <v>AFRICA</v>
          </cell>
          <cell r="AP686">
            <v>1100</v>
          </cell>
          <cell r="AQ686">
            <v>62.93706293706294</v>
          </cell>
          <cell r="AR686" t="str">
            <v xml:space="preserve"> </v>
          </cell>
          <cell r="AS686" t="str">
            <v xml:space="preserve"> </v>
          </cell>
          <cell r="AT686">
            <v>0</v>
          </cell>
        </row>
        <row r="687">
          <cell r="A687" t="str">
            <v>Kandundao, Benedict Mirimo</v>
          </cell>
          <cell r="B687" t="str">
            <v>Senior Finance and Awards Officer II/ Senior PADM II</v>
          </cell>
          <cell r="C687" t="str">
            <v>DRC</v>
          </cell>
          <cell r="D687" t="str">
            <v>7749</v>
          </cell>
          <cell r="E687" t="str">
            <v>Y</v>
          </cell>
          <cell r="F687" t="str">
            <v>Finance and Operation Officer</v>
          </cell>
          <cell r="G687" t="str">
            <v>A</v>
          </cell>
          <cell r="H687" t="str">
            <v>USD</v>
          </cell>
          <cell r="I687">
            <v>40789.800000000003</v>
          </cell>
          <cell r="J687">
            <v>1</v>
          </cell>
          <cell r="L687" t="str">
            <v>KINSHASA</v>
          </cell>
          <cell r="M687" t="str">
            <v>AFRICA</v>
          </cell>
          <cell r="AP687">
            <v>1</v>
          </cell>
          <cell r="AQ687">
            <v>156.88384615384618</v>
          </cell>
          <cell r="AR687" t="str">
            <v xml:space="preserve"> </v>
          </cell>
          <cell r="AS687" t="str">
            <v xml:space="preserve"> </v>
          </cell>
          <cell r="AT687">
            <v>0</v>
          </cell>
        </row>
        <row r="688">
          <cell r="A688" t="str">
            <v>Kane, Ibrahima</v>
          </cell>
          <cell r="B688" t="str">
            <v>Communications Associate II</v>
          </cell>
          <cell r="C688" t="str">
            <v>CODE</v>
          </cell>
          <cell r="D688" t="str">
            <v>10101</v>
          </cell>
          <cell r="E688" t="str">
            <v>Y</v>
          </cell>
          <cell r="F688" t="str">
            <v>Marketing and Communications Officer - Digital Square</v>
          </cell>
          <cell r="G688" t="str">
            <v>A</v>
          </cell>
          <cell r="H688" t="str">
            <v>XOF</v>
          </cell>
          <cell r="I688">
            <v>21000000</v>
          </cell>
          <cell r="J688">
            <v>1</v>
          </cell>
          <cell r="L688" t="str">
            <v>REMOTE-SN</v>
          </cell>
          <cell r="M688" t="str">
            <v>AFRICA</v>
          </cell>
          <cell r="AP688">
            <v>600</v>
          </cell>
          <cell r="AQ688">
            <v>134.61538461538461</v>
          </cell>
          <cell r="AR688" t="str">
            <v xml:space="preserve"> </v>
          </cell>
          <cell r="AS688" t="str">
            <v xml:space="preserve"> </v>
          </cell>
          <cell r="AT688">
            <v>0</v>
          </cell>
        </row>
        <row r="689">
          <cell r="A689" t="str">
            <v>Kangale, Chabu Christopher</v>
          </cell>
          <cell r="B689" t="str">
            <v>Director Program</v>
          </cell>
          <cell r="C689" t="str">
            <v>ZM</v>
          </cell>
          <cell r="D689" t="str">
            <v>6848</v>
          </cell>
          <cell r="E689" t="str">
            <v>Y</v>
          </cell>
          <cell r="F689" t="str">
            <v>Chief of Party, PAMO Plus</v>
          </cell>
          <cell r="G689" t="str">
            <v>A</v>
          </cell>
          <cell r="H689" t="str">
            <v>ZMW</v>
          </cell>
          <cell r="I689">
            <v>1174434.78</v>
          </cell>
          <cell r="J689">
            <v>1</v>
          </cell>
          <cell r="L689" t="str">
            <v>LUSAKA1</v>
          </cell>
          <cell r="M689" t="str">
            <v>AFRICA</v>
          </cell>
          <cell r="AP689">
            <v>19.5</v>
          </cell>
          <cell r="AQ689">
            <v>231.64394082840238</v>
          </cell>
          <cell r="AR689" t="str">
            <v xml:space="preserve"> </v>
          </cell>
          <cell r="AS689" t="str">
            <v xml:space="preserve"> </v>
          </cell>
          <cell r="AT689">
            <v>0</v>
          </cell>
        </row>
        <row r="690">
          <cell r="A690" t="str">
            <v>Kangethe Gathiru, Brian Philip</v>
          </cell>
          <cell r="B690" t="str">
            <v>Senior Monitoring, Evaluation and Learning Officer II</v>
          </cell>
          <cell r="C690" t="str">
            <v>CODE</v>
          </cell>
          <cell r="D690" t="str">
            <v>6320</v>
          </cell>
          <cell r="E690" t="str">
            <v>Y</v>
          </cell>
          <cell r="F690" t="str">
            <v>Senior MEL Officer, Digital Square</v>
          </cell>
          <cell r="G690" t="str">
            <v>A</v>
          </cell>
          <cell r="H690" t="str">
            <v>USD</v>
          </cell>
          <cell r="I690">
            <v>35144.46</v>
          </cell>
          <cell r="J690">
            <v>1</v>
          </cell>
          <cell r="L690" t="str">
            <v>KISUMU</v>
          </cell>
          <cell r="M690" t="str">
            <v>AFRICA</v>
          </cell>
          <cell r="AP690">
            <v>1</v>
          </cell>
          <cell r="AQ690">
            <v>135.17099999999999</v>
          </cell>
          <cell r="AR690" t="str">
            <v xml:space="preserve"> </v>
          </cell>
          <cell r="AS690" t="str">
            <v xml:space="preserve"> </v>
          </cell>
          <cell r="AT690">
            <v>0</v>
          </cell>
        </row>
        <row r="691">
          <cell r="A691" t="str">
            <v>Kaniki, Tresford</v>
          </cell>
          <cell r="B691" t="str">
            <v>Program Associate II</v>
          </cell>
          <cell r="C691" t="str">
            <v>MNTD</v>
          </cell>
          <cell r="D691" t="str">
            <v>7295</v>
          </cell>
          <cell r="E691" t="str">
            <v>Y</v>
          </cell>
          <cell r="F691" t="str">
            <v>Entomologist - HLC and IR Officer</v>
          </cell>
          <cell r="G691" t="str">
            <v>A</v>
          </cell>
          <cell r="H691" t="str">
            <v>ZMW</v>
          </cell>
          <cell r="I691">
            <v>163964.21</v>
          </cell>
          <cell r="J691">
            <v>1</v>
          </cell>
          <cell r="L691" t="str">
            <v>KAOMA</v>
          </cell>
          <cell r="M691" t="str">
            <v>AFRICA</v>
          </cell>
          <cell r="AP691">
            <v>19.5</v>
          </cell>
          <cell r="AQ691">
            <v>32.340080867850098</v>
          </cell>
          <cell r="AR691" t="str">
            <v xml:space="preserve"> </v>
          </cell>
          <cell r="AS691" t="str">
            <v xml:space="preserve"> </v>
          </cell>
          <cell r="AT691">
            <v>0</v>
          </cell>
        </row>
        <row r="692">
          <cell r="A692" t="str">
            <v>Kanku, Fils Mukendi</v>
          </cell>
          <cell r="B692" t="str">
            <v>Coordinator I Functional Support /Technician I</v>
          </cell>
          <cell r="C692" t="str">
            <v>MNTD</v>
          </cell>
          <cell r="D692" t="str">
            <v>6626</v>
          </cell>
          <cell r="E692" t="str">
            <v>Y</v>
          </cell>
          <cell r="F692" t="str">
            <v>Driver</v>
          </cell>
          <cell r="G692" t="str">
            <v>A</v>
          </cell>
          <cell r="H692" t="str">
            <v>USD</v>
          </cell>
          <cell r="I692">
            <v>6363</v>
          </cell>
          <cell r="J692">
            <v>1</v>
          </cell>
          <cell r="L692" t="str">
            <v>KINSHASA</v>
          </cell>
          <cell r="M692" t="str">
            <v>AFRICA</v>
          </cell>
          <cell r="AP692">
            <v>1</v>
          </cell>
          <cell r="AQ692">
            <v>24.473076923076924</v>
          </cell>
          <cell r="AR692" t="str">
            <v xml:space="preserve"> </v>
          </cell>
          <cell r="AS692" t="str">
            <v xml:space="preserve"> </v>
          </cell>
          <cell r="AT692">
            <v>0</v>
          </cell>
        </row>
        <row r="693">
          <cell r="A693" t="str">
            <v>Kanwar, Sameer</v>
          </cell>
          <cell r="B693" t="str">
            <v>Director Program</v>
          </cell>
          <cell r="C693" t="str">
            <v>PSN</v>
          </cell>
          <cell r="D693" t="str">
            <v>7793</v>
          </cell>
          <cell r="E693" t="str">
            <v>Y</v>
          </cell>
          <cell r="F693" t="str">
            <v>Director, Digital Health, South Asia</v>
          </cell>
          <cell r="G693" t="str">
            <v>A</v>
          </cell>
          <cell r="H693" t="str">
            <v>INR</v>
          </cell>
          <cell r="I693">
            <v>8726035.75</v>
          </cell>
          <cell r="J693">
            <v>1</v>
          </cell>
          <cell r="L693" t="str">
            <v>NEW DELHI</v>
          </cell>
          <cell r="M693" t="str">
            <v>AMEE</v>
          </cell>
          <cell r="AP693">
            <v>81.06</v>
          </cell>
          <cell r="AQ693">
            <v>414.03498595532272</v>
          </cell>
          <cell r="AR693" t="str">
            <v xml:space="preserve"> </v>
          </cell>
          <cell r="AS693" t="str">
            <v xml:space="preserve"> </v>
          </cell>
          <cell r="AT693">
            <v>0</v>
          </cell>
        </row>
        <row r="694">
          <cell r="A694" t="str">
            <v>Kanyama, Inutu Namukale Kongwa</v>
          </cell>
          <cell r="B694" t="str">
            <v>Senior Program Officer II</v>
          </cell>
          <cell r="C694" t="str">
            <v>MD</v>
          </cell>
          <cell r="D694" t="str">
            <v>7277</v>
          </cell>
          <cell r="E694" t="str">
            <v>Y</v>
          </cell>
          <cell r="F694" t="str">
            <v>Market Dynamics Officer, Technology Analytics and Market Innovation (TAMI)</v>
          </cell>
          <cell r="G694" t="str">
            <v>A</v>
          </cell>
          <cell r="H694" t="str">
            <v>ZMW</v>
          </cell>
          <cell r="I694">
            <v>371414.15</v>
          </cell>
          <cell r="J694">
            <v>1</v>
          </cell>
          <cell r="L694" t="str">
            <v>LUSAKA1</v>
          </cell>
          <cell r="M694" t="str">
            <v>AFRICA</v>
          </cell>
          <cell r="AP694">
            <v>19.5</v>
          </cell>
          <cell r="AQ694">
            <v>73.257228796844188</v>
          </cell>
          <cell r="AR694" t="str">
            <v xml:space="preserve"> </v>
          </cell>
          <cell r="AS694" t="str">
            <v xml:space="preserve"> </v>
          </cell>
          <cell r="AT694">
            <v>0</v>
          </cell>
        </row>
        <row r="695">
          <cell r="A695" t="str">
            <v>Kanyiri, Anne Patricia</v>
          </cell>
          <cell r="B695" t="str">
            <v>Advocacy and Public Policy Associate I</v>
          </cell>
          <cell r="C695" t="str">
            <v>PSK</v>
          </cell>
          <cell r="D695" t="str">
            <v>10116</v>
          </cell>
          <cell r="E695" t="str">
            <v>Y</v>
          </cell>
          <cell r="F695" t="str">
            <v>Program Associate, Advocacy and Policy</v>
          </cell>
          <cell r="G695" t="str">
            <v>A</v>
          </cell>
          <cell r="H695" t="str">
            <v>USD</v>
          </cell>
          <cell r="I695">
            <v>15428.57</v>
          </cell>
          <cell r="J695">
            <v>1</v>
          </cell>
          <cell r="L695" t="str">
            <v>REMOTE-KE</v>
          </cell>
          <cell r="M695" t="str">
            <v>AFRICA</v>
          </cell>
          <cell r="AP695">
            <v>1</v>
          </cell>
          <cell r="AQ695">
            <v>59.340653846153842</v>
          </cell>
          <cell r="AR695" t="str">
            <v xml:space="preserve"> </v>
          </cell>
          <cell r="AS695" t="str">
            <v xml:space="preserve"> </v>
          </cell>
          <cell r="AT695">
            <v>0</v>
          </cell>
        </row>
        <row r="696">
          <cell r="A696" t="str">
            <v>Kapela, Isaya Robert</v>
          </cell>
          <cell r="B696" t="str">
            <v>Senior Program Officer I</v>
          </cell>
          <cell r="C696" t="str">
            <v>MD</v>
          </cell>
          <cell r="D696" t="str">
            <v>8271</v>
          </cell>
          <cell r="E696" t="str">
            <v>Y</v>
          </cell>
          <cell r="F696" t="str">
            <v>Program Officer, Market Dynamics</v>
          </cell>
          <cell r="G696" t="str">
            <v>A</v>
          </cell>
          <cell r="H696" t="str">
            <v>TZS</v>
          </cell>
          <cell r="I696">
            <v>56970000</v>
          </cell>
          <cell r="J696">
            <v>1</v>
          </cell>
          <cell r="L696" t="str">
            <v>DAR ES SALAAM</v>
          </cell>
          <cell r="M696" t="str">
            <v>AFRICA</v>
          </cell>
          <cell r="AP696">
            <v>2500</v>
          </cell>
          <cell r="AQ696">
            <v>87.646153846153851</v>
          </cell>
          <cell r="AR696" t="str">
            <v xml:space="preserve"> </v>
          </cell>
          <cell r="AS696" t="str">
            <v xml:space="preserve"> </v>
          </cell>
          <cell r="AT696">
            <v>0</v>
          </cell>
        </row>
        <row r="697">
          <cell r="A697" t="str">
            <v>Kapoor, Shivanshi</v>
          </cell>
          <cell r="B697" t="str">
            <v>Senior Partnerships Officer I</v>
          </cell>
          <cell r="C697" t="str">
            <v>PSN</v>
          </cell>
          <cell r="D697" t="str">
            <v>6961</v>
          </cell>
          <cell r="E697" t="str">
            <v>Y</v>
          </cell>
          <cell r="F697" t="str">
            <v>Program Manager – Strategy, Partnerships and Communications</v>
          </cell>
          <cell r="G697" t="str">
            <v>A</v>
          </cell>
          <cell r="H697" t="str">
            <v>INR</v>
          </cell>
          <cell r="I697">
            <v>2490728.88</v>
          </cell>
          <cell r="J697">
            <v>1</v>
          </cell>
          <cell r="L697" t="str">
            <v>NEW DELHI</v>
          </cell>
          <cell r="M697" t="str">
            <v>AMEE</v>
          </cell>
          <cell r="AP697">
            <v>81.06</v>
          </cell>
          <cell r="AQ697">
            <v>118.18068667084211</v>
          </cell>
          <cell r="AR697" t="str">
            <v xml:space="preserve"> </v>
          </cell>
          <cell r="AS697" t="str">
            <v xml:space="preserve"> </v>
          </cell>
          <cell r="AT697">
            <v>0</v>
          </cell>
        </row>
        <row r="698">
          <cell r="A698" t="str">
            <v>Karanja, Victor Derrick</v>
          </cell>
          <cell r="B698" t="str">
            <v>Senior Communications Officer I</v>
          </cell>
          <cell r="C698" t="str">
            <v>EXAGEN</v>
          </cell>
          <cell r="D698" t="str">
            <v>7566</v>
          </cell>
          <cell r="E698" t="str">
            <v>Y</v>
          </cell>
          <cell r="F698" t="str">
            <v>Marketing Technology Manager</v>
          </cell>
          <cell r="G698" t="str">
            <v>A</v>
          </cell>
          <cell r="H698" t="str">
            <v>USD</v>
          </cell>
          <cell r="I698">
            <v>35475.29</v>
          </cell>
          <cell r="J698">
            <v>1</v>
          </cell>
          <cell r="L698" t="str">
            <v>NAIROBI</v>
          </cell>
          <cell r="M698" t="str">
            <v>AFRICA</v>
          </cell>
          <cell r="AP698">
            <v>1</v>
          </cell>
          <cell r="AQ698">
            <v>136.44342307692307</v>
          </cell>
          <cell r="AR698" t="str">
            <v xml:space="preserve"> </v>
          </cell>
          <cell r="AS698" t="str">
            <v xml:space="preserve"> </v>
          </cell>
          <cell r="AT698">
            <v>0</v>
          </cell>
        </row>
        <row r="699">
          <cell r="A699" t="str">
            <v>Kariithi Mwirichia, Edward</v>
          </cell>
          <cell r="B699" t="str">
            <v>Director Program</v>
          </cell>
          <cell r="C699" t="str">
            <v>PSK</v>
          </cell>
          <cell r="D699" t="str">
            <v>5307</v>
          </cell>
          <cell r="E699" t="str">
            <v>Y</v>
          </cell>
          <cell r="F699" t="str">
            <v>Director of Programs</v>
          </cell>
          <cell r="G699" t="str">
            <v>A</v>
          </cell>
          <cell r="H699" t="str">
            <v>USD</v>
          </cell>
          <cell r="I699">
            <v>102851.11</v>
          </cell>
          <cell r="J699">
            <v>1</v>
          </cell>
          <cell r="L699" t="str">
            <v>NAIROBI</v>
          </cell>
          <cell r="M699" t="str">
            <v>AFRICA</v>
          </cell>
          <cell r="AP699">
            <v>1</v>
          </cell>
          <cell r="AQ699">
            <v>395.58119230769233</v>
          </cell>
          <cell r="AR699" t="str">
            <v xml:space="preserve"> </v>
          </cell>
          <cell r="AS699" t="str">
            <v xml:space="preserve"> </v>
          </cell>
          <cell r="AT699">
            <v>0</v>
          </cell>
        </row>
        <row r="700">
          <cell r="A700" t="str">
            <v>Karpiuk, Kateryna Ivanivna</v>
          </cell>
          <cell r="B700" t="str">
            <v>Senior Program Officer I</v>
          </cell>
          <cell r="C700" t="str">
            <v>PSU</v>
          </cell>
          <cell r="D700" t="str">
            <v>8170</v>
          </cell>
          <cell r="E700" t="str">
            <v>Y</v>
          </cell>
          <cell r="F700" t="str">
            <v>Program Officer- Restoration of Essential Health Services</v>
          </cell>
          <cell r="G700" t="str">
            <v>A</v>
          </cell>
          <cell r="H700" t="str">
            <v>USD</v>
          </cell>
          <cell r="I700">
            <v>67580</v>
          </cell>
          <cell r="J700">
            <v>1</v>
          </cell>
          <cell r="L700" t="str">
            <v>KYIV</v>
          </cell>
          <cell r="M700" t="str">
            <v>AMEE</v>
          </cell>
          <cell r="AP700">
            <v>1</v>
          </cell>
          <cell r="AQ700">
            <v>259.92307692307691</v>
          </cell>
          <cell r="AR700" t="str">
            <v xml:space="preserve"> </v>
          </cell>
          <cell r="AS700" t="str">
            <v xml:space="preserve"> </v>
          </cell>
          <cell r="AT700">
            <v>0</v>
          </cell>
        </row>
        <row r="701">
          <cell r="A701" t="str">
            <v>Karugah, Esther Mbeere</v>
          </cell>
          <cell r="B701" t="str">
            <v>Coordinator II Functional Support /Technician II</v>
          </cell>
          <cell r="C701" t="str">
            <v>MD</v>
          </cell>
          <cell r="D701" t="str">
            <v>7748</v>
          </cell>
          <cell r="E701" t="str">
            <v>Y</v>
          </cell>
          <cell r="F701" t="str">
            <v>Program Assistant, Tools for Integrated Management of Childhood Illness</v>
          </cell>
          <cell r="G701" t="str">
            <v>A</v>
          </cell>
          <cell r="H701" t="str">
            <v>USD</v>
          </cell>
          <cell r="I701">
            <v>8528.76</v>
          </cell>
          <cell r="J701">
            <v>1</v>
          </cell>
          <cell r="L701" t="str">
            <v>NAIROBI</v>
          </cell>
          <cell r="M701" t="str">
            <v>AFRICA</v>
          </cell>
          <cell r="AP701">
            <v>1</v>
          </cell>
          <cell r="AQ701">
            <v>32.802923076923079</v>
          </cell>
          <cell r="AR701" t="str">
            <v xml:space="preserve"> </v>
          </cell>
          <cell r="AS701" t="str">
            <v xml:space="preserve"> </v>
          </cell>
          <cell r="AT701">
            <v>0</v>
          </cell>
        </row>
        <row r="702">
          <cell r="A702" t="str">
            <v>Kasar, Jayendra Yashvant</v>
          </cell>
          <cell r="B702" t="str">
            <v>Advanced Program Officer</v>
          </cell>
          <cell r="C702" t="str">
            <v>PSN</v>
          </cell>
          <cell r="D702" t="str">
            <v>7286</v>
          </cell>
          <cell r="E702" t="str">
            <v>Y</v>
          </cell>
          <cell r="F702" t="str">
            <v>Senior Program Officer</v>
          </cell>
          <cell r="G702" t="str">
            <v>A</v>
          </cell>
          <cell r="H702" t="str">
            <v>INR</v>
          </cell>
          <cell r="I702">
            <v>2759260.36</v>
          </cell>
          <cell r="J702">
            <v>1</v>
          </cell>
          <cell r="L702" t="str">
            <v>NEW DELHI</v>
          </cell>
          <cell r="M702" t="str">
            <v>AMEE</v>
          </cell>
          <cell r="AP702">
            <v>81.06</v>
          </cell>
          <cell r="AQ702">
            <v>130.92203116400006</v>
          </cell>
          <cell r="AR702" t="str">
            <v xml:space="preserve"> </v>
          </cell>
          <cell r="AS702" t="str">
            <v xml:space="preserve"> </v>
          </cell>
          <cell r="AT702">
            <v>0</v>
          </cell>
        </row>
        <row r="703">
          <cell r="A703" t="str">
            <v>Kasay, Madeleine Mayenga</v>
          </cell>
          <cell r="B703" t="str">
            <v>Senior Communications Officer I</v>
          </cell>
          <cell r="C703" t="str">
            <v>DRC</v>
          </cell>
          <cell r="D703" t="str">
            <v>8078</v>
          </cell>
          <cell r="E703" t="str">
            <v>Y</v>
          </cell>
          <cell r="F703" t="str">
            <v>Social and Behavior Change Communication (SBCC) Officer</v>
          </cell>
          <cell r="G703" t="str">
            <v>A</v>
          </cell>
          <cell r="H703" t="str">
            <v>USD</v>
          </cell>
          <cell r="I703">
            <v>37153.5</v>
          </cell>
          <cell r="J703">
            <v>1</v>
          </cell>
          <cell r="L703" t="str">
            <v>DRCLUBUMBASHI</v>
          </cell>
          <cell r="M703" t="str">
            <v>AFRICA</v>
          </cell>
          <cell r="AP703">
            <v>1</v>
          </cell>
          <cell r="AQ703">
            <v>142.89807692307693</v>
          </cell>
          <cell r="AR703" t="str">
            <v xml:space="preserve"> </v>
          </cell>
          <cell r="AS703" t="str">
            <v xml:space="preserve"> </v>
          </cell>
          <cell r="AT703">
            <v>0</v>
          </cell>
        </row>
        <row r="704">
          <cell r="A704" t="str">
            <v>Kasempa, Inonge Loti</v>
          </cell>
          <cell r="B704" t="str">
            <v>Finance and Awards Associate II/ PADM II</v>
          </cell>
          <cell r="C704" t="str">
            <v>ZM</v>
          </cell>
          <cell r="D704" t="str">
            <v>7135</v>
          </cell>
          <cell r="E704" t="str">
            <v>Y</v>
          </cell>
          <cell r="F704" t="str">
            <v>Finance Officer, PAMO Plus</v>
          </cell>
          <cell r="G704" t="str">
            <v>A</v>
          </cell>
          <cell r="H704" t="str">
            <v>ZMW</v>
          </cell>
          <cell r="I704">
            <v>192606.37</v>
          </cell>
          <cell r="J704">
            <v>1</v>
          </cell>
          <cell r="L704" t="str">
            <v>LUSAKA1</v>
          </cell>
          <cell r="M704" t="str">
            <v>AFRICA</v>
          </cell>
          <cell r="AP704">
            <v>19.5</v>
          </cell>
          <cell r="AQ704">
            <v>37.989422090729782</v>
          </cell>
          <cell r="AR704" t="str">
            <v xml:space="preserve"> </v>
          </cell>
          <cell r="AS704" t="str">
            <v xml:space="preserve"> </v>
          </cell>
          <cell r="AT704">
            <v>0</v>
          </cell>
        </row>
        <row r="705">
          <cell r="A705" t="str">
            <v>Kasweka, Kafungwa</v>
          </cell>
          <cell r="B705" t="str">
            <v>Finance and Awards Associate II/ PADM II</v>
          </cell>
          <cell r="C705" t="str">
            <v>ZM</v>
          </cell>
          <cell r="D705" t="str">
            <v>6671</v>
          </cell>
          <cell r="E705" t="str">
            <v>Y</v>
          </cell>
          <cell r="F705" t="str">
            <v>Finance Officer, PAMO Plus</v>
          </cell>
          <cell r="G705" t="str">
            <v>A</v>
          </cell>
          <cell r="H705" t="str">
            <v>ZMW</v>
          </cell>
          <cell r="I705">
            <v>192606.37</v>
          </cell>
          <cell r="J705">
            <v>1</v>
          </cell>
          <cell r="L705" t="str">
            <v>LUSAKA1</v>
          </cell>
          <cell r="M705" t="str">
            <v>AFRICA</v>
          </cell>
          <cell r="AP705">
            <v>19.5</v>
          </cell>
          <cell r="AQ705">
            <v>37.989422090729782</v>
          </cell>
          <cell r="AR705" t="str">
            <v xml:space="preserve"> </v>
          </cell>
          <cell r="AS705" t="str">
            <v xml:space="preserve"> </v>
          </cell>
          <cell r="AT705">
            <v>0</v>
          </cell>
        </row>
        <row r="706">
          <cell r="A706" t="str">
            <v>Katimba, Wanga</v>
          </cell>
          <cell r="B706" t="str">
            <v>Coordinator II Functional Support /Technician II</v>
          </cell>
          <cell r="C706" t="str">
            <v>ZM</v>
          </cell>
          <cell r="D706" t="str">
            <v>8008</v>
          </cell>
          <cell r="E706" t="str">
            <v>Y</v>
          </cell>
          <cell r="F706" t="str">
            <v>Program Assistant, SOURCE</v>
          </cell>
          <cell r="G706" t="str">
            <v>A</v>
          </cell>
          <cell r="H706" t="str">
            <v>ZMW</v>
          </cell>
          <cell r="I706">
            <v>158994</v>
          </cell>
          <cell r="J706">
            <v>1</v>
          </cell>
          <cell r="L706" t="str">
            <v>LUSAKA1</v>
          </cell>
          <cell r="M706" t="str">
            <v>AFRICA</v>
          </cell>
          <cell r="AP706">
            <v>19.5</v>
          </cell>
          <cell r="AQ706">
            <v>31.35976331360947</v>
          </cell>
          <cell r="AR706" t="str">
            <v xml:space="preserve"> </v>
          </cell>
          <cell r="AS706" t="str">
            <v xml:space="preserve"> </v>
          </cell>
          <cell r="AT706">
            <v>0</v>
          </cell>
        </row>
        <row r="707">
          <cell r="A707" t="str">
            <v>Katongo, Chansa Emmanuel</v>
          </cell>
          <cell r="B707" t="str">
            <v>Senior Manager Accounting</v>
          </cell>
          <cell r="C707" t="str">
            <v>ZM</v>
          </cell>
          <cell r="D707" t="str">
            <v>5244</v>
          </cell>
          <cell r="E707" t="str">
            <v>Y</v>
          </cell>
          <cell r="F707" t="str">
            <v>Finance and Operation Director, PAMO Plus</v>
          </cell>
          <cell r="G707" t="str">
            <v>A</v>
          </cell>
          <cell r="H707" t="str">
            <v>ZMW</v>
          </cell>
          <cell r="I707">
            <v>744417.2</v>
          </cell>
          <cell r="J707">
            <v>1</v>
          </cell>
          <cell r="L707" t="str">
            <v>LUSAKA1</v>
          </cell>
          <cell r="M707" t="str">
            <v>AFRICA</v>
          </cell>
          <cell r="AP707">
            <v>19.5</v>
          </cell>
          <cell r="AQ707">
            <v>146.82785009861931</v>
          </cell>
          <cell r="AR707" t="str">
            <v xml:space="preserve"> </v>
          </cell>
          <cell r="AS707" t="str">
            <v xml:space="preserve"> </v>
          </cell>
          <cell r="AT707">
            <v>0</v>
          </cell>
        </row>
        <row r="708">
          <cell r="A708" t="str">
            <v>Katongo, Kedrick</v>
          </cell>
          <cell r="B708" t="str">
            <v>Senior Finance and Awards Officer/ Senior PADM I</v>
          </cell>
          <cell r="C708" t="str">
            <v>MNTD</v>
          </cell>
          <cell r="D708" t="str">
            <v>4676</v>
          </cell>
          <cell r="E708" t="str">
            <v>Y</v>
          </cell>
          <cell r="F708" t="str">
            <v>Project Administrator, Digital Community Health Project</v>
          </cell>
          <cell r="G708" t="str">
            <v>A</v>
          </cell>
          <cell r="H708" t="str">
            <v>ZMW</v>
          </cell>
          <cell r="I708">
            <v>329920.24</v>
          </cell>
          <cell r="J708">
            <v>1</v>
          </cell>
          <cell r="L708" t="str">
            <v>LUSAKA1</v>
          </cell>
          <cell r="M708" t="str">
            <v>AFRICA</v>
          </cell>
          <cell r="AP708">
            <v>19.5</v>
          </cell>
          <cell r="AQ708">
            <v>65.073025641025652</v>
          </cell>
          <cell r="AR708" t="str">
            <v xml:space="preserve"> </v>
          </cell>
          <cell r="AS708" t="str">
            <v xml:space="preserve"> </v>
          </cell>
          <cell r="AT708">
            <v>0</v>
          </cell>
        </row>
        <row r="709">
          <cell r="A709" t="str">
            <v>Katongo, Martin Lukonde</v>
          </cell>
          <cell r="B709" t="str">
            <v>Director Strategy &amp; Operations</v>
          </cell>
          <cell r="C709" t="str">
            <v>ZM</v>
          </cell>
          <cell r="D709" t="str">
            <v>7811</v>
          </cell>
          <cell r="E709" t="str">
            <v>Y</v>
          </cell>
          <cell r="F709" t="str">
            <v>Country Finance and Operations Director, Zambia Country Program</v>
          </cell>
          <cell r="G709" t="str">
            <v>A</v>
          </cell>
          <cell r="H709" t="str">
            <v>ZMW</v>
          </cell>
          <cell r="I709">
            <v>902323.8</v>
          </cell>
          <cell r="J709">
            <v>1</v>
          </cell>
          <cell r="L709" t="str">
            <v>LUSAKA1</v>
          </cell>
          <cell r="M709" t="str">
            <v>AFRICA</v>
          </cell>
          <cell r="AP709">
            <v>19.5</v>
          </cell>
          <cell r="AQ709">
            <v>177.97313609467454</v>
          </cell>
          <cell r="AR709" t="str">
            <v xml:space="preserve"> </v>
          </cell>
          <cell r="AS709" t="str">
            <v xml:space="preserve"> </v>
          </cell>
          <cell r="AT709">
            <v>0</v>
          </cell>
        </row>
        <row r="710">
          <cell r="A710" t="str">
            <v>Kaul, Varun</v>
          </cell>
          <cell r="B710" t="str">
            <v>Senior Program Officer II</v>
          </cell>
          <cell r="C710" t="str">
            <v>PSN</v>
          </cell>
          <cell r="D710" t="str">
            <v>7745</v>
          </cell>
          <cell r="E710" t="str">
            <v>Y</v>
          </cell>
          <cell r="F710" t="str">
            <v>Senior Program Officer - Digital Health</v>
          </cell>
          <cell r="G710" t="str">
            <v>A</v>
          </cell>
          <cell r="H710" t="str">
            <v>INR</v>
          </cell>
          <cell r="I710">
            <v>1965723.75</v>
          </cell>
          <cell r="J710">
            <v>1</v>
          </cell>
          <cell r="L710" t="str">
            <v>NEW DELHI</v>
          </cell>
          <cell r="M710" t="str">
            <v>AMEE</v>
          </cell>
          <cell r="AP710">
            <v>81.06</v>
          </cell>
          <cell r="AQ710">
            <v>93.270120423617826</v>
          </cell>
          <cell r="AR710" t="str">
            <v xml:space="preserve"> </v>
          </cell>
          <cell r="AS710" t="str">
            <v xml:space="preserve"> </v>
          </cell>
          <cell r="AT710">
            <v>0</v>
          </cell>
        </row>
        <row r="711">
          <cell r="A711" t="str">
            <v>Kaur, Gurminder</v>
          </cell>
          <cell r="B711" t="str">
            <v>Senior Accountant II</v>
          </cell>
          <cell r="C711" t="str">
            <v>GLACCT</v>
          </cell>
          <cell r="D711" t="str">
            <v>7839</v>
          </cell>
          <cell r="E711" t="str">
            <v>Y</v>
          </cell>
          <cell r="F711" t="str">
            <v>Senior Accountant</v>
          </cell>
          <cell r="G711" t="str">
            <v>A</v>
          </cell>
          <cell r="H711" t="str">
            <v>USD</v>
          </cell>
          <cell r="I711">
            <v>101670.39999999999</v>
          </cell>
          <cell r="J711">
            <v>1</v>
          </cell>
          <cell r="L711" t="str">
            <v>SEATTLE</v>
          </cell>
          <cell r="M711" t="str">
            <v>US</v>
          </cell>
          <cell r="AP711">
            <v>1</v>
          </cell>
          <cell r="AQ711">
            <v>391.03999999999996</v>
          </cell>
          <cell r="AR711" t="str">
            <v xml:space="preserve"> </v>
          </cell>
          <cell r="AS711" t="str">
            <v xml:space="preserve"> </v>
          </cell>
          <cell r="AT711">
            <v>0</v>
          </cell>
        </row>
        <row r="712">
          <cell r="A712" t="str">
            <v>Kavon, Shawn James</v>
          </cell>
          <cell r="B712" t="str">
            <v>Senior Creative Officer I</v>
          </cell>
          <cell r="C712" t="str">
            <v>EXAGEN</v>
          </cell>
          <cell r="D712" t="str">
            <v>4220</v>
          </cell>
          <cell r="E712" t="str">
            <v>Y</v>
          </cell>
          <cell r="F712" t="str">
            <v>Sr. Graphic Designer</v>
          </cell>
          <cell r="G712" t="str">
            <v>A</v>
          </cell>
          <cell r="H712" t="str">
            <v>USD</v>
          </cell>
          <cell r="I712">
            <v>98563.92</v>
          </cell>
          <cell r="J712">
            <v>1</v>
          </cell>
          <cell r="L712" t="str">
            <v>HOME-NY-SEA</v>
          </cell>
          <cell r="M712" t="str">
            <v>US</v>
          </cell>
          <cell r="AP712">
            <v>1</v>
          </cell>
          <cell r="AQ712">
            <v>379.09199999999998</v>
          </cell>
          <cell r="AR712" t="str">
            <v xml:space="preserve"> </v>
          </cell>
          <cell r="AS712" t="str">
            <v xml:space="preserve"> </v>
          </cell>
          <cell r="AT712">
            <v>0</v>
          </cell>
        </row>
        <row r="713">
          <cell r="A713" t="str">
            <v>Kayambankadzanja, Raphael Kazidule</v>
          </cell>
          <cell r="B713" t="str">
            <v>Senior Program Officer II</v>
          </cell>
          <cell r="C713" t="str">
            <v>MD</v>
          </cell>
          <cell r="D713" t="str">
            <v>7702</v>
          </cell>
          <cell r="E713" t="str">
            <v>Y</v>
          </cell>
          <cell r="F713" t="str">
            <v>Senior Program Officer</v>
          </cell>
          <cell r="G713" t="str">
            <v>A</v>
          </cell>
          <cell r="H713" t="str">
            <v>MWK</v>
          </cell>
          <cell r="I713">
            <v>67264744.930000007</v>
          </cell>
          <cell r="J713">
            <v>1</v>
          </cell>
          <cell r="L713" t="str">
            <v>MalawiLilongwe</v>
          </cell>
          <cell r="M713" t="str">
            <v>AFRICA</v>
          </cell>
          <cell r="AP713">
            <v>1100</v>
          </cell>
          <cell r="AQ713">
            <v>235.19141583916087</v>
          </cell>
          <cell r="AR713" t="str">
            <v xml:space="preserve"> </v>
          </cell>
          <cell r="AS713" t="str">
            <v xml:space="preserve"> </v>
          </cell>
          <cell r="AT713">
            <v>0</v>
          </cell>
        </row>
        <row r="714">
          <cell r="A714" t="str">
            <v>Kayaya, Joseph</v>
          </cell>
          <cell r="B714" t="str">
            <v>Manager Program</v>
          </cell>
          <cell r="C714" t="str">
            <v>MDHT</v>
          </cell>
          <cell r="D714" t="str">
            <v>7138</v>
          </cell>
          <cell r="E714" t="str">
            <v>Y</v>
          </cell>
          <cell r="F714" t="str">
            <v>Lead Product Manager</v>
          </cell>
          <cell r="G714" t="str">
            <v>A</v>
          </cell>
          <cell r="H714" t="str">
            <v>ZMW</v>
          </cell>
          <cell r="I714">
            <v>906256</v>
          </cell>
          <cell r="J714">
            <v>1</v>
          </cell>
          <cell r="L714" t="str">
            <v>LUSAKA1</v>
          </cell>
          <cell r="M714" t="str">
            <v>AFRICA</v>
          </cell>
          <cell r="AP714">
            <v>19.5</v>
          </cell>
          <cell r="AQ714">
            <v>178.74871794871794</v>
          </cell>
          <cell r="AR714" t="str">
            <v xml:space="preserve"> </v>
          </cell>
          <cell r="AS714" t="str">
            <v xml:space="preserve"> </v>
          </cell>
          <cell r="AT714">
            <v>0</v>
          </cell>
        </row>
        <row r="715">
          <cell r="A715" t="str">
            <v>Kayembe Mande, Nadine Patricia</v>
          </cell>
          <cell r="B715" t="str">
            <v>Accounting Specialist I</v>
          </cell>
          <cell r="C715" t="str">
            <v>DRC</v>
          </cell>
          <cell r="D715" t="str">
            <v>7467</v>
          </cell>
          <cell r="E715" t="str">
            <v>Y</v>
          </cell>
          <cell r="F715" t="str">
            <v>Finance Officer, IHAP</v>
          </cell>
          <cell r="G715" t="str">
            <v>A</v>
          </cell>
          <cell r="H715" t="str">
            <v>USD</v>
          </cell>
          <cell r="I715">
            <v>31936.2</v>
          </cell>
          <cell r="J715">
            <v>1</v>
          </cell>
          <cell r="L715" t="str">
            <v>DRCLUBUMBASHI</v>
          </cell>
          <cell r="M715" t="str">
            <v>AFRICA</v>
          </cell>
          <cell r="AP715">
            <v>1</v>
          </cell>
          <cell r="AQ715">
            <v>122.83153846153846</v>
          </cell>
          <cell r="AR715" t="str">
            <v xml:space="preserve"> </v>
          </cell>
          <cell r="AS715" t="str">
            <v xml:space="preserve"> </v>
          </cell>
          <cell r="AT715">
            <v>0</v>
          </cell>
        </row>
        <row r="716">
          <cell r="A716" t="str">
            <v>Kazadi Muamba, Jean</v>
          </cell>
          <cell r="B716" t="str">
            <v>Senior Monitoring, Evaluation and Learning Officer I</v>
          </cell>
          <cell r="C716" t="str">
            <v>DRC</v>
          </cell>
          <cell r="D716" t="str">
            <v>7773</v>
          </cell>
          <cell r="E716" t="str">
            <v>Y</v>
          </cell>
          <cell r="F716" t="str">
            <v>Monitoring, Evaluation and Learning Officer</v>
          </cell>
          <cell r="G716" t="str">
            <v>A</v>
          </cell>
          <cell r="H716" t="str">
            <v>USD</v>
          </cell>
          <cell r="I716">
            <v>27132</v>
          </cell>
          <cell r="J716">
            <v>1</v>
          </cell>
          <cell r="L716" t="str">
            <v>DRCLUBUMBASHI</v>
          </cell>
          <cell r="M716" t="str">
            <v>AFRICA</v>
          </cell>
          <cell r="AP716">
            <v>1</v>
          </cell>
          <cell r="AQ716">
            <v>104.35384615384615</v>
          </cell>
          <cell r="AR716" t="str">
            <v xml:space="preserve"> </v>
          </cell>
          <cell r="AS716" t="str">
            <v xml:space="preserve"> </v>
          </cell>
          <cell r="AT716">
            <v>0</v>
          </cell>
        </row>
        <row r="717">
          <cell r="A717" t="str">
            <v>Kazi, Fatema</v>
          </cell>
          <cell r="B717" t="str">
            <v>Senior Program Officer I</v>
          </cell>
          <cell r="C717" t="str">
            <v>4115</v>
          </cell>
          <cell r="D717" t="str">
            <v>10280</v>
          </cell>
          <cell r="E717" t="str">
            <v>Y</v>
          </cell>
          <cell r="F717" t="str">
            <v>Senior Program Officer I</v>
          </cell>
          <cell r="G717" t="str">
            <v>A</v>
          </cell>
          <cell r="H717" t="str">
            <v>CHF</v>
          </cell>
          <cell r="I717">
            <v>100000</v>
          </cell>
          <cell r="J717">
            <v>1</v>
          </cell>
          <cell r="L717" t="str">
            <v>SWITZFATH</v>
          </cell>
          <cell r="M717" t="str">
            <v>AMEE</v>
          </cell>
          <cell r="AP717">
            <v>0.92169999999999996</v>
          </cell>
          <cell r="AQ717">
            <v>417.28912294172142</v>
          </cell>
          <cell r="AR717" t="str">
            <v xml:space="preserve"> </v>
          </cell>
          <cell r="AS717" t="str">
            <v xml:space="preserve"> </v>
          </cell>
          <cell r="AT717">
            <v>0</v>
          </cell>
        </row>
        <row r="718">
          <cell r="A718" t="str">
            <v>Kazmi, Zehra</v>
          </cell>
          <cell r="B718" t="str">
            <v>Senior Communications Officer II</v>
          </cell>
          <cell r="C718" t="str">
            <v>PSN</v>
          </cell>
          <cell r="D718" t="str">
            <v>8153</v>
          </cell>
          <cell r="E718" t="str">
            <v>Y</v>
          </cell>
          <cell r="F718" t="str">
            <v>Lead - Communications</v>
          </cell>
          <cell r="G718" t="str">
            <v>A</v>
          </cell>
          <cell r="H718" t="str">
            <v>INR</v>
          </cell>
          <cell r="I718">
            <v>2941911.5</v>
          </cell>
          <cell r="J718">
            <v>1</v>
          </cell>
          <cell r="L718" t="str">
            <v>NEW DELHI</v>
          </cell>
          <cell r="M718" t="str">
            <v>AMEE</v>
          </cell>
          <cell r="AP718">
            <v>81.06</v>
          </cell>
          <cell r="AQ718">
            <v>139.5885051908368</v>
          </cell>
          <cell r="AR718" t="str">
            <v xml:space="preserve"> </v>
          </cell>
          <cell r="AS718" t="str">
            <v xml:space="preserve"> </v>
          </cell>
          <cell r="AT718">
            <v>0</v>
          </cell>
        </row>
        <row r="719">
          <cell r="A719" t="str">
            <v>Kebede, Henok Kekele</v>
          </cell>
          <cell r="B719" t="str">
            <v>Advanced Program Project Manager</v>
          </cell>
          <cell r="C719" t="str">
            <v>ET</v>
          </cell>
          <cell r="D719" t="str">
            <v>8286</v>
          </cell>
          <cell r="E719" t="str">
            <v>Y</v>
          </cell>
          <cell r="F719" t="str">
            <v>Regional Malaria Elimination Senior Advisor</v>
          </cell>
          <cell r="G719" t="str">
            <v>A</v>
          </cell>
          <cell r="H719" t="str">
            <v>USD</v>
          </cell>
          <cell r="I719">
            <v>17296.490000000002</v>
          </cell>
          <cell r="J719">
            <v>1</v>
          </cell>
          <cell r="L719" t="str">
            <v>ADDIS</v>
          </cell>
          <cell r="M719" t="str">
            <v>AFRICA</v>
          </cell>
          <cell r="AP719">
            <v>1</v>
          </cell>
          <cell r="AQ719">
            <v>66.52496153846154</v>
          </cell>
          <cell r="AR719" t="str">
            <v xml:space="preserve"> </v>
          </cell>
          <cell r="AS719" t="str">
            <v xml:space="preserve"> </v>
          </cell>
          <cell r="AT719">
            <v>0</v>
          </cell>
        </row>
        <row r="720">
          <cell r="A720" t="str">
            <v>Kebede, Hermela</v>
          </cell>
          <cell r="B720" t="str">
            <v>Administrative Assistant I</v>
          </cell>
          <cell r="C720" t="str">
            <v>ET</v>
          </cell>
          <cell r="D720" t="str">
            <v>10200</v>
          </cell>
          <cell r="E720" t="str">
            <v>Y</v>
          </cell>
          <cell r="F720" t="str">
            <v>Administrative Assistant I</v>
          </cell>
          <cell r="G720" t="str">
            <v>A</v>
          </cell>
          <cell r="H720" t="str">
            <v>USD</v>
          </cell>
          <cell r="I720">
            <v>13200</v>
          </cell>
          <cell r="J720">
            <v>1</v>
          </cell>
          <cell r="L720" t="str">
            <v>ADDIS</v>
          </cell>
          <cell r="M720" t="str">
            <v>AFRICA</v>
          </cell>
          <cell r="AP720">
            <v>1</v>
          </cell>
          <cell r="AQ720">
            <v>50.769230769230766</v>
          </cell>
          <cell r="AR720" t="str">
            <v xml:space="preserve"> </v>
          </cell>
          <cell r="AS720" t="str">
            <v xml:space="preserve"> </v>
          </cell>
          <cell r="AT720">
            <v>0</v>
          </cell>
        </row>
        <row r="721">
          <cell r="A721" t="str">
            <v>Keith, Bonnie M.</v>
          </cell>
          <cell r="B721" t="str">
            <v>Senior Manager Advocacy and Public Policy</v>
          </cell>
          <cell r="C721" t="str">
            <v>RH</v>
          </cell>
          <cell r="D721" t="str">
            <v>3250</v>
          </cell>
          <cell r="E721" t="str">
            <v>Y</v>
          </cell>
          <cell r="F721" t="str">
            <v>Senior Advisor, Policy, Advocacy and Learning</v>
          </cell>
          <cell r="G721" t="str">
            <v>A</v>
          </cell>
          <cell r="H721" t="str">
            <v>USD</v>
          </cell>
          <cell r="I721">
            <v>173843.28</v>
          </cell>
          <cell r="J721">
            <v>1</v>
          </cell>
          <cell r="L721" t="str">
            <v>WASHINGTON DC</v>
          </cell>
          <cell r="M721" t="str">
            <v>US</v>
          </cell>
          <cell r="AP721">
            <v>1</v>
          </cell>
          <cell r="AQ721">
            <v>668.62800000000004</v>
          </cell>
          <cell r="AR721" t="str">
            <v xml:space="preserve"> </v>
          </cell>
          <cell r="AS721" t="str">
            <v xml:space="preserve"> </v>
          </cell>
          <cell r="AT721">
            <v>0</v>
          </cell>
        </row>
        <row r="722">
          <cell r="A722" t="str">
            <v>Kelly, Corey Langenbach</v>
          </cell>
          <cell r="B722" t="str">
            <v>Senior Clinical Research Monitoring &amp; Development Officer II</v>
          </cell>
          <cell r="C722" t="str">
            <v>EMQ</v>
          </cell>
          <cell r="D722" t="str">
            <v>4974</v>
          </cell>
          <cell r="E722" t="str">
            <v>Y</v>
          </cell>
          <cell r="F722" t="str">
            <v>Sr. Clinical Quality Lead</v>
          </cell>
          <cell r="G722" t="str">
            <v>A</v>
          </cell>
          <cell r="H722" t="str">
            <v>USD</v>
          </cell>
          <cell r="I722">
            <v>159878.16</v>
          </cell>
          <cell r="J722">
            <v>1</v>
          </cell>
          <cell r="L722" t="str">
            <v>SEATTLE</v>
          </cell>
          <cell r="M722" t="str">
            <v>US</v>
          </cell>
          <cell r="AP722">
            <v>1</v>
          </cell>
          <cell r="AQ722">
            <v>614.91600000000005</v>
          </cell>
          <cell r="AR722" t="str">
            <v xml:space="preserve"> </v>
          </cell>
          <cell r="AS722" t="str">
            <v xml:space="preserve"> </v>
          </cell>
          <cell r="AT722">
            <v>0</v>
          </cell>
        </row>
        <row r="723">
          <cell r="A723" t="str">
            <v>Kemboi, Beverly Jeptoo</v>
          </cell>
          <cell r="B723" t="str">
            <v>Senior Treasury Analyst II</v>
          </cell>
          <cell r="C723" t="str">
            <v>GLACCT</v>
          </cell>
          <cell r="D723" t="str">
            <v>7542</v>
          </cell>
          <cell r="E723" t="str">
            <v>Y</v>
          </cell>
          <cell r="F723" t="str">
            <v>Senior Treasury Accounting Analyst</v>
          </cell>
          <cell r="G723" t="str">
            <v>A</v>
          </cell>
          <cell r="H723" t="str">
            <v>USD</v>
          </cell>
          <cell r="I723">
            <v>31101.41</v>
          </cell>
          <cell r="J723">
            <v>1</v>
          </cell>
          <cell r="L723" t="str">
            <v>NAIROBI</v>
          </cell>
          <cell r="M723" t="str">
            <v>AFRICA</v>
          </cell>
          <cell r="AP723">
            <v>1</v>
          </cell>
          <cell r="AQ723">
            <v>119.62080769230769</v>
          </cell>
          <cell r="AR723" t="str">
            <v xml:space="preserve"> </v>
          </cell>
          <cell r="AS723" t="str">
            <v xml:space="preserve"> </v>
          </cell>
          <cell r="AT723">
            <v>0</v>
          </cell>
        </row>
        <row r="724">
          <cell r="A724" t="str">
            <v>Kenikssi, Chaymaa</v>
          </cell>
          <cell r="B724" t="str">
            <v>IT Technical Specialist II</v>
          </cell>
          <cell r="C724" t="str">
            <v>4811</v>
          </cell>
          <cell r="D724" t="str">
            <v>8193</v>
          </cell>
          <cell r="E724" t="str">
            <v>Y</v>
          </cell>
          <cell r="F724" t="str">
            <v>Business Systems Analyst</v>
          </cell>
          <cell r="G724" t="str">
            <v>A</v>
          </cell>
          <cell r="H724" t="str">
            <v>USD</v>
          </cell>
          <cell r="I724">
            <v>114400</v>
          </cell>
          <cell r="J724">
            <v>1</v>
          </cell>
          <cell r="L724" t="str">
            <v>WASHINGTON DC</v>
          </cell>
          <cell r="M724" t="str">
            <v>US</v>
          </cell>
          <cell r="AP724">
            <v>1</v>
          </cell>
          <cell r="AQ724">
            <v>440</v>
          </cell>
          <cell r="AR724" t="str">
            <v xml:space="preserve"> </v>
          </cell>
          <cell r="AS724" t="str">
            <v xml:space="preserve"> </v>
          </cell>
          <cell r="AT724">
            <v>0</v>
          </cell>
        </row>
        <row r="725">
          <cell r="A725" t="str">
            <v>Kenol, Philip</v>
          </cell>
          <cell r="B725" t="str">
            <v>Senior Advocacy and Public Policy Officer I</v>
          </cell>
          <cell r="C725" t="str">
            <v>APP</v>
          </cell>
          <cell r="D725" t="str">
            <v>6868</v>
          </cell>
          <cell r="E725" t="str">
            <v>Y</v>
          </cell>
          <cell r="F725" t="str">
            <v>Policy &amp; Advocacy Officer, Global Health Technologies Coalition (GHTC)</v>
          </cell>
          <cell r="G725" t="str">
            <v>A</v>
          </cell>
          <cell r="H725" t="str">
            <v>USD</v>
          </cell>
          <cell r="I725">
            <v>123368.96000000001</v>
          </cell>
          <cell r="J725">
            <v>1</v>
          </cell>
          <cell r="L725" t="str">
            <v>WASHINGTON DC</v>
          </cell>
          <cell r="M725" t="str">
            <v>US</v>
          </cell>
          <cell r="AP725">
            <v>1</v>
          </cell>
          <cell r="AQ725">
            <v>474.49600000000004</v>
          </cell>
          <cell r="AR725" t="str">
            <v xml:space="preserve"> </v>
          </cell>
          <cell r="AS725" t="str">
            <v xml:space="preserve"> </v>
          </cell>
          <cell r="AT725">
            <v>0</v>
          </cell>
        </row>
        <row r="726">
          <cell r="A726" t="str">
            <v>Khaladkar, Deepika Kiran</v>
          </cell>
          <cell r="B726" t="str">
            <v>Senior Program Officer II</v>
          </cell>
          <cell r="C726" t="str">
            <v>PSN</v>
          </cell>
          <cell r="D726" t="str">
            <v>7573</v>
          </cell>
          <cell r="E726" t="str">
            <v>Y</v>
          </cell>
          <cell r="F726" t="str">
            <v>Senior Program Officer - Digital Primary Health Care</v>
          </cell>
          <cell r="G726" t="str">
            <v>A</v>
          </cell>
          <cell r="H726" t="str">
            <v>INR</v>
          </cell>
          <cell r="I726">
            <v>1915000</v>
          </cell>
          <cell r="J726">
            <v>1</v>
          </cell>
          <cell r="L726" t="str">
            <v>MUMBAI</v>
          </cell>
          <cell r="M726" t="str">
            <v>AMEE</v>
          </cell>
          <cell r="AP726">
            <v>81.06</v>
          </cell>
          <cell r="AQ726">
            <v>90.863368065440611</v>
          </cell>
          <cell r="AR726" t="str">
            <v xml:space="preserve"> </v>
          </cell>
          <cell r="AS726" t="str">
            <v xml:space="preserve"> </v>
          </cell>
          <cell r="AT726">
            <v>0</v>
          </cell>
        </row>
        <row r="727">
          <cell r="A727" t="str">
            <v>Khan, Sadaf</v>
          </cell>
          <cell r="B727" t="str">
            <v>Advanced Program Officer</v>
          </cell>
          <cell r="C727" t="str">
            <v>MCHN</v>
          </cell>
          <cell r="D727" t="str">
            <v>3843</v>
          </cell>
          <cell r="E727" t="str">
            <v>Y</v>
          </cell>
          <cell r="F727" t="str">
            <v>Program Advisor, MNCHN</v>
          </cell>
          <cell r="G727" t="str">
            <v>A</v>
          </cell>
          <cell r="H727" t="str">
            <v>USD</v>
          </cell>
          <cell r="I727">
            <v>184993.12</v>
          </cell>
          <cell r="J727">
            <v>1</v>
          </cell>
          <cell r="L727" t="str">
            <v>SEATTLE</v>
          </cell>
          <cell r="M727" t="str">
            <v>US</v>
          </cell>
          <cell r="AP727">
            <v>1</v>
          </cell>
          <cell r="AQ727">
            <v>711.51199999999994</v>
          </cell>
          <cell r="AR727" t="str">
            <v xml:space="preserve"> </v>
          </cell>
          <cell r="AS727" t="str">
            <v xml:space="preserve"> </v>
          </cell>
          <cell r="AT727">
            <v>0</v>
          </cell>
        </row>
        <row r="728">
          <cell r="A728" t="str">
            <v>Khandke, Lakshmi</v>
          </cell>
          <cell r="B728" t="str">
            <v>Research &amp; Development Advisor I</v>
          </cell>
          <cell r="C728" t="str">
            <v>CCMC</v>
          </cell>
          <cell r="D728" t="str">
            <v>6233</v>
          </cell>
          <cell r="E728" t="str">
            <v>Y</v>
          </cell>
          <cell r="F728" t="str">
            <v>Sr. Program Advisor, Vaccines CMC, CVIA</v>
          </cell>
          <cell r="G728" t="str">
            <v>A</v>
          </cell>
          <cell r="H728" t="str">
            <v>USD</v>
          </cell>
          <cell r="I728">
            <v>262568.8</v>
          </cell>
          <cell r="J728">
            <v>1</v>
          </cell>
          <cell r="L728" t="str">
            <v>HOME-NY-SEA</v>
          </cell>
          <cell r="M728" t="str">
            <v>US</v>
          </cell>
          <cell r="AP728">
            <v>1</v>
          </cell>
          <cell r="AQ728">
            <v>1009.88</v>
          </cell>
          <cell r="AR728" t="str">
            <v xml:space="preserve"> </v>
          </cell>
          <cell r="AS728" t="str">
            <v>X</v>
          </cell>
          <cell r="AT728">
            <v>0</v>
          </cell>
        </row>
        <row r="729">
          <cell r="A729" t="str">
            <v>Khanna, Ashima</v>
          </cell>
          <cell r="B729" t="str">
            <v>Senior Project Manager I</v>
          </cell>
          <cell r="C729" t="str">
            <v>HR</v>
          </cell>
          <cell r="D729" t="str">
            <v>7640</v>
          </cell>
          <cell r="E729" t="str">
            <v>Y</v>
          </cell>
          <cell r="F729" t="str">
            <v>Senior Project Manager</v>
          </cell>
          <cell r="G729" t="str">
            <v>A</v>
          </cell>
          <cell r="H729" t="str">
            <v>USD</v>
          </cell>
          <cell r="I729">
            <v>82201.600000000006</v>
          </cell>
          <cell r="J729">
            <v>0.8</v>
          </cell>
          <cell r="L729" t="str">
            <v>WASHINGTON DC</v>
          </cell>
          <cell r="M729" t="str">
            <v>US</v>
          </cell>
          <cell r="AP729">
            <v>1</v>
          </cell>
          <cell r="AQ729">
            <v>395.20000000000005</v>
          </cell>
          <cell r="AR729" t="str">
            <v xml:space="preserve"> </v>
          </cell>
          <cell r="AS729" t="str">
            <v xml:space="preserve"> </v>
          </cell>
          <cell r="AT729">
            <v>0</v>
          </cell>
        </row>
        <row r="730">
          <cell r="A730" t="str">
            <v>Khatri, Nomisha</v>
          </cell>
          <cell r="B730" t="str">
            <v>Program Associate II</v>
          </cell>
          <cell r="C730" t="str">
            <v>PSN</v>
          </cell>
          <cell r="D730" t="str">
            <v>8274</v>
          </cell>
          <cell r="E730" t="str">
            <v>Y</v>
          </cell>
          <cell r="F730" t="str">
            <v>Program Associate - Health Systems Strengthening</v>
          </cell>
          <cell r="G730" t="str">
            <v>A</v>
          </cell>
          <cell r="H730" t="str">
            <v>INR</v>
          </cell>
          <cell r="I730">
            <v>905772.12</v>
          </cell>
          <cell r="J730">
            <v>1</v>
          </cell>
          <cell r="L730" t="str">
            <v>NEW DELHI</v>
          </cell>
          <cell r="M730" t="str">
            <v>AMEE</v>
          </cell>
          <cell r="AP730">
            <v>81.06</v>
          </cell>
          <cell r="AQ730">
            <v>42.977287479360022</v>
          </cell>
          <cell r="AR730" t="str">
            <v xml:space="preserve"> </v>
          </cell>
          <cell r="AS730" t="str">
            <v xml:space="preserve"> </v>
          </cell>
          <cell r="AT730">
            <v>0</v>
          </cell>
        </row>
        <row r="731">
          <cell r="A731" t="str">
            <v>Khemka, Nitya Mohan</v>
          </cell>
          <cell r="B731" t="str">
            <v>Partnerships Advisor I</v>
          </cell>
          <cell r="C731" t="str">
            <v>PRES</v>
          </cell>
          <cell r="D731" t="str">
            <v>7690</v>
          </cell>
          <cell r="E731" t="str">
            <v>Y</v>
          </cell>
          <cell r="F731" t="str">
            <v>Director of Strategic Initiatives</v>
          </cell>
          <cell r="G731" t="str">
            <v>A</v>
          </cell>
          <cell r="H731" t="str">
            <v>GBP</v>
          </cell>
          <cell r="I731">
            <v>100003.23</v>
          </cell>
          <cell r="J731">
            <v>0.5</v>
          </cell>
          <cell r="L731" t="str">
            <v>LONDON</v>
          </cell>
          <cell r="M731" t="str">
            <v>AMEE</v>
          </cell>
          <cell r="AP731">
            <v>0.72499999999999998</v>
          </cell>
          <cell r="AQ731">
            <v>1061.0422281167109</v>
          </cell>
          <cell r="AR731" t="str">
            <v xml:space="preserve"> </v>
          </cell>
          <cell r="AS731" t="str">
            <v>X</v>
          </cell>
          <cell r="AT731">
            <v>0</v>
          </cell>
        </row>
        <row r="732">
          <cell r="A732" t="str">
            <v>Khorkov, Anton Mikhaylovich</v>
          </cell>
          <cell r="B732" t="str">
            <v>Director Strategy &amp; Operations</v>
          </cell>
          <cell r="C732" t="str">
            <v>PSU</v>
          </cell>
          <cell r="D732" t="str">
            <v>U109</v>
          </cell>
          <cell r="E732" t="str">
            <v>Y</v>
          </cell>
          <cell r="F732" t="str">
            <v>Hub Director of Finance and Administration</v>
          </cell>
          <cell r="G732" t="str">
            <v>A</v>
          </cell>
          <cell r="H732" t="str">
            <v>USD</v>
          </cell>
          <cell r="I732">
            <v>189851</v>
          </cell>
          <cell r="J732">
            <v>1</v>
          </cell>
          <cell r="L732" t="str">
            <v>KYIV</v>
          </cell>
          <cell r="M732" t="str">
            <v>AMEE</v>
          </cell>
          <cell r="AP732">
            <v>1</v>
          </cell>
          <cell r="AQ732">
            <v>730.19615384615383</v>
          </cell>
          <cell r="AR732" t="str">
            <v xml:space="preserve"> </v>
          </cell>
          <cell r="AS732" t="str">
            <v xml:space="preserve"> </v>
          </cell>
          <cell r="AT732">
            <v>0</v>
          </cell>
        </row>
        <row r="733">
          <cell r="A733" t="str">
            <v>Khurana, Taruni Roy</v>
          </cell>
          <cell r="B733" t="str">
            <v>Senior Director Program</v>
          </cell>
          <cell r="C733" t="str">
            <v>PINVMGT</v>
          </cell>
          <cell r="D733" t="str">
            <v>7027</v>
          </cell>
          <cell r="E733" t="str">
            <v>Y</v>
          </cell>
          <cell r="F733" t="str">
            <v>Deputy, Global Health Programs</v>
          </cell>
          <cell r="G733" t="str">
            <v>A</v>
          </cell>
          <cell r="H733" t="str">
            <v>USD</v>
          </cell>
          <cell r="I733">
            <v>237952</v>
          </cell>
          <cell r="J733">
            <v>1</v>
          </cell>
          <cell r="L733" t="str">
            <v>SEATTLE</v>
          </cell>
          <cell r="M733" t="str">
            <v>US</v>
          </cell>
          <cell r="AP733">
            <v>1</v>
          </cell>
          <cell r="AQ733">
            <v>915.2</v>
          </cell>
          <cell r="AR733" t="str">
            <v xml:space="preserve"> </v>
          </cell>
          <cell r="AS733" t="str">
            <v>X</v>
          </cell>
          <cell r="AT733">
            <v>0</v>
          </cell>
        </row>
        <row r="734">
          <cell r="A734" t="str">
            <v>Kiama, Perry Njeri</v>
          </cell>
          <cell r="B734" t="str">
            <v>Senior Project Manager II</v>
          </cell>
          <cell r="C734" t="str">
            <v>4811</v>
          </cell>
          <cell r="D734" t="str">
            <v>7568</v>
          </cell>
          <cell r="E734" t="str">
            <v>Y</v>
          </cell>
          <cell r="F734" t="str">
            <v>Manager, Continuous Improvement</v>
          </cell>
          <cell r="G734" t="str">
            <v>A</v>
          </cell>
          <cell r="H734" t="str">
            <v>USD</v>
          </cell>
          <cell r="I734">
            <v>50395.78</v>
          </cell>
          <cell r="J734">
            <v>1</v>
          </cell>
          <cell r="L734" t="str">
            <v>NAIROBI</v>
          </cell>
          <cell r="M734" t="str">
            <v>AFRICA</v>
          </cell>
          <cell r="AP734">
            <v>1</v>
          </cell>
          <cell r="AQ734">
            <v>193.82992307692308</v>
          </cell>
          <cell r="AR734" t="str">
            <v xml:space="preserve"> </v>
          </cell>
          <cell r="AS734" t="str">
            <v xml:space="preserve"> </v>
          </cell>
          <cell r="AT734">
            <v>0</v>
          </cell>
        </row>
        <row r="735">
          <cell r="A735" t="str">
            <v>Kiboche, James Githui</v>
          </cell>
          <cell r="B735" t="str">
            <v>Senior Manager Program</v>
          </cell>
          <cell r="C735" t="str">
            <v>PSK</v>
          </cell>
          <cell r="D735" t="str">
            <v>7446</v>
          </cell>
          <cell r="E735" t="str">
            <v>Y</v>
          </cell>
          <cell r="F735" t="str">
            <v>Deputy Chief of Party, USAID Nuru ya Mtoto</v>
          </cell>
          <cell r="G735" t="str">
            <v>A</v>
          </cell>
          <cell r="H735" t="str">
            <v>USD</v>
          </cell>
          <cell r="I735">
            <v>72321.45</v>
          </cell>
          <cell r="J735">
            <v>1</v>
          </cell>
          <cell r="L735" t="str">
            <v>HOMABAY</v>
          </cell>
          <cell r="M735" t="str">
            <v>AFRICA</v>
          </cell>
          <cell r="AP735">
            <v>1</v>
          </cell>
          <cell r="AQ735">
            <v>278.15942307692308</v>
          </cell>
          <cell r="AR735" t="str">
            <v xml:space="preserve"> </v>
          </cell>
          <cell r="AS735" t="str">
            <v xml:space="preserve"> </v>
          </cell>
          <cell r="AT735">
            <v>0</v>
          </cell>
        </row>
        <row r="736">
          <cell r="A736" t="str">
            <v>Kibonge, Samuel MURIUKI</v>
          </cell>
          <cell r="B736" t="str">
            <v>Senior Program Officer I</v>
          </cell>
          <cell r="C736" t="str">
            <v>MDHT</v>
          </cell>
          <cell r="D736" t="str">
            <v>7959</v>
          </cell>
          <cell r="E736" t="str">
            <v>Y</v>
          </cell>
          <cell r="F736" t="str">
            <v>Market Shaping Officer</v>
          </cell>
          <cell r="G736" t="str">
            <v>A</v>
          </cell>
          <cell r="H736" t="str">
            <v>USD</v>
          </cell>
          <cell r="I736">
            <v>29945.43</v>
          </cell>
          <cell r="J736">
            <v>1</v>
          </cell>
          <cell r="L736" t="str">
            <v>NAIROBI</v>
          </cell>
          <cell r="M736" t="str">
            <v>AFRICA</v>
          </cell>
          <cell r="AP736">
            <v>1</v>
          </cell>
          <cell r="AQ736">
            <v>115.17473076923078</v>
          </cell>
          <cell r="AR736" t="str">
            <v xml:space="preserve"> </v>
          </cell>
          <cell r="AS736" t="str">
            <v xml:space="preserve"> </v>
          </cell>
          <cell r="AT736">
            <v>0</v>
          </cell>
        </row>
        <row r="737">
          <cell r="A737" t="str">
            <v>Kidamba, Agnes</v>
          </cell>
          <cell r="B737" t="str">
            <v>Procurement Supply Chain Associate II</v>
          </cell>
          <cell r="C737" t="str">
            <v>PSK</v>
          </cell>
          <cell r="D737" t="str">
            <v>10139</v>
          </cell>
          <cell r="E737" t="str">
            <v>Y</v>
          </cell>
          <cell r="F737" t="str">
            <v>Procurement Officer</v>
          </cell>
          <cell r="G737" t="str">
            <v>A</v>
          </cell>
          <cell r="H737" t="str">
            <v>USD</v>
          </cell>
          <cell r="I737">
            <v>25714.29</v>
          </cell>
          <cell r="J737">
            <v>1</v>
          </cell>
          <cell r="L737" t="str">
            <v>HOMABAY</v>
          </cell>
          <cell r="M737" t="str">
            <v>AFRICA</v>
          </cell>
          <cell r="AP737">
            <v>1</v>
          </cell>
          <cell r="AQ737">
            <v>98.901115384615395</v>
          </cell>
          <cell r="AR737" t="str">
            <v xml:space="preserve"> </v>
          </cell>
          <cell r="AS737" t="str">
            <v xml:space="preserve"> </v>
          </cell>
          <cell r="AT737">
            <v>0</v>
          </cell>
        </row>
        <row r="738">
          <cell r="A738" t="str">
            <v>Kidimbu, Nacky Natiti</v>
          </cell>
          <cell r="B738" t="str">
            <v>Administrative Specialist I</v>
          </cell>
          <cell r="C738" t="str">
            <v>DRC</v>
          </cell>
          <cell r="D738" t="str">
            <v>7125</v>
          </cell>
          <cell r="E738" t="str">
            <v>Y</v>
          </cell>
          <cell r="F738" t="str">
            <v>Operations Officer - Acceleration Team</v>
          </cell>
          <cell r="G738" t="str">
            <v>A</v>
          </cell>
          <cell r="H738" t="str">
            <v>USD</v>
          </cell>
          <cell r="I738">
            <v>22766.400000000001</v>
          </cell>
          <cell r="J738">
            <v>1</v>
          </cell>
          <cell r="L738" t="str">
            <v>KINSHASA</v>
          </cell>
          <cell r="M738" t="str">
            <v>AFRICA</v>
          </cell>
          <cell r="AP738">
            <v>1</v>
          </cell>
          <cell r="AQ738">
            <v>87.563076923076935</v>
          </cell>
          <cell r="AR738" t="str">
            <v xml:space="preserve"> </v>
          </cell>
          <cell r="AS738" t="str">
            <v xml:space="preserve"> </v>
          </cell>
          <cell r="AT738">
            <v>0</v>
          </cell>
        </row>
        <row r="739">
          <cell r="A739" t="str">
            <v>Kien, Pham</v>
          </cell>
          <cell r="B739" t="str">
            <v>Senior Program Officer I</v>
          </cell>
          <cell r="C739" t="str">
            <v>VN</v>
          </cell>
          <cell r="D739" t="str">
            <v>10326</v>
          </cell>
          <cell r="E739" t="str">
            <v>Y</v>
          </cell>
          <cell r="F739" t="str">
            <v>Senior Program Officer I</v>
          </cell>
          <cell r="G739" t="str">
            <v>A</v>
          </cell>
          <cell r="H739" t="str">
            <v>VND</v>
          </cell>
          <cell r="I739">
            <v>660000000</v>
          </cell>
          <cell r="J739">
            <v>1</v>
          </cell>
          <cell r="L739" t="str">
            <v>HANOI</v>
          </cell>
          <cell r="M739" t="str">
            <v>AMEE</v>
          </cell>
          <cell r="AP739">
            <v>23750</v>
          </cell>
          <cell r="AQ739">
            <v>106.88259109311741</v>
          </cell>
          <cell r="AR739" t="str">
            <v xml:space="preserve"> </v>
          </cell>
          <cell r="AS739" t="str">
            <v xml:space="preserve"> </v>
          </cell>
          <cell r="AT739">
            <v>0</v>
          </cell>
        </row>
        <row r="740">
          <cell r="A740" t="str">
            <v>Kijjambu, Erisa</v>
          </cell>
          <cell r="B740" t="str">
            <v>Coordinator I Functional Support /Technician I</v>
          </cell>
          <cell r="C740" t="str">
            <v>UGA</v>
          </cell>
          <cell r="D740" t="str">
            <v>6516</v>
          </cell>
          <cell r="E740" t="str">
            <v>Y</v>
          </cell>
          <cell r="F740" t="str">
            <v>Driver</v>
          </cell>
          <cell r="G740" t="str">
            <v>A</v>
          </cell>
          <cell r="H740" t="str">
            <v>UGX</v>
          </cell>
          <cell r="I740">
            <v>31344813</v>
          </cell>
          <cell r="J740">
            <v>1</v>
          </cell>
          <cell r="L740" t="str">
            <v>UgandaKampala</v>
          </cell>
          <cell r="M740" t="str">
            <v>AFRICA</v>
          </cell>
          <cell r="AP740">
            <v>3750</v>
          </cell>
          <cell r="AQ740">
            <v>32.148526153846156</v>
          </cell>
          <cell r="AR740" t="str">
            <v xml:space="preserve"> </v>
          </cell>
          <cell r="AS740" t="str">
            <v xml:space="preserve"> </v>
          </cell>
          <cell r="AT740">
            <v>0</v>
          </cell>
        </row>
        <row r="741">
          <cell r="A741" t="str">
            <v>Kikobye, Prossy</v>
          </cell>
          <cell r="B741" t="str">
            <v>Program Associate I</v>
          </cell>
          <cell r="C741" t="str">
            <v>UGA</v>
          </cell>
          <cell r="D741" t="str">
            <v>7159</v>
          </cell>
          <cell r="E741" t="str">
            <v>Y</v>
          </cell>
          <cell r="F741" t="str">
            <v>Program Associate, STAR Project</v>
          </cell>
          <cell r="G741" t="str">
            <v>A</v>
          </cell>
          <cell r="H741" t="str">
            <v>UGX</v>
          </cell>
          <cell r="I741">
            <v>58615534</v>
          </cell>
          <cell r="J741">
            <v>1</v>
          </cell>
          <cell r="L741" t="str">
            <v>UgandaKampala</v>
          </cell>
          <cell r="M741" t="str">
            <v>AFRICA</v>
          </cell>
          <cell r="AP741">
            <v>3750</v>
          </cell>
          <cell r="AQ741">
            <v>60.118496410256412</v>
          </cell>
          <cell r="AR741" t="str">
            <v xml:space="preserve"> </v>
          </cell>
          <cell r="AS741" t="str">
            <v xml:space="preserve"> </v>
          </cell>
          <cell r="AT741">
            <v>0</v>
          </cell>
        </row>
        <row r="742">
          <cell r="A742" t="str">
            <v>Kilbourne-Brook, Margaret Z</v>
          </cell>
          <cell r="B742" t="str">
            <v>Senior Program Officer II</v>
          </cell>
          <cell r="C742" t="str">
            <v>MDHT</v>
          </cell>
          <cell r="D742" t="str">
            <v>1077</v>
          </cell>
          <cell r="E742" t="str">
            <v>Y</v>
          </cell>
          <cell r="F742" t="str">
            <v>Senior Program Officer</v>
          </cell>
          <cell r="G742" t="str">
            <v>A</v>
          </cell>
          <cell r="H742" t="str">
            <v>USD</v>
          </cell>
          <cell r="I742">
            <v>84027.22</v>
          </cell>
          <cell r="J742">
            <v>0.6</v>
          </cell>
          <cell r="L742" t="str">
            <v>SEATTLE</v>
          </cell>
          <cell r="M742" t="str">
            <v>US</v>
          </cell>
          <cell r="AP742">
            <v>1</v>
          </cell>
          <cell r="AQ742">
            <v>538.63602564102564</v>
          </cell>
          <cell r="AR742" t="str">
            <v xml:space="preserve"> </v>
          </cell>
          <cell r="AS742" t="str">
            <v xml:space="preserve"> </v>
          </cell>
          <cell r="AT742">
            <v>0</v>
          </cell>
        </row>
        <row r="743">
          <cell r="A743" t="str">
            <v>Kiluba, Jean</v>
          </cell>
          <cell r="B743" t="str">
            <v>Senior Manager Program Project Management</v>
          </cell>
          <cell r="C743" t="str">
            <v>DRC</v>
          </cell>
          <cell r="D743" t="str">
            <v>5076</v>
          </cell>
          <cell r="E743" t="str">
            <v>Y</v>
          </cell>
          <cell r="F743" t="str">
            <v>Project Director polio</v>
          </cell>
          <cell r="G743" t="str">
            <v>A</v>
          </cell>
          <cell r="H743" t="str">
            <v>USD</v>
          </cell>
          <cell r="I743">
            <v>84000</v>
          </cell>
          <cell r="J743">
            <v>1</v>
          </cell>
          <cell r="L743" t="str">
            <v>DRCLUBUMBASHI</v>
          </cell>
          <cell r="M743" t="str">
            <v>AFRICA</v>
          </cell>
          <cell r="AP743">
            <v>1</v>
          </cell>
          <cell r="AQ743">
            <v>323.07692307692309</v>
          </cell>
          <cell r="AR743" t="str">
            <v xml:space="preserve"> </v>
          </cell>
          <cell r="AS743" t="str">
            <v xml:space="preserve"> </v>
          </cell>
          <cell r="AT743">
            <v>0</v>
          </cell>
        </row>
        <row r="744">
          <cell r="A744" t="str">
            <v>Kim, Jae Chul</v>
          </cell>
          <cell r="B744" t="str">
            <v>Senior Finance and Awards Officer/ Senior PADM I</v>
          </cell>
          <cell r="C744" t="str">
            <v>CIFM</v>
          </cell>
          <cell r="D744" t="str">
            <v>7245</v>
          </cell>
          <cell r="E744" t="str">
            <v>Y</v>
          </cell>
          <cell r="F744" t="str">
            <v>PADM Officer</v>
          </cell>
          <cell r="G744" t="str">
            <v>A</v>
          </cell>
          <cell r="H744" t="str">
            <v>USD</v>
          </cell>
          <cell r="I744">
            <v>118422.72</v>
          </cell>
          <cell r="J744">
            <v>1</v>
          </cell>
          <cell r="L744" t="str">
            <v>SEATTLE</v>
          </cell>
          <cell r="M744" t="str">
            <v>US</v>
          </cell>
          <cell r="AP744">
            <v>1</v>
          </cell>
          <cell r="AQ744">
            <v>455.47199999999998</v>
          </cell>
          <cell r="AR744" t="str">
            <v xml:space="preserve"> </v>
          </cell>
          <cell r="AS744" t="str">
            <v xml:space="preserve"> </v>
          </cell>
          <cell r="AT744">
            <v>0</v>
          </cell>
        </row>
        <row r="745">
          <cell r="A745" t="str">
            <v>Kim, Jeong-yi</v>
          </cell>
          <cell r="B745" t="str">
            <v>Senior Procurement Supply Chain Officer II</v>
          </cell>
          <cell r="C745" t="str">
            <v>CCMC</v>
          </cell>
          <cell r="D745" t="str">
            <v>7307</v>
          </cell>
          <cell r="E745" t="str">
            <v>Y</v>
          </cell>
          <cell r="F745" t="str">
            <v>Vaccine Supply and Clinical Supply Chain Senior Program Officer</v>
          </cell>
          <cell r="G745" t="str">
            <v>A</v>
          </cell>
          <cell r="H745" t="str">
            <v>CHF</v>
          </cell>
          <cell r="I745">
            <v>143071.12</v>
          </cell>
          <cell r="J745">
            <v>1</v>
          </cell>
          <cell r="L745" t="str">
            <v>SWITZFATH</v>
          </cell>
          <cell r="M745" t="str">
            <v>AMEE</v>
          </cell>
          <cell r="AP745">
            <v>0.92169999999999996</v>
          </cell>
          <cell r="AQ745">
            <v>597.02022183089775</v>
          </cell>
          <cell r="AR745" t="str">
            <v xml:space="preserve"> </v>
          </cell>
          <cell r="AS745" t="str">
            <v xml:space="preserve"> </v>
          </cell>
          <cell r="AT745">
            <v>0</v>
          </cell>
        </row>
        <row r="746">
          <cell r="A746" t="str">
            <v>Kimball, Helen Han</v>
          </cell>
          <cell r="B746" t="str">
            <v>Functional Specialist I</v>
          </cell>
          <cell r="C746" t="str">
            <v>PINVMGT</v>
          </cell>
          <cell r="D746" t="str">
            <v>7910</v>
          </cell>
          <cell r="E746" t="str">
            <v>Y</v>
          </cell>
          <cell r="F746" t="str">
            <v>Senior Program Assistant, GHP Management</v>
          </cell>
          <cell r="G746" t="str">
            <v>A</v>
          </cell>
          <cell r="H746" t="str">
            <v>USD</v>
          </cell>
          <cell r="I746">
            <v>65000</v>
          </cell>
          <cell r="J746">
            <v>1</v>
          </cell>
          <cell r="L746" t="str">
            <v>SEATTLE</v>
          </cell>
          <cell r="M746" t="str">
            <v>US</v>
          </cell>
          <cell r="AP746">
            <v>1</v>
          </cell>
          <cell r="AQ746">
            <v>250</v>
          </cell>
          <cell r="AR746" t="str">
            <v xml:space="preserve"> </v>
          </cell>
          <cell r="AS746" t="str">
            <v xml:space="preserve"> </v>
          </cell>
          <cell r="AT746">
            <v>0</v>
          </cell>
        </row>
        <row r="747">
          <cell r="A747" t="str">
            <v>Kimondo, Simon Nd'ungu</v>
          </cell>
          <cell r="B747" t="str">
            <v>Accountant</v>
          </cell>
          <cell r="C747" t="str">
            <v>PSK</v>
          </cell>
          <cell r="D747" t="str">
            <v>8262</v>
          </cell>
          <cell r="E747" t="str">
            <v>Y</v>
          </cell>
          <cell r="F747" t="str">
            <v>Finance Officer</v>
          </cell>
          <cell r="G747" t="str">
            <v>A</v>
          </cell>
          <cell r="H747" t="str">
            <v>USD</v>
          </cell>
          <cell r="I747">
            <v>17478</v>
          </cell>
          <cell r="J747">
            <v>1</v>
          </cell>
          <cell r="L747" t="str">
            <v>NAIROBI</v>
          </cell>
          <cell r="M747" t="str">
            <v>AFRICA</v>
          </cell>
          <cell r="AP747">
            <v>1</v>
          </cell>
          <cell r="AQ747">
            <v>67.223076923076917</v>
          </cell>
          <cell r="AR747" t="str">
            <v xml:space="preserve"> </v>
          </cell>
          <cell r="AS747" t="str">
            <v xml:space="preserve"> </v>
          </cell>
          <cell r="AT747">
            <v>0</v>
          </cell>
        </row>
        <row r="748">
          <cell r="A748" t="str">
            <v>Kindoli, Robert John</v>
          </cell>
          <cell r="B748" t="str">
            <v>Advanced Monitoring, Evaluation and Learning Officer</v>
          </cell>
          <cell r="C748" t="str">
            <v>TAN</v>
          </cell>
          <cell r="D748" t="str">
            <v>5105</v>
          </cell>
          <cell r="E748" t="str">
            <v>Y</v>
          </cell>
          <cell r="F748" t="str">
            <v>Data Use and Capacity Building Lead</v>
          </cell>
          <cell r="G748" t="str">
            <v>A</v>
          </cell>
          <cell r="H748" t="str">
            <v>TZS</v>
          </cell>
          <cell r="I748">
            <v>139260000</v>
          </cell>
          <cell r="J748">
            <v>1</v>
          </cell>
          <cell r="L748" t="str">
            <v>DAR ES SALAAM</v>
          </cell>
          <cell r="M748" t="str">
            <v>AFRICA</v>
          </cell>
          <cell r="AP748">
            <v>2500</v>
          </cell>
          <cell r="AQ748">
            <v>214.24615384615385</v>
          </cell>
          <cell r="AR748" t="str">
            <v xml:space="preserve"> </v>
          </cell>
          <cell r="AS748" t="str">
            <v xml:space="preserve"> </v>
          </cell>
          <cell r="AT748">
            <v>0</v>
          </cell>
        </row>
        <row r="749">
          <cell r="A749" t="str">
            <v>Kingongo, Constant Kelala</v>
          </cell>
          <cell r="B749" t="str">
            <v>Senior Monitoring, Evaluation and Learning Officer II</v>
          </cell>
          <cell r="C749" t="str">
            <v>DRC</v>
          </cell>
          <cell r="D749" t="str">
            <v>6631</v>
          </cell>
          <cell r="E749" t="str">
            <v>Y</v>
          </cell>
          <cell r="F749" t="str">
            <v>Monitoring &amp; Evaluation Specialist</v>
          </cell>
          <cell r="G749" t="str">
            <v>A</v>
          </cell>
          <cell r="H749" t="str">
            <v>USD</v>
          </cell>
          <cell r="I749">
            <v>36647.58</v>
          </cell>
          <cell r="J749">
            <v>1</v>
          </cell>
          <cell r="L749" t="str">
            <v>KINSHASA</v>
          </cell>
          <cell r="M749" t="str">
            <v>AFRICA</v>
          </cell>
          <cell r="AP749">
            <v>1</v>
          </cell>
          <cell r="AQ749">
            <v>140.95223076923077</v>
          </cell>
          <cell r="AR749" t="str">
            <v xml:space="preserve"> </v>
          </cell>
          <cell r="AS749" t="str">
            <v xml:space="preserve"> </v>
          </cell>
          <cell r="AT749">
            <v>0</v>
          </cell>
        </row>
        <row r="750">
          <cell r="A750" t="str">
            <v>Kingsley, Jacquelyn Bove</v>
          </cell>
          <cell r="B750" t="str">
            <v>Manager Partnerships</v>
          </cell>
          <cell r="C750" t="str">
            <v>EXAGEN</v>
          </cell>
          <cell r="D750" t="str">
            <v>7587</v>
          </cell>
          <cell r="E750" t="str">
            <v>Y</v>
          </cell>
          <cell r="F750" t="str">
            <v>Business Development Manager</v>
          </cell>
          <cell r="G750" t="str">
            <v>A</v>
          </cell>
          <cell r="H750" t="str">
            <v>USD</v>
          </cell>
          <cell r="I750">
            <v>116521.5</v>
          </cell>
          <cell r="J750">
            <v>1</v>
          </cell>
          <cell r="L750" t="str">
            <v>HOME-PA-SEA</v>
          </cell>
          <cell r="M750" t="str">
            <v>US</v>
          </cell>
          <cell r="AP750">
            <v>1</v>
          </cell>
          <cell r="AQ750">
            <v>448.15961538461539</v>
          </cell>
          <cell r="AR750" t="str">
            <v xml:space="preserve"> </v>
          </cell>
          <cell r="AS750" t="str">
            <v xml:space="preserve"> </v>
          </cell>
          <cell r="AT750">
            <v>0</v>
          </cell>
        </row>
        <row r="751">
          <cell r="A751" t="str">
            <v>Kinoti, Linda Mwendwa</v>
          </cell>
          <cell r="B751" t="str">
            <v>Paralegal Assistant II</v>
          </cell>
          <cell r="C751" t="str">
            <v>LA</v>
          </cell>
          <cell r="D751" t="str">
            <v>8234</v>
          </cell>
          <cell r="E751" t="str">
            <v>Y</v>
          </cell>
          <cell r="F751" t="str">
            <v>Paralegal Assistant, Legal Affairs</v>
          </cell>
          <cell r="G751" t="str">
            <v>A</v>
          </cell>
          <cell r="H751" t="str">
            <v>USD</v>
          </cell>
          <cell r="I751">
            <v>17842.54</v>
          </cell>
          <cell r="J751">
            <v>1</v>
          </cell>
          <cell r="L751" t="str">
            <v>NAIROBI</v>
          </cell>
          <cell r="M751" t="str">
            <v>AFRICA</v>
          </cell>
          <cell r="AP751">
            <v>1</v>
          </cell>
          <cell r="AQ751">
            <v>68.62515384615385</v>
          </cell>
          <cell r="AR751" t="str">
            <v xml:space="preserve"> </v>
          </cell>
          <cell r="AS751" t="str">
            <v xml:space="preserve"> </v>
          </cell>
          <cell r="AT751">
            <v>0</v>
          </cell>
        </row>
        <row r="752">
          <cell r="A752" t="str">
            <v>Kinsley, Rebecca Sheana</v>
          </cell>
          <cell r="B752" t="str">
            <v>Director Operations Systems &amp; Analytics</v>
          </cell>
          <cell r="C752" t="str">
            <v>HR</v>
          </cell>
          <cell r="D752" t="str">
            <v>6727</v>
          </cell>
          <cell r="E752" t="str">
            <v>Y</v>
          </cell>
          <cell r="F752" t="str">
            <v>Director HR Operations</v>
          </cell>
          <cell r="G752" t="str">
            <v>A</v>
          </cell>
          <cell r="H752" t="str">
            <v>USD</v>
          </cell>
          <cell r="I752">
            <v>167968.32</v>
          </cell>
          <cell r="J752">
            <v>1</v>
          </cell>
          <cell r="L752" t="str">
            <v>HOME-WA-SEA</v>
          </cell>
          <cell r="M752" t="str">
            <v>US</v>
          </cell>
          <cell r="AP752">
            <v>1</v>
          </cell>
          <cell r="AQ752">
            <v>646.03200000000004</v>
          </cell>
          <cell r="AR752" t="str">
            <v xml:space="preserve"> </v>
          </cell>
          <cell r="AS752" t="str">
            <v xml:space="preserve"> </v>
          </cell>
          <cell r="AT752">
            <v>0</v>
          </cell>
        </row>
        <row r="753">
          <cell r="A753" t="str">
            <v>Kinyi, Maria Waithera</v>
          </cell>
          <cell r="B753" t="str">
            <v>Operations Systems &amp; Analytics Analyst II</v>
          </cell>
          <cell r="C753" t="str">
            <v>FPA</v>
          </cell>
          <cell r="D753" t="str">
            <v>7893</v>
          </cell>
          <cell r="E753" t="str">
            <v>Y</v>
          </cell>
          <cell r="F753" t="str">
            <v>Financial System Analyst I</v>
          </cell>
          <cell r="G753" t="str">
            <v>A</v>
          </cell>
          <cell r="H753" t="str">
            <v>USD</v>
          </cell>
          <cell r="I753">
            <v>36389.379999999997</v>
          </cell>
          <cell r="J753">
            <v>1</v>
          </cell>
          <cell r="L753" t="str">
            <v>NAIROBI</v>
          </cell>
          <cell r="M753" t="str">
            <v>AFRICA</v>
          </cell>
          <cell r="AP753">
            <v>1</v>
          </cell>
          <cell r="AQ753">
            <v>139.95915384615384</v>
          </cell>
          <cell r="AR753" t="str">
            <v xml:space="preserve"> </v>
          </cell>
          <cell r="AS753" t="str">
            <v xml:space="preserve"> </v>
          </cell>
          <cell r="AT753">
            <v>0</v>
          </cell>
        </row>
        <row r="754">
          <cell r="A754" t="str">
            <v>Kirowo, Melissa Wanda</v>
          </cell>
          <cell r="B754" t="str">
            <v>Manager Communications, Advocacy and Public Policy</v>
          </cell>
          <cell r="C754" t="str">
            <v>APP</v>
          </cell>
          <cell r="D754" t="str">
            <v>6707</v>
          </cell>
          <cell r="E754" t="str">
            <v>Y</v>
          </cell>
          <cell r="F754" t="str">
            <v>Advocacy &amp; Policy Manager, KE</v>
          </cell>
          <cell r="G754" t="str">
            <v>A</v>
          </cell>
          <cell r="H754" t="str">
            <v>USD</v>
          </cell>
          <cell r="I754">
            <v>50760.71</v>
          </cell>
          <cell r="J754">
            <v>1</v>
          </cell>
          <cell r="L754" t="str">
            <v>NAIROBI</v>
          </cell>
          <cell r="M754" t="str">
            <v>AFRICA</v>
          </cell>
          <cell r="AP754">
            <v>1</v>
          </cell>
          <cell r="AQ754">
            <v>195.23349999999999</v>
          </cell>
          <cell r="AR754" t="str">
            <v xml:space="preserve"> </v>
          </cell>
          <cell r="AS754" t="str">
            <v xml:space="preserve"> </v>
          </cell>
          <cell r="AT754">
            <v>0</v>
          </cell>
        </row>
        <row r="755">
          <cell r="A755" t="str">
            <v>Kirui, Dickson Kipyegon</v>
          </cell>
          <cell r="B755" t="str">
            <v>Senior Operations Systems &amp; Analytics Analyst I</v>
          </cell>
          <cell r="C755" t="str">
            <v>FPA</v>
          </cell>
          <cell r="D755" t="str">
            <v>10024</v>
          </cell>
          <cell r="E755" t="str">
            <v>Y</v>
          </cell>
          <cell r="F755" t="str">
            <v>ERP Functional Analyst and Developer</v>
          </cell>
          <cell r="G755" t="str">
            <v>A</v>
          </cell>
          <cell r="H755" t="str">
            <v>USD</v>
          </cell>
          <cell r="I755">
            <v>51565.919999999998</v>
          </cell>
          <cell r="J755">
            <v>1</v>
          </cell>
          <cell r="L755" t="str">
            <v>NAIROBI</v>
          </cell>
          <cell r="M755" t="str">
            <v>AFRICA</v>
          </cell>
          <cell r="AP755">
            <v>1</v>
          </cell>
          <cell r="AQ755">
            <v>198.33046153846152</v>
          </cell>
          <cell r="AR755" t="str">
            <v xml:space="preserve"> </v>
          </cell>
          <cell r="AS755" t="str">
            <v xml:space="preserve"> </v>
          </cell>
          <cell r="AT755">
            <v>0</v>
          </cell>
        </row>
        <row r="756">
          <cell r="A756" t="str">
            <v>Kishimbo, Elisante Heriel</v>
          </cell>
          <cell r="B756" t="str">
            <v>Advanced Finance and Awards/ Advanced PADM</v>
          </cell>
          <cell r="C756" t="str">
            <v>TAN</v>
          </cell>
          <cell r="D756" t="str">
            <v>7866</v>
          </cell>
          <cell r="E756" t="str">
            <v>Y</v>
          </cell>
          <cell r="F756" t="str">
            <v>Deputy Director – Operations</v>
          </cell>
          <cell r="G756" t="str">
            <v>A</v>
          </cell>
          <cell r="H756" t="str">
            <v>TZS</v>
          </cell>
          <cell r="I756">
            <v>151920000</v>
          </cell>
          <cell r="J756">
            <v>1</v>
          </cell>
          <cell r="L756" t="str">
            <v>DAR ES SALAAM</v>
          </cell>
          <cell r="M756" t="str">
            <v>AFRICA</v>
          </cell>
          <cell r="AP756">
            <v>2500</v>
          </cell>
          <cell r="AQ756">
            <v>233.72307692307692</v>
          </cell>
          <cell r="AR756" t="str">
            <v xml:space="preserve"> </v>
          </cell>
          <cell r="AS756" t="str">
            <v xml:space="preserve"> </v>
          </cell>
          <cell r="AT756">
            <v>0</v>
          </cell>
        </row>
        <row r="757">
          <cell r="A757" t="str">
            <v>Kityk, Anastasiia</v>
          </cell>
          <cell r="B757" t="str">
            <v>Senior Administrative Assistant</v>
          </cell>
          <cell r="C757" t="str">
            <v>PSU</v>
          </cell>
          <cell r="D757" t="str">
            <v>10076</v>
          </cell>
          <cell r="E757" t="str">
            <v>Y</v>
          </cell>
          <cell r="F757" t="str">
            <v>Program Assistant</v>
          </cell>
          <cell r="G757" t="str">
            <v>A</v>
          </cell>
          <cell r="H757" t="str">
            <v>USD</v>
          </cell>
          <cell r="I757">
            <v>34008</v>
          </cell>
          <cell r="J757">
            <v>1</v>
          </cell>
          <cell r="L757" t="str">
            <v>KYIV</v>
          </cell>
          <cell r="M757" t="str">
            <v>AMEE</v>
          </cell>
          <cell r="AP757">
            <v>1</v>
          </cell>
          <cell r="AQ757">
            <v>130.80000000000001</v>
          </cell>
          <cell r="AR757" t="str">
            <v xml:space="preserve"> </v>
          </cell>
          <cell r="AS757" t="str">
            <v xml:space="preserve"> </v>
          </cell>
          <cell r="AT757">
            <v>0</v>
          </cell>
        </row>
        <row r="758">
          <cell r="A758" t="str">
            <v>Kivudi Kapita, Rossyl</v>
          </cell>
          <cell r="B758" t="str">
            <v>Senior Program Officer I</v>
          </cell>
          <cell r="C758" t="str">
            <v>MNTD</v>
          </cell>
          <cell r="D758" t="str">
            <v>8181</v>
          </cell>
          <cell r="E758" t="str">
            <v>Y</v>
          </cell>
          <cell r="F758" t="str">
            <v>Project Officer – EOC Malaria</v>
          </cell>
          <cell r="G758" t="str">
            <v>A</v>
          </cell>
          <cell r="H758" t="str">
            <v>USD</v>
          </cell>
          <cell r="I758">
            <v>41738.400000000001</v>
          </cell>
          <cell r="J758">
            <v>1</v>
          </cell>
          <cell r="L758" t="str">
            <v>KINSHASA</v>
          </cell>
          <cell r="M758" t="str">
            <v>AFRICA</v>
          </cell>
          <cell r="AP758">
            <v>1</v>
          </cell>
          <cell r="AQ758">
            <v>160.53230769230771</v>
          </cell>
          <cell r="AR758" t="str">
            <v xml:space="preserve"> </v>
          </cell>
          <cell r="AS758" t="str">
            <v xml:space="preserve"> </v>
          </cell>
          <cell r="AT758">
            <v>0</v>
          </cell>
        </row>
        <row r="759">
          <cell r="A759" t="str">
            <v>Kiwan, Amber Najla</v>
          </cell>
          <cell r="B759" t="str">
            <v>TL II Communcations</v>
          </cell>
          <cell r="C759" t="str">
            <v>EXAGEN</v>
          </cell>
          <cell r="D759" t="str">
            <v>7272</v>
          </cell>
          <cell r="E759" t="str">
            <v>Y</v>
          </cell>
          <cell r="F759" t="str">
            <v>Head of Integrated Communications</v>
          </cell>
          <cell r="G759" t="str">
            <v>A</v>
          </cell>
          <cell r="H759" t="str">
            <v>USD</v>
          </cell>
          <cell r="I759">
            <v>114802.69</v>
          </cell>
          <cell r="J759">
            <v>1</v>
          </cell>
          <cell r="L759" t="str">
            <v>HOME-CA-SEA</v>
          </cell>
          <cell r="M759" t="str">
            <v>US</v>
          </cell>
          <cell r="AP759">
            <v>1</v>
          </cell>
          <cell r="AQ759">
            <v>441.54880769230772</v>
          </cell>
          <cell r="AR759" t="str">
            <v xml:space="preserve"> </v>
          </cell>
          <cell r="AS759" t="str">
            <v xml:space="preserve"> </v>
          </cell>
          <cell r="AT759">
            <v>0</v>
          </cell>
        </row>
        <row r="760">
          <cell r="A760" t="str">
            <v>Knackstedt, Scott Fraser</v>
          </cell>
          <cell r="B760" t="str">
            <v>Senior Program Officer II</v>
          </cell>
          <cell r="C760" t="str">
            <v>MDHT</v>
          </cell>
          <cell r="D760" t="str">
            <v>6556</v>
          </cell>
          <cell r="E760" t="str">
            <v>Y</v>
          </cell>
          <cell r="F760" t="str">
            <v>Sr Commercialization Officer</v>
          </cell>
          <cell r="G760" t="str">
            <v>A</v>
          </cell>
          <cell r="H760" t="str">
            <v>USD</v>
          </cell>
          <cell r="I760">
            <v>134166.24</v>
          </cell>
          <cell r="J760">
            <v>1</v>
          </cell>
          <cell r="L760" t="str">
            <v>SEATTLE</v>
          </cell>
          <cell r="M760" t="str">
            <v>US</v>
          </cell>
          <cell r="AP760">
            <v>1</v>
          </cell>
          <cell r="AQ760">
            <v>516.024</v>
          </cell>
          <cell r="AR760" t="str">
            <v xml:space="preserve"> </v>
          </cell>
          <cell r="AS760" t="str">
            <v xml:space="preserve"> </v>
          </cell>
          <cell r="AT760">
            <v>0</v>
          </cell>
        </row>
        <row r="761">
          <cell r="A761" t="str">
            <v>Knee, Samantha Arielle</v>
          </cell>
          <cell r="B761" t="str">
            <v>Business Development &amp; Partnerships Officer</v>
          </cell>
          <cell r="C761" t="str">
            <v>EXAGEN</v>
          </cell>
          <cell r="D761" t="str">
            <v>10016</v>
          </cell>
          <cell r="E761" t="str">
            <v>Y</v>
          </cell>
          <cell r="F761" t="str">
            <v>Business Development Associate</v>
          </cell>
          <cell r="G761" t="str">
            <v>A</v>
          </cell>
          <cell r="H761" t="str">
            <v>USD</v>
          </cell>
          <cell r="I761">
            <v>71760</v>
          </cell>
          <cell r="J761">
            <v>1</v>
          </cell>
          <cell r="L761" t="str">
            <v>WASHINGTON DC</v>
          </cell>
          <cell r="M761" t="str">
            <v>US</v>
          </cell>
          <cell r="AP761">
            <v>1</v>
          </cell>
          <cell r="AQ761">
            <v>276</v>
          </cell>
          <cell r="AR761" t="str">
            <v xml:space="preserve"> </v>
          </cell>
          <cell r="AS761" t="str">
            <v xml:space="preserve"> </v>
          </cell>
          <cell r="AT761">
            <v>0</v>
          </cell>
        </row>
        <row r="762">
          <cell r="A762" t="str">
            <v>Knudson, Sophia Jean</v>
          </cell>
          <cell r="B762" t="str">
            <v>Senior Program Officer I</v>
          </cell>
          <cell r="C762" t="str">
            <v>DX</v>
          </cell>
          <cell r="D762" t="str">
            <v>6717</v>
          </cell>
          <cell r="E762" t="str">
            <v>Y</v>
          </cell>
          <cell r="F762" t="str">
            <v>Research Officer</v>
          </cell>
          <cell r="G762" t="str">
            <v>A</v>
          </cell>
          <cell r="H762" t="str">
            <v>USD</v>
          </cell>
          <cell r="I762">
            <v>102461.98</v>
          </cell>
          <cell r="J762">
            <v>1</v>
          </cell>
          <cell r="L762" t="str">
            <v>HOME-MA-SEA</v>
          </cell>
          <cell r="M762" t="str">
            <v>US</v>
          </cell>
          <cell r="AP762">
            <v>1</v>
          </cell>
          <cell r="AQ762">
            <v>394.08453846153844</v>
          </cell>
          <cell r="AR762" t="str">
            <v xml:space="preserve"> </v>
          </cell>
          <cell r="AS762" t="str">
            <v xml:space="preserve"> </v>
          </cell>
          <cell r="AT762">
            <v>0</v>
          </cell>
        </row>
        <row r="763">
          <cell r="A763" t="str">
            <v>Kochanov, Volodymyr</v>
          </cell>
          <cell r="B763" t="str">
            <v>Senior Program Officer I</v>
          </cell>
          <cell r="C763" t="str">
            <v>PSU</v>
          </cell>
          <cell r="D763" t="str">
            <v>6096</v>
          </cell>
          <cell r="E763" t="str">
            <v>Y</v>
          </cell>
          <cell r="F763" t="str">
            <v>Program Manager</v>
          </cell>
          <cell r="G763" t="str">
            <v>A</v>
          </cell>
          <cell r="H763" t="str">
            <v>USD</v>
          </cell>
          <cell r="I763">
            <v>61500</v>
          </cell>
          <cell r="J763">
            <v>1</v>
          </cell>
          <cell r="L763" t="str">
            <v>KYIV</v>
          </cell>
          <cell r="M763" t="str">
            <v>AMEE</v>
          </cell>
          <cell r="AP763">
            <v>1</v>
          </cell>
          <cell r="AQ763">
            <v>236.53846153846155</v>
          </cell>
          <cell r="AR763" t="str">
            <v xml:space="preserve"> </v>
          </cell>
          <cell r="AS763" t="str">
            <v xml:space="preserve"> </v>
          </cell>
          <cell r="AT763">
            <v>0</v>
          </cell>
        </row>
        <row r="764">
          <cell r="A764" t="str">
            <v>Kodongo, Valentine Otieno</v>
          </cell>
          <cell r="B764" t="str">
            <v>Manager Infrastructure</v>
          </cell>
          <cell r="C764" t="str">
            <v>IT</v>
          </cell>
          <cell r="D764" t="str">
            <v>8086</v>
          </cell>
          <cell r="E764" t="str">
            <v>Y</v>
          </cell>
          <cell r="F764" t="str">
            <v>International IT Operations Manager</v>
          </cell>
          <cell r="G764" t="str">
            <v>A</v>
          </cell>
          <cell r="H764" t="str">
            <v>USD</v>
          </cell>
          <cell r="I764">
            <v>44700</v>
          </cell>
          <cell r="J764">
            <v>1</v>
          </cell>
          <cell r="L764" t="str">
            <v>NAIROBI</v>
          </cell>
          <cell r="M764" t="str">
            <v>AFRICA</v>
          </cell>
          <cell r="AP764">
            <v>1</v>
          </cell>
          <cell r="AQ764">
            <v>171.92307692307693</v>
          </cell>
          <cell r="AR764" t="str">
            <v xml:space="preserve"> </v>
          </cell>
          <cell r="AS764" t="str">
            <v xml:space="preserve"> </v>
          </cell>
          <cell r="AT764">
            <v>0</v>
          </cell>
        </row>
        <row r="765">
          <cell r="A765" t="str">
            <v>Koenker, Hannah</v>
          </cell>
          <cell r="B765" t="str">
            <v>Director Program Project Management</v>
          </cell>
          <cell r="C765" t="str">
            <v>MNTD</v>
          </cell>
          <cell r="D765" t="str">
            <v>10123</v>
          </cell>
          <cell r="E765" t="str">
            <v>Y</v>
          </cell>
          <cell r="F765" t="str">
            <v>Program Director, REACH</v>
          </cell>
          <cell r="G765" t="str">
            <v>A</v>
          </cell>
          <cell r="H765" t="str">
            <v>USD</v>
          </cell>
          <cell r="I765">
            <v>204000</v>
          </cell>
          <cell r="J765">
            <v>1</v>
          </cell>
          <cell r="L765" t="str">
            <v>WASHINGTON DC</v>
          </cell>
          <cell r="M765" t="str">
            <v>US</v>
          </cell>
          <cell r="AP765">
            <v>1</v>
          </cell>
          <cell r="AQ765">
            <v>784.61538461538464</v>
          </cell>
          <cell r="AR765" t="str">
            <v xml:space="preserve"> </v>
          </cell>
          <cell r="AS765" t="str">
            <v>X</v>
          </cell>
          <cell r="AT765">
            <v>0</v>
          </cell>
        </row>
        <row r="766">
          <cell r="A766" t="str">
            <v>Kolam, Mark Ochieng</v>
          </cell>
          <cell r="B766" t="str">
            <v>Advocacy and Public Policy Associate I</v>
          </cell>
          <cell r="C766" t="str">
            <v>PSK</v>
          </cell>
          <cell r="D766" t="str">
            <v>10120</v>
          </cell>
          <cell r="E766" t="str">
            <v>Y</v>
          </cell>
          <cell r="F766" t="str">
            <v>Program Associate, Advocacy and Policy</v>
          </cell>
          <cell r="G766" t="str">
            <v>A</v>
          </cell>
          <cell r="H766" t="str">
            <v>USD</v>
          </cell>
          <cell r="I766">
            <v>15428.57</v>
          </cell>
          <cell r="J766">
            <v>1</v>
          </cell>
          <cell r="L766" t="str">
            <v>REMOTE-KE</v>
          </cell>
          <cell r="M766" t="str">
            <v>AFRICA</v>
          </cell>
          <cell r="AP766">
            <v>1</v>
          </cell>
          <cell r="AQ766">
            <v>59.340653846153842</v>
          </cell>
          <cell r="AR766" t="str">
            <v xml:space="preserve"> </v>
          </cell>
          <cell r="AS766" t="str">
            <v xml:space="preserve"> </v>
          </cell>
          <cell r="AT766">
            <v>0</v>
          </cell>
        </row>
        <row r="767">
          <cell r="A767" t="str">
            <v>Kolesnyk, Roman</v>
          </cell>
          <cell r="B767" t="str">
            <v>Senior Program Officer I</v>
          </cell>
          <cell r="C767" t="str">
            <v>PSU</v>
          </cell>
          <cell r="D767" t="str">
            <v>10289</v>
          </cell>
          <cell r="E767" t="str">
            <v>Y</v>
          </cell>
          <cell r="F767" t="str">
            <v>Senior Program Officer I</v>
          </cell>
          <cell r="G767" t="str">
            <v>A</v>
          </cell>
          <cell r="H767" t="str">
            <v>USD</v>
          </cell>
          <cell r="I767">
            <v>65000</v>
          </cell>
          <cell r="J767">
            <v>1</v>
          </cell>
          <cell r="L767" t="str">
            <v>KYIV</v>
          </cell>
          <cell r="M767" t="str">
            <v>AMEE</v>
          </cell>
          <cell r="AP767">
            <v>1</v>
          </cell>
          <cell r="AQ767">
            <v>250</v>
          </cell>
          <cell r="AR767" t="str">
            <v xml:space="preserve"> </v>
          </cell>
          <cell r="AS767" t="str">
            <v xml:space="preserve"> </v>
          </cell>
          <cell r="AT767">
            <v>0</v>
          </cell>
        </row>
        <row r="768">
          <cell r="A768" t="str">
            <v>Koli, Sagar</v>
          </cell>
          <cell r="B768" t="str">
            <v>Senior Program Officer I</v>
          </cell>
          <cell r="C768" t="str">
            <v>PSN</v>
          </cell>
          <cell r="D768" t="str">
            <v>8114</v>
          </cell>
          <cell r="E768" t="str">
            <v>Y</v>
          </cell>
          <cell r="F768" t="str">
            <v>Medical Advisor</v>
          </cell>
          <cell r="G768" t="str">
            <v>A</v>
          </cell>
          <cell r="H768" t="str">
            <v>INR</v>
          </cell>
          <cell r="I768">
            <v>1414389.61</v>
          </cell>
          <cell r="J768">
            <v>1</v>
          </cell>
          <cell r="L768" t="str">
            <v>MUMBAI</v>
          </cell>
          <cell r="M768" t="str">
            <v>AMEE</v>
          </cell>
          <cell r="AP768">
            <v>81.06</v>
          </cell>
          <cell r="AQ768">
            <v>67.110289149537863</v>
          </cell>
          <cell r="AR768" t="str">
            <v xml:space="preserve"> </v>
          </cell>
          <cell r="AS768" t="str">
            <v xml:space="preserve"> </v>
          </cell>
          <cell r="AT768">
            <v>0</v>
          </cell>
        </row>
        <row r="769">
          <cell r="A769" t="str">
            <v>Kolibabchuk, Oleksandr</v>
          </cell>
          <cell r="B769" t="str">
            <v>Senior Administrative Assistant</v>
          </cell>
          <cell r="C769" t="str">
            <v>PSU</v>
          </cell>
          <cell r="D769" t="str">
            <v>10153</v>
          </cell>
          <cell r="E769" t="str">
            <v>Y</v>
          </cell>
          <cell r="F769" t="str">
            <v>Program Assistant</v>
          </cell>
          <cell r="G769" t="str">
            <v>A</v>
          </cell>
          <cell r="H769" t="str">
            <v>USD</v>
          </cell>
          <cell r="I769">
            <v>28000</v>
          </cell>
          <cell r="J769">
            <v>1</v>
          </cell>
          <cell r="L769" t="str">
            <v>KYIV</v>
          </cell>
          <cell r="M769" t="str">
            <v>AMEE</v>
          </cell>
          <cell r="AP769">
            <v>1</v>
          </cell>
          <cell r="AQ769">
            <v>107.69230769230769</v>
          </cell>
          <cell r="AR769" t="str">
            <v xml:space="preserve"> </v>
          </cell>
          <cell r="AS769" t="str">
            <v xml:space="preserve"> </v>
          </cell>
          <cell r="AT769">
            <v>0</v>
          </cell>
        </row>
        <row r="770">
          <cell r="A770" t="str">
            <v>Konar, Nambi Murugan</v>
          </cell>
          <cell r="B770" t="str">
            <v>Senior Functional Coordinator</v>
          </cell>
          <cell r="C770" t="str">
            <v>PSN</v>
          </cell>
          <cell r="D770" t="str">
            <v>7900</v>
          </cell>
          <cell r="E770" t="str">
            <v>Y</v>
          </cell>
          <cell r="F770" t="str">
            <v>Finance Associate - TB/HIV Programs</v>
          </cell>
          <cell r="G770" t="str">
            <v>A</v>
          </cell>
          <cell r="H770" t="str">
            <v>INR</v>
          </cell>
          <cell r="I770">
            <v>1025595</v>
          </cell>
          <cell r="J770">
            <v>1</v>
          </cell>
          <cell r="L770" t="str">
            <v>MUMBAI</v>
          </cell>
          <cell r="M770" t="str">
            <v>AMEE</v>
          </cell>
          <cell r="AP770">
            <v>81.06</v>
          </cell>
          <cell r="AQ770">
            <v>48.662671525365823</v>
          </cell>
          <cell r="AR770" t="str">
            <v xml:space="preserve"> </v>
          </cell>
          <cell r="AS770" t="str">
            <v xml:space="preserve"> </v>
          </cell>
          <cell r="AT770">
            <v>0</v>
          </cell>
        </row>
        <row r="771">
          <cell r="A771" t="str">
            <v>Konz, John Otto</v>
          </cell>
          <cell r="B771" t="str">
            <v>Global Head of Research &amp; Development</v>
          </cell>
          <cell r="C771" t="str">
            <v>4114</v>
          </cell>
          <cell r="D771" t="str">
            <v>5445</v>
          </cell>
          <cell r="E771" t="str">
            <v>Y</v>
          </cell>
          <cell r="F771" t="str">
            <v>Global Head, Viral Diseases</v>
          </cell>
          <cell r="G771" t="str">
            <v>A</v>
          </cell>
          <cell r="H771" t="str">
            <v>USD</v>
          </cell>
          <cell r="I771">
            <v>301449.40999999997</v>
          </cell>
          <cell r="J771">
            <v>0.8</v>
          </cell>
          <cell r="L771" t="str">
            <v>HOME-PA-SEA</v>
          </cell>
          <cell r="M771" t="str">
            <v>US</v>
          </cell>
          <cell r="AP771">
            <v>1</v>
          </cell>
          <cell r="AQ771">
            <v>1449.2760096153845</v>
          </cell>
          <cell r="AR771" t="str">
            <v xml:space="preserve"> </v>
          </cell>
          <cell r="AS771" t="str">
            <v>X</v>
          </cell>
          <cell r="AT771">
            <v>0</v>
          </cell>
        </row>
        <row r="772">
          <cell r="A772" t="str">
            <v>Korir, Vivian Chepkogei</v>
          </cell>
          <cell r="B772" t="str">
            <v>Senior Program Project Manager II</v>
          </cell>
          <cell r="C772" t="str">
            <v>CODE</v>
          </cell>
          <cell r="D772" t="str">
            <v>10003</v>
          </cell>
          <cell r="E772" t="str">
            <v>Y</v>
          </cell>
          <cell r="F772" t="str">
            <v>Manager, Capacity Strengthening</v>
          </cell>
          <cell r="G772" t="str">
            <v>A</v>
          </cell>
          <cell r="H772" t="str">
            <v>USD</v>
          </cell>
          <cell r="I772">
            <v>43046.1</v>
          </cell>
          <cell r="J772">
            <v>1</v>
          </cell>
          <cell r="L772" t="str">
            <v>NAIROBI</v>
          </cell>
          <cell r="M772" t="str">
            <v>AFRICA</v>
          </cell>
          <cell r="AP772">
            <v>1</v>
          </cell>
          <cell r="AQ772">
            <v>165.56192307692308</v>
          </cell>
          <cell r="AR772" t="str">
            <v xml:space="preserve"> </v>
          </cell>
          <cell r="AS772" t="str">
            <v xml:space="preserve"> </v>
          </cell>
          <cell r="AT772">
            <v>0</v>
          </cell>
        </row>
        <row r="773">
          <cell r="A773" t="str">
            <v>Kosyvchenko, Oleksii</v>
          </cell>
          <cell r="B773" t="str">
            <v>Program Associate II</v>
          </cell>
          <cell r="C773" t="str">
            <v>PSU</v>
          </cell>
          <cell r="D773" t="str">
            <v>6502</v>
          </cell>
          <cell r="E773" t="str">
            <v>Y</v>
          </cell>
          <cell r="F773" t="str">
            <v>Program Associate</v>
          </cell>
          <cell r="G773" t="str">
            <v>A</v>
          </cell>
          <cell r="H773" t="str">
            <v>USD</v>
          </cell>
          <cell r="I773">
            <v>48793.63</v>
          </cell>
          <cell r="J773">
            <v>1</v>
          </cell>
          <cell r="L773" t="str">
            <v>KYIV</v>
          </cell>
          <cell r="M773" t="str">
            <v>AMEE</v>
          </cell>
          <cell r="AP773">
            <v>1</v>
          </cell>
          <cell r="AQ773">
            <v>187.66780769230769</v>
          </cell>
          <cell r="AR773" t="str">
            <v xml:space="preserve"> </v>
          </cell>
          <cell r="AS773" t="str">
            <v xml:space="preserve"> </v>
          </cell>
          <cell r="AT773">
            <v>0</v>
          </cell>
        </row>
        <row r="774">
          <cell r="A774" t="str">
            <v>Krall, Michele Alaine</v>
          </cell>
          <cell r="B774" t="str">
            <v>Paralegal Assistant II</v>
          </cell>
          <cell r="C774" t="str">
            <v>LA</v>
          </cell>
          <cell r="D774" t="str">
            <v>3620</v>
          </cell>
          <cell r="E774" t="str">
            <v>Y</v>
          </cell>
          <cell r="F774" t="str">
            <v>Paralegal Assistant</v>
          </cell>
          <cell r="G774" t="str">
            <v>A</v>
          </cell>
          <cell r="H774" t="str">
            <v>USD</v>
          </cell>
          <cell r="I774">
            <v>98476.56</v>
          </cell>
          <cell r="J774">
            <v>1</v>
          </cell>
          <cell r="L774" t="str">
            <v>HOME-WA-SEA</v>
          </cell>
          <cell r="M774" t="str">
            <v>US</v>
          </cell>
          <cell r="AP774">
            <v>1</v>
          </cell>
          <cell r="AQ774">
            <v>378.75599999999997</v>
          </cell>
          <cell r="AR774" t="str">
            <v xml:space="preserve"> </v>
          </cell>
          <cell r="AS774" t="str">
            <v xml:space="preserve"> </v>
          </cell>
          <cell r="AT774">
            <v>0</v>
          </cell>
        </row>
        <row r="775">
          <cell r="A775" t="str">
            <v>Krautmann, Michael Paul</v>
          </cell>
          <cell r="B775" t="str">
            <v>Manager Program</v>
          </cell>
          <cell r="C775" t="str">
            <v>MD</v>
          </cell>
          <cell r="D775" t="str">
            <v>7290</v>
          </cell>
          <cell r="E775" t="str">
            <v>Y</v>
          </cell>
          <cell r="F775" t="str">
            <v>Senior Program Officer</v>
          </cell>
          <cell r="G775" t="str">
            <v>A</v>
          </cell>
          <cell r="H775" t="str">
            <v>USD</v>
          </cell>
          <cell r="I775">
            <v>144884.48000000001</v>
          </cell>
          <cell r="J775">
            <v>1</v>
          </cell>
          <cell r="L775" t="str">
            <v>HOME-WA-SEA</v>
          </cell>
          <cell r="M775" t="str">
            <v>US</v>
          </cell>
          <cell r="AP775">
            <v>1</v>
          </cell>
          <cell r="AQ775">
            <v>557.24800000000005</v>
          </cell>
          <cell r="AR775" t="str">
            <v xml:space="preserve"> </v>
          </cell>
          <cell r="AS775" t="str">
            <v xml:space="preserve"> </v>
          </cell>
          <cell r="AT775">
            <v>0</v>
          </cell>
        </row>
        <row r="776">
          <cell r="A776" t="str">
            <v>Krhoda, Nina</v>
          </cell>
          <cell r="B776" t="str">
            <v>Creative Associate I</v>
          </cell>
          <cell r="C776" t="str">
            <v>EXAGEN</v>
          </cell>
          <cell r="D776" t="str">
            <v>10343</v>
          </cell>
          <cell r="E776" t="str">
            <v>Y</v>
          </cell>
          <cell r="F776" t="str">
            <v>Creative Associate I</v>
          </cell>
          <cell r="G776" t="str">
            <v>A</v>
          </cell>
          <cell r="H776" t="str">
            <v>USD</v>
          </cell>
          <cell r="I776">
            <v>19714.2</v>
          </cell>
          <cell r="J776">
            <v>1</v>
          </cell>
          <cell r="L776" t="str">
            <v>NAIROBI</v>
          </cell>
          <cell r="M776" t="str">
            <v>AFRICA</v>
          </cell>
          <cell r="AP776">
            <v>1</v>
          </cell>
          <cell r="AQ776">
            <v>75.823846153846162</v>
          </cell>
          <cell r="AR776" t="str">
            <v xml:space="preserve"> </v>
          </cell>
          <cell r="AS776" t="str">
            <v xml:space="preserve"> </v>
          </cell>
          <cell r="AT776">
            <v>0</v>
          </cell>
        </row>
        <row r="777">
          <cell r="A777" t="str">
            <v>Krishna, Ram</v>
          </cell>
          <cell r="B777" t="str">
            <v>Administrative Assistant II</v>
          </cell>
          <cell r="C777" t="str">
            <v>PSN</v>
          </cell>
          <cell r="D777" t="str">
            <v>2171</v>
          </cell>
          <cell r="E777" t="str">
            <v>Y</v>
          </cell>
          <cell r="F777" t="str">
            <v>Office Assistant</v>
          </cell>
          <cell r="G777" t="str">
            <v>A</v>
          </cell>
          <cell r="H777" t="str">
            <v>INR</v>
          </cell>
          <cell r="I777">
            <v>695349.13</v>
          </cell>
          <cell r="J777">
            <v>1</v>
          </cell>
          <cell r="L777" t="str">
            <v>LUCKNOW</v>
          </cell>
          <cell r="M777" t="str">
            <v>AMEE</v>
          </cell>
          <cell r="AP777">
            <v>81.06</v>
          </cell>
          <cell r="AQ777">
            <v>32.993088215756615</v>
          </cell>
          <cell r="AR777" t="str">
            <v xml:space="preserve"> </v>
          </cell>
          <cell r="AS777" t="str">
            <v xml:space="preserve"> </v>
          </cell>
          <cell r="AT777">
            <v>0</v>
          </cell>
        </row>
        <row r="778">
          <cell r="A778" t="str">
            <v>Kuah, Geok-Leng</v>
          </cell>
          <cell r="B778" t="str">
            <v>Director Total Rewards</v>
          </cell>
          <cell r="C778" t="str">
            <v>HR</v>
          </cell>
          <cell r="D778" t="str">
            <v>7186</v>
          </cell>
          <cell r="E778" t="str">
            <v>Y</v>
          </cell>
          <cell r="F778" t="str">
            <v>Director, Global Total Rewards</v>
          </cell>
          <cell r="G778" t="str">
            <v>A</v>
          </cell>
          <cell r="H778" t="str">
            <v>USD</v>
          </cell>
          <cell r="I778">
            <v>169970.32</v>
          </cell>
          <cell r="J778">
            <v>1</v>
          </cell>
          <cell r="L778" t="str">
            <v>SEATTLE</v>
          </cell>
          <cell r="M778" t="str">
            <v>US</v>
          </cell>
          <cell r="AP778">
            <v>1</v>
          </cell>
          <cell r="AQ778">
            <v>653.73199999999997</v>
          </cell>
          <cell r="AR778" t="str">
            <v xml:space="preserve"> </v>
          </cell>
          <cell r="AS778" t="str">
            <v xml:space="preserve"> </v>
          </cell>
          <cell r="AT778">
            <v>0</v>
          </cell>
        </row>
        <row r="779">
          <cell r="A779" t="str">
            <v>Kula, Nothemba</v>
          </cell>
          <cell r="B779" t="str">
            <v>Senior Director Partnerships</v>
          </cell>
          <cell r="C779" t="str">
            <v>ARMGT</v>
          </cell>
          <cell r="D779" t="str">
            <v>10361</v>
          </cell>
          <cell r="E779" t="str">
            <v>Y</v>
          </cell>
          <cell r="F779" t="str">
            <v>Partnership Liaison - Africa Region and South Africa Country Representative</v>
          </cell>
          <cell r="G779" t="str">
            <v>A</v>
          </cell>
          <cell r="H779" t="str">
            <v>ZAR</v>
          </cell>
          <cell r="I779">
            <v>1795794</v>
          </cell>
          <cell r="J779">
            <v>1</v>
          </cell>
          <cell r="L779" t="str">
            <v>JOHANNESBURG</v>
          </cell>
          <cell r="M779" t="str">
            <v>AFRICA</v>
          </cell>
          <cell r="AP779">
            <v>18.2</v>
          </cell>
          <cell r="AQ779">
            <v>379.5</v>
          </cell>
          <cell r="AR779" t="str">
            <v xml:space="preserve"> </v>
          </cell>
          <cell r="AS779" t="str">
            <v xml:space="preserve"> </v>
          </cell>
          <cell r="AT779">
            <v>0</v>
          </cell>
        </row>
        <row r="780">
          <cell r="A780" t="str">
            <v>Kulakovska, Olena</v>
          </cell>
          <cell r="B780" t="str">
            <v>Senior Program Officer I</v>
          </cell>
          <cell r="C780" t="str">
            <v>PSU</v>
          </cell>
          <cell r="D780" t="str">
            <v>10345</v>
          </cell>
          <cell r="E780" t="str">
            <v>Y</v>
          </cell>
          <cell r="F780" t="str">
            <v>Senior Program Officer I</v>
          </cell>
          <cell r="G780" t="str">
            <v>A</v>
          </cell>
          <cell r="H780" t="str">
            <v>USD</v>
          </cell>
          <cell r="I780">
            <v>42000</v>
          </cell>
          <cell r="J780">
            <v>1</v>
          </cell>
          <cell r="L780" t="str">
            <v>KYIV</v>
          </cell>
          <cell r="M780" t="str">
            <v>AMEE</v>
          </cell>
          <cell r="AP780">
            <v>1</v>
          </cell>
          <cell r="AQ780">
            <v>161.53846153846155</v>
          </cell>
          <cell r="AR780" t="str">
            <v xml:space="preserve"> </v>
          </cell>
          <cell r="AS780" t="str">
            <v xml:space="preserve"> </v>
          </cell>
          <cell r="AT780">
            <v>0</v>
          </cell>
        </row>
        <row r="781">
          <cell r="A781" t="str">
            <v>Kullaya, Siril Michael</v>
          </cell>
          <cell r="B781" t="str">
            <v>Senior Manager Program</v>
          </cell>
          <cell r="C781" t="str">
            <v>EPR</v>
          </cell>
          <cell r="D781" t="str">
            <v>6959</v>
          </cell>
          <cell r="E781" t="str">
            <v>Y</v>
          </cell>
          <cell r="F781" t="str">
            <v>Tanzania Project Director, Infectious Disease Detection and Surveillance</v>
          </cell>
          <cell r="G781" t="str">
            <v>A</v>
          </cell>
          <cell r="H781" t="str">
            <v>TZS</v>
          </cell>
          <cell r="I781">
            <v>190640251.30000001</v>
          </cell>
          <cell r="J781">
            <v>1</v>
          </cell>
          <cell r="L781" t="str">
            <v>DAR ES SALAAM</v>
          </cell>
          <cell r="M781" t="str">
            <v>AFRICA</v>
          </cell>
          <cell r="AP781">
            <v>2500</v>
          </cell>
          <cell r="AQ781">
            <v>293.29269430769233</v>
          </cell>
          <cell r="AR781" t="str">
            <v xml:space="preserve"> </v>
          </cell>
          <cell r="AS781" t="str">
            <v xml:space="preserve"> </v>
          </cell>
          <cell r="AT781">
            <v>0</v>
          </cell>
        </row>
        <row r="782">
          <cell r="A782" t="str">
            <v>Kumar, Abhishek</v>
          </cell>
          <cell r="B782" t="str">
            <v>Senior Program Officer I</v>
          </cell>
          <cell r="C782" t="str">
            <v>PSN</v>
          </cell>
          <cell r="D782" t="str">
            <v>7678</v>
          </cell>
          <cell r="E782" t="str">
            <v>Y</v>
          </cell>
          <cell r="F782" t="str">
            <v>Regional Program Manager - Food Fortification</v>
          </cell>
          <cell r="G782" t="str">
            <v>A</v>
          </cell>
          <cell r="H782" t="str">
            <v>INR</v>
          </cell>
          <cell r="I782">
            <v>1712338.12</v>
          </cell>
          <cell r="J782">
            <v>1</v>
          </cell>
          <cell r="L782" t="str">
            <v>NEW DELHI</v>
          </cell>
          <cell r="M782" t="str">
            <v>AMEE</v>
          </cell>
          <cell r="AP782">
            <v>81.06</v>
          </cell>
          <cell r="AQ782">
            <v>81.247419765036355</v>
          </cell>
          <cell r="AR782" t="str">
            <v xml:space="preserve"> </v>
          </cell>
          <cell r="AS782" t="str">
            <v xml:space="preserve"> </v>
          </cell>
          <cell r="AT782">
            <v>0</v>
          </cell>
        </row>
        <row r="783">
          <cell r="A783" t="str">
            <v>Kumar, Amresh</v>
          </cell>
          <cell r="B783" t="str">
            <v>Senior Manager Program</v>
          </cell>
          <cell r="C783" t="str">
            <v>PSN</v>
          </cell>
          <cell r="D783" t="str">
            <v>4359</v>
          </cell>
          <cell r="E783" t="str">
            <v>Y</v>
          </cell>
          <cell r="F783" t="str">
            <v>Deputy Director, NTD&amp;M</v>
          </cell>
          <cell r="G783" t="str">
            <v>A</v>
          </cell>
          <cell r="H783" t="str">
            <v>INR</v>
          </cell>
          <cell r="I783">
            <v>6545974.3099999996</v>
          </cell>
          <cell r="J783">
            <v>1</v>
          </cell>
          <cell r="L783" t="str">
            <v>NEW DELHI</v>
          </cell>
          <cell r="M783" t="str">
            <v>AMEE</v>
          </cell>
          <cell r="AP783">
            <v>81.06</v>
          </cell>
          <cell r="AQ783">
            <v>310.59492066655275</v>
          </cell>
          <cell r="AR783" t="str">
            <v xml:space="preserve"> </v>
          </cell>
          <cell r="AS783" t="str">
            <v xml:space="preserve"> </v>
          </cell>
          <cell r="AT783">
            <v>0</v>
          </cell>
        </row>
        <row r="784">
          <cell r="A784" t="str">
            <v>Kumar, Arul Narayanan</v>
          </cell>
          <cell r="B784" t="str">
            <v>Senior Functional Coordinator</v>
          </cell>
          <cell r="C784" t="str">
            <v>PSN</v>
          </cell>
          <cell r="D784" t="str">
            <v>7128</v>
          </cell>
          <cell r="E784" t="str">
            <v>Y</v>
          </cell>
          <cell r="F784" t="str">
            <v>Project Assistant</v>
          </cell>
          <cell r="G784" t="str">
            <v>A</v>
          </cell>
          <cell r="H784" t="str">
            <v>INR</v>
          </cell>
          <cell r="I784">
            <v>971225.09</v>
          </cell>
          <cell r="J784">
            <v>1</v>
          </cell>
          <cell r="L784" t="str">
            <v>NEW DELHI</v>
          </cell>
          <cell r="M784" t="str">
            <v>AMEE</v>
          </cell>
          <cell r="AP784">
            <v>81.06</v>
          </cell>
          <cell r="AQ784">
            <v>46.082915314391997</v>
          </cell>
          <cell r="AR784" t="str">
            <v xml:space="preserve"> </v>
          </cell>
          <cell r="AS784" t="str">
            <v xml:space="preserve"> </v>
          </cell>
          <cell r="AT784">
            <v>0</v>
          </cell>
        </row>
        <row r="785">
          <cell r="A785" t="str">
            <v>Kumar, Deepanshi</v>
          </cell>
          <cell r="B785" t="str">
            <v>Senior Functional Coordinator</v>
          </cell>
          <cell r="C785" t="str">
            <v>PSN</v>
          </cell>
          <cell r="D785" t="str">
            <v>6071</v>
          </cell>
          <cell r="E785" t="str">
            <v>Y</v>
          </cell>
          <cell r="F785" t="str">
            <v>Senior Program Assistant</v>
          </cell>
          <cell r="G785" t="str">
            <v>A</v>
          </cell>
          <cell r="H785" t="str">
            <v>INR</v>
          </cell>
          <cell r="I785">
            <v>1290427.49</v>
          </cell>
          <cell r="J785">
            <v>1</v>
          </cell>
          <cell r="L785" t="str">
            <v>NEW DELHI</v>
          </cell>
          <cell r="M785" t="str">
            <v>AMEE</v>
          </cell>
          <cell r="AP785">
            <v>81.06</v>
          </cell>
          <cell r="AQ785">
            <v>61.228505475526198</v>
          </cell>
          <cell r="AR785" t="str">
            <v xml:space="preserve"> </v>
          </cell>
          <cell r="AS785" t="str">
            <v xml:space="preserve"> </v>
          </cell>
          <cell r="AT785">
            <v>0</v>
          </cell>
        </row>
        <row r="786">
          <cell r="A786" t="str">
            <v>Kumar, Dhiraj</v>
          </cell>
          <cell r="B786" t="str">
            <v>Senior Accountant I</v>
          </cell>
          <cell r="C786" t="str">
            <v>PSN</v>
          </cell>
          <cell r="D786" t="str">
            <v>7669</v>
          </cell>
          <cell r="E786" t="str">
            <v>Y</v>
          </cell>
          <cell r="F786" t="str">
            <v>Finance Officer</v>
          </cell>
          <cell r="G786" t="str">
            <v>A</v>
          </cell>
          <cell r="H786" t="str">
            <v>INR</v>
          </cell>
          <cell r="I786">
            <v>1883571.93</v>
          </cell>
          <cell r="J786">
            <v>1</v>
          </cell>
          <cell r="L786" t="str">
            <v>NEW DELHI</v>
          </cell>
          <cell r="M786" t="str">
            <v>AMEE</v>
          </cell>
          <cell r="AP786">
            <v>81.06</v>
          </cell>
          <cell r="AQ786">
            <v>89.372161646643505</v>
          </cell>
          <cell r="AR786" t="str">
            <v xml:space="preserve"> </v>
          </cell>
          <cell r="AS786" t="str">
            <v xml:space="preserve"> </v>
          </cell>
          <cell r="AT786">
            <v>0</v>
          </cell>
        </row>
        <row r="787">
          <cell r="A787" t="str">
            <v>Kumar, P Kiran</v>
          </cell>
          <cell r="B787" t="str">
            <v>Senior Program Officer I</v>
          </cell>
          <cell r="C787" t="str">
            <v>PSN</v>
          </cell>
          <cell r="D787" t="str">
            <v>6800</v>
          </cell>
          <cell r="E787" t="str">
            <v>Y</v>
          </cell>
          <cell r="F787" t="str">
            <v>Program Officer</v>
          </cell>
          <cell r="G787" t="str">
            <v>A</v>
          </cell>
          <cell r="H787" t="str">
            <v>INR</v>
          </cell>
          <cell r="I787">
            <v>1811434.03</v>
          </cell>
          <cell r="J787">
            <v>1</v>
          </cell>
          <cell r="L787" t="str">
            <v>REMOTE-IN-ND</v>
          </cell>
          <cell r="M787" t="str">
            <v>AMEE</v>
          </cell>
          <cell r="AP787">
            <v>81.06</v>
          </cell>
          <cell r="AQ787">
            <v>85.949345688853469</v>
          </cell>
          <cell r="AR787" t="str">
            <v xml:space="preserve"> </v>
          </cell>
          <cell r="AS787" t="str">
            <v xml:space="preserve"> </v>
          </cell>
          <cell r="AT787">
            <v>0</v>
          </cell>
        </row>
        <row r="788">
          <cell r="A788" t="str">
            <v>Kumar, Rakesh</v>
          </cell>
          <cell r="B788" t="str">
            <v>Manager Finance and Awards</v>
          </cell>
          <cell r="C788" t="str">
            <v>PSN</v>
          </cell>
          <cell r="D788" t="str">
            <v>4716</v>
          </cell>
          <cell r="E788" t="str">
            <v>Y</v>
          </cell>
          <cell r="F788" t="str">
            <v>Senior PADM</v>
          </cell>
          <cell r="G788" t="str">
            <v>A</v>
          </cell>
          <cell r="H788" t="str">
            <v>INR</v>
          </cell>
          <cell r="I788">
            <v>2842474.69</v>
          </cell>
          <cell r="J788">
            <v>1</v>
          </cell>
          <cell r="L788" t="str">
            <v>NEW DELHI</v>
          </cell>
          <cell r="M788" t="str">
            <v>AMEE</v>
          </cell>
          <cell r="AP788">
            <v>81.06</v>
          </cell>
          <cell r="AQ788">
            <v>134.87040416405699</v>
          </cell>
          <cell r="AR788" t="str">
            <v xml:space="preserve"> </v>
          </cell>
          <cell r="AS788" t="str">
            <v xml:space="preserve"> </v>
          </cell>
          <cell r="AT788">
            <v>0</v>
          </cell>
        </row>
        <row r="789">
          <cell r="A789" t="str">
            <v>Kumar, Rohitashwa</v>
          </cell>
          <cell r="B789" t="str">
            <v>Advanced Program Officer</v>
          </cell>
          <cell r="C789" t="str">
            <v>PSN</v>
          </cell>
          <cell r="D789" t="str">
            <v>7471</v>
          </cell>
          <cell r="E789" t="str">
            <v>Y</v>
          </cell>
          <cell r="F789" t="str">
            <v>State Lead-RCM, U.P</v>
          </cell>
          <cell r="G789" t="str">
            <v>A</v>
          </cell>
          <cell r="H789" t="str">
            <v>INR</v>
          </cell>
          <cell r="I789">
            <v>2326881.65</v>
          </cell>
          <cell r="J789">
            <v>1</v>
          </cell>
          <cell r="L789" t="str">
            <v>LUCKNOW</v>
          </cell>
          <cell r="M789" t="str">
            <v>AMEE</v>
          </cell>
          <cell r="AP789">
            <v>81.06</v>
          </cell>
          <cell r="AQ789">
            <v>110.40642496536277</v>
          </cell>
          <cell r="AR789" t="str">
            <v xml:space="preserve"> </v>
          </cell>
          <cell r="AS789" t="str">
            <v xml:space="preserve"> </v>
          </cell>
          <cell r="AT789">
            <v>0</v>
          </cell>
        </row>
        <row r="790">
          <cell r="A790" t="str">
            <v>Kumar, Sandeep</v>
          </cell>
          <cell r="B790" t="str">
            <v>Senior Manager Program</v>
          </cell>
          <cell r="C790" t="str">
            <v>PSN</v>
          </cell>
          <cell r="D790" t="str">
            <v>3845</v>
          </cell>
          <cell r="E790" t="str">
            <v>Y</v>
          </cell>
          <cell r="F790" t="str">
            <v>Deputy Director, Immunization &amp; Cold Chain</v>
          </cell>
          <cell r="G790" t="str">
            <v>A</v>
          </cell>
          <cell r="H790" t="str">
            <v>INR</v>
          </cell>
          <cell r="I790">
            <v>6894697.6900000004</v>
          </cell>
          <cell r="J790">
            <v>1</v>
          </cell>
          <cell r="L790" t="str">
            <v>NEW DELHI</v>
          </cell>
          <cell r="M790" t="str">
            <v>AMEE</v>
          </cell>
          <cell r="AP790">
            <v>81.06</v>
          </cell>
          <cell r="AQ790">
            <v>327.14122919394941</v>
          </cell>
          <cell r="AR790" t="str">
            <v xml:space="preserve"> </v>
          </cell>
          <cell r="AS790" t="str">
            <v xml:space="preserve"> </v>
          </cell>
          <cell r="AT790">
            <v>0</v>
          </cell>
        </row>
        <row r="791">
          <cell r="A791" t="str">
            <v>Kumboko, Dominique Bigume</v>
          </cell>
          <cell r="B791" t="str">
            <v>Procurement Supply Chain Associate II</v>
          </cell>
          <cell r="C791" t="str">
            <v>DRC</v>
          </cell>
          <cell r="D791" t="str">
            <v>5962</v>
          </cell>
          <cell r="E791" t="str">
            <v>Y</v>
          </cell>
          <cell r="F791" t="str">
            <v>Procurement Officer, DRC Country Program</v>
          </cell>
          <cell r="G791" t="str">
            <v>A</v>
          </cell>
          <cell r="H791" t="str">
            <v>USD</v>
          </cell>
          <cell r="I791">
            <v>24365.32</v>
          </cell>
          <cell r="J791">
            <v>1</v>
          </cell>
          <cell r="L791" t="str">
            <v>KINSHASA</v>
          </cell>
          <cell r="M791" t="str">
            <v>AFRICA</v>
          </cell>
          <cell r="AP791">
            <v>1</v>
          </cell>
          <cell r="AQ791">
            <v>93.712769230769226</v>
          </cell>
          <cell r="AR791" t="str">
            <v xml:space="preserve"> </v>
          </cell>
          <cell r="AS791" t="str">
            <v xml:space="preserve"> </v>
          </cell>
          <cell r="AT791">
            <v>0</v>
          </cell>
        </row>
        <row r="792">
          <cell r="A792" t="str">
            <v>Kumesan, Jennifer Elizabeth</v>
          </cell>
          <cell r="B792" t="str">
            <v>Coordinator II Functional Support /Technician II</v>
          </cell>
          <cell r="C792" t="str">
            <v>EXAGEN</v>
          </cell>
          <cell r="D792" t="str">
            <v>8047</v>
          </cell>
          <cell r="E792" t="str">
            <v>Y</v>
          </cell>
          <cell r="F792" t="str">
            <v>Program Assistant</v>
          </cell>
          <cell r="G792" t="str">
            <v>A</v>
          </cell>
          <cell r="H792" t="str">
            <v>USD</v>
          </cell>
          <cell r="I792">
            <v>65000</v>
          </cell>
          <cell r="J792">
            <v>1</v>
          </cell>
          <cell r="L792" t="str">
            <v>SEATTLE</v>
          </cell>
          <cell r="M792" t="str">
            <v>US</v>
          </cell>
          <cell r="AP792">
            <v>1</v>
          </cell>
          <cell r="AQ792">
            <v>250</v>
          </cell>
          <cell r="AR792" t="str">
            <v xml:space="preserve"> </v>
          </cell>
          <cell r="AS792" t="str">
            <v xml:space="preserve"> </v>
          </cell>
          <cell r="AT792">
            <v>0</v>
          </cell>
        </row>
        <row r="793">
          <cell r="A793" t="str">
            <v>Kungu Omwandho, Stephen</v>
          </cell>
          <cell r="B793" t="str">
            <v>Senior Auditor II</v>
          </cell>
          <cell r="C793" t="str">
            <v>FPA</v>
          </cell>
          <cell r="D793" t="str">
            <v>6299</v>
          </cell>
          <cell r="E793" t="str">
            <v>Y</v>
          </cell>
          <cell r="F793" t="str">
            <v>Global Auditor</v>
          </cell>
          <cell r="G793" t="str">
            <v>A</v>
          </cell>
          <cell r="H793" t="str">
            <v>USD</v>
          </cell>
          <cell r="I793">
            <v>27506.85</v>
          </cell>
          <cell r="J793">
            <v>1</v>
          </cell>
          <cell r="L793" t="str">
            <v>KISUMU</v>
          </cell>
          <cell r="M793" t="str">
            <v>AFRICA</v>
          </cell>
          <cell r="AP793">
            <v>1</v>
          </cell>
          <cell r="AQ793">
            <v>105.79557692307692</v>
          </cell>
          <cell r="AR793" t="str">
            <v xml:space="preserve"> </v>
          </cell>
          <cell r="AS793" t="str">
            <v xml:space="preserve"> </v>
          </cell>
          <cell r="AT793">
            <v>0</v>
          </cell>
        </row>
        <row r="794">
          <cell r="A794" t="str">
            <v>Kunihira, Barbara Evelyn</v>
          </cell>
          <cell r="B794" t="str">
            <v>Senior Monitoring, Evaluation and Learning Officer I</v>
          </cell>
          <cell r="C794" t="str">
            <v>RH</v>
          </cell>
          <cell r="D794" t="str">
            <v>7385</v>
          </cell>
          <cell r="E794" t="str">
            <v>Y</v>
          </cell>
          <cell r="F794" t="str">
            <v>Monitoring and Evaluation Officer, Uganda Private sector FP Project</v>
          </cell>
          <cell r="G794" t="str">
            <v>A</v>
          </cell>
          <cell r="H794" t="str">
            <v>UGX</v>
          </cell>
          <cell r="I794">
            <v>135040094</v>
          </cell>
          <cell r="J794">
            <v>1</v>
          </cell>
          <cell r="L794" t="str">
            <v>UgandaKampala</v>
          </cell>
          <cell r="M794" t="str">
            <v>AFRICA</v>
          </cell>
          <cell r="AP794">
            <v>3750</v>
          </cell>
          <cell r="AQ794">
            <v>138.50266051282051</v>
          </cell>
          <cell r="AR794" t="str">
            <v xml:space="preserve"> </v>
          </cell>
          <cell r="AS794" t="str">
            <v xml:space="preserve"> </v>
          </cell>
          <cell r="AT794">
            <v>0</v>
          </cell>
        </row>
        <row r="795">
          <cell r="A795" t="str">
            <v>Kunsa, Paul</v>
          </cell>
          <cell r="B795" t="str">
            <v>Senior Program Officer I</v>
          </cell>
          <cell r="C795" t="str">
            <v>UGA</v>
          </cell>
          <cell r="D795" t="str">
            <v>10330</v>
          </cell>
          <cell r="E795" t="str">
            <v>Y</v>
          </cell>
          <cell r="F795" t="str">
            <v>Program Officer - Vaccines and Immunization</v>
          </cell>
          <cell r="G795" t="str">
            <v>A</v>
          </cell>
          <cell r="H795" t="str">
            <v>UGX</v>
          </cell>
          <cell r="I795">
            <v>108000000</v>
          </cell>
          <cell r="J795">
            <v>1</v>
          </cell>
          <cell r="L795" t="str">
            <v>UgandaKampala</v>
          </cell>
          <cell r="M795" t="str">
            <v>AFRICA</v>
          </cell>
          <cell r="AP795">
            <v>3750</v>
          </cell>
          <cell r="AQ795">
            <v>110.76923076923077</v>
          </cell>
          <cell r="AR795" t="str">
            <v xml:space="preserve"> </v>
          </cell>
          <cell r="AS795" t="str">
            <v xml:space="preserve"> </v>
          </cell>
          <cell r="AT795">
            <v>0</v>
          </cell>
        </row>
        <row r="796">
          <cell r="A796" t="str">
            <v>Kuong, Chakriya</v>
          </cell>
          <cell r="B796" t="str">
            <v>TL II Accounting</v>
          </cell>
          <cell r="C796" t="str">
            <v>GLACCT</v>
          </cell>
          <cell r="D796" t="str">
            <v>10091</v>
          </cell>
          <cell r="E796" t="str">
            <v>Y</v>
          </cell>
          <cell r="F796" t="str">
            <v>Accounts Payable Supervisor</v>
          </cell>
          <cell r="G796" t="str">
            <v>A</v>
          </cell>
          <cell r="H796" t="str">
            <v>USD</v>
          </cell>
          <cell r="I796">
            <v>103000</v>
          </cell>
          <cell r="J796">
            <v>1</v>
          </cell>
          <cell r="L796" t="str">
            <v>SEATTLE</v>
          </cell>
          <cell r="M796" t="str">
            <v>US</v>
          </cell>
          <cell r="AP796">
            <v>1</v>
          </cell>
          <cell r="AQ796">
            <v>396.15384615384613</v>
          </cell>
          <cell r="AR796" t="str">
            <v xml:space="preserve"> </v>
          </cell>
          <cell r="AS796" t="str">
            <v xml:space="preserve"> </v>
          </cell>
          <cell r="AT796">
            <v>0</v>
          </cell>
        </row>
        <row r="797">
          <cell r="A797" t="str">
            <v>Kuotsu, Rokomeno R</v>
          </cell>
          <cell r="B797" t="str">
            <v>Program Associate II</v>
          </cell>
          <cell r="C797" t="str">
            <v>PSN</v>
          </cell>
          <cell r="D797" t="str">
            <v>8199</v>
          </cell>
          <cell r="E797" t="str">
            <v>Y</v>
          </cell>
          <cell r="F797" t="str">
            <v>State Program Officer - Treatment</v>
          </cell>
          <cell r="G797" t="str">
            <v>A</v>
          </cell>
          <cell r="H797" t="str">
            <v>INR</v>
          </cell>
          <cell r="I797">
            <v>1229789.52</v>
          </cell>
          <cell r="J797">
            <v>1</v>
          </cell>
          <cell r="L797" t="str">
            <v>REMOTE-IN-ND</v>
          </cell>
          <cell r="M797" t="str">
            <v>AMEE</v>
          </cell>
          <cell r="AP797">
            <v>81.06</v>
          </cell>
          <cell r="AQ797">
            <v>58.351340887092185</v>
          </cell>
          <cell r="AR797" t="str">
            <v xml:space="preserve"> </v>
          </cell>
          <cell r="AS797" t="str">
            <v xml:space="preserve"> </v>
          </cell>
          <cell r="AT797">
            <v>0</v>
          </cell>
        </row>
        <row r="798">
          <cell r="A798" t="str">
            <v>Kurechko, Inga Ashotovna</v>
          </cell>
          <cell r="B798" t="str">
            <v>Senior Finance and Awards Officer II/ Senior PADM II</v>
          </cell>
          <cell r="C798" t="str">
            <v>PSU</v>
          </cell>
          <cell r="D798" t="str">
            <v>3070</v>
          </cell>
          <cell r="E798" t="str">
            <v>Y</v>
          </cell>
          <cell r="F798" t="str">
            <v>Senior Finance and Administration Specialist</v>
          </cell>
          <cell r="G798" t="str">
            <v>A</v>
          </cell>
          <cell r="H798" t="str">
            <v>USD</v>
          </cell>
          <cell r="I798">
            <v>67766.39</v>
          </cell>
          <cell r="J798">
            <v>1</v>
          </cell>
          <cell r="L798" t="str">
            <v>KYIV</v>
          </cell>
          <cell r="M798" t="str">
            <v>AMEE</v>
          </cell>
          <cell r="AP798">
            <v>1</v>
          </cell>
          <cell r="AQ798">
            <v>260.63996153846153</v>
          </cell>
          <cell r="AR798" t="str">
            <v xml:space="preserve"> </v>
          </cell>
          <cell r="AS798" t="str">
            <v xml:space="preserve"> </v>
          </cell>
          <cell r="AT798">
            <v>0</v>
          </cell>
        </row>
        <row r="799">
          <cell r="A799" t="str">
            <v>Kurfurst, Tina Marie</v>
          </cell>
          <cell r="B799" t="str">
            <v>Administrative Assistant II</v>
          </cell>
          <cell r="C799" t="str">
            <v>EXAGEN</v>
          </cell>
          <cell r="D799" t="str">
            <v>2063</v>
          </cell>
          <cell r="E799" t="str">
            <v>Y</v>
          </cell>
          <cell r="F799" t="str">
            <v>CRM Data Coordinator</v>
          </cell>
          <cell r="G799" t="str">
            <v>A</v>
          </cell>
          <cell r="H799" t="str">
            <v>USD</v>
          </cell>
          <cell r="I799">
            <v>79095.12</v>
          </cell>
          <cell r="J799">
            <v>1</v>
          </cell>
          <cell r="L799" t="str">
            <v>SEATTLE</v>
          </cell>
          <cell r="M799" t="str">
            <v>US</v>
          </cell>
          <cell r="AP799">
            <v>1</v>
          </cell>
          <cell r="AQ799">
            <v>304.21199999999999</v>
          </cell>
          <cell r="AR799" t="str">
            <v xml:space="preserve"> </v>
          </cell>
          <cell r="AS799" t="str">
            <v xml:space="preserve"> </v>
          </cell>
          <cell r="AT799">
            <v>0</v>
          </cell>
        </row>
        <row r="800">
          <cell r="A800" t="str">
            <v>Kusi, Vida</v>
          </cell>
          <cell r="B800" t="str">
            <v>Senior Administrative Assistant</v>
          </cell>
          <cell r="C800" t="str">
            <v>MNTD</v>
          </cell>
          <cell r="D800" t="str">
            <v>10290</v>
          </cell>
          <cell r="E800" t="str">
            <v>Y</v>
          </cell>
          <cell r="F800" t="str">
            <v>Program Assistant</v>
          </cell>
          <cell r="G800" t="str">
            <v>A</v>
          </cell>
          <cell r="H800" t="str">
            <v>USD</v>
          </cell>
          <cell r="I800">
            <v>10200</v>
          </cell>
          <cell r="J800">
            <v>1</v>
          </cell>
          <cell r="L800" t="str">
            <v>ACCRA</v>
          </cell>
          <cell r="M800" t="str">
            <v>AFRICA</v>
          </cell>
          <cell r="AP800">
            <v>1</v>
          </cell>
          <cell r="AQ800">
            <v>39.230769230769234</v>
          </cell>
          <cell r="AR800" t="str">
            <v xml:space="preserve"> </v>
          </cell>
          <cell r="AS800" t="str">
            <v xml:space="preserve"> </v>
          </cell>
          <cell r="AT800">
            <v>0</v>
          </cell>
        </row>
        <row r="801">
          <cell r="A801" t="str">
            <v>Kwapong, Alex Kwasi</v>
          </cell>
          <cell r="B801" t="str">
            <v>Coordinator I Functional Support /Technician I</v>
          </cell>
          <cell r="C801" t="str">
            <v>NCD</v>
          </cell>
          <cell r="D801" t="str">
            <v>4657</v>
          </cell>
          <cell r="E801" t="str">
            <v>Y</v>
          </cell>
          <cell r="F801" t="str">
            <v>Driver</v>
          </cell>
          <cell r="G801" t="str">
            <v>A</v>
          </cell>
          <cell r="H801" t="str">
            <v>USD</v>
          </cell>
          <cell r="I801">
            <v>4605.8900000000003</v>
          </cell>
          <cell r="J801">
            <v>1</v>
          </cell>
          <cell r="L801" t="str">
            <v>ACCRA</v>
          </cell>
          <cell r="M801" t="str">
            <v>AFRICA</v>
          </cell>
          <cell r="AP801">
            <v>1</v>
          </cell>
          <cell r="AQ801">
            <v>17.714961538461541</v>
          </cell>
          <cell r="AR801" t="str">
            <v xml:space="preserve"> </v>
          </cell>
          <cell r="AS801" t="str">
            <v xml:space="preserve"> </v>
          </cell>
          <cell r="AT801">
            <v>0</v>
          </cell>
        </row>
        <row r="802">
          <cell r="A802" t="str">
            <v>Kwarteng, Priscilla Boadiwah</v>
          </cell>
          <cell r="B802" t="str">
            <v>Program Associate II</v>
          </cell>
          <cell r="C802" t="str">
            <v>MDHT</v>
          </cell>
          <cell r="D802" t="str">
            <v>7860</v>
          </cell>
          <cell r="E802" t="str">
            <v>Y</v>
          </cell>
          <cell r="F802" t="str">
            <v>Program Associate, MDHT</v>
          </cell>
          <cell r="G802" t="str">
            <v>A</v>
          </cell>
          <cell r="H802" t="str">
            <v>USD</v>
          </cell>
          <cell r="I802">
            <v>88194.08</v>
          </cell>
          <cell r="J802">
            <v>1</v>
          </cell>
          <cell r="L802" t="str">
            <v>HOME-VA-SEA</v>
          </cell>
          <cell r="M802" t="str">
            <v>US</v>
          </cell>
          <cell r="AP802">
            <v>1</v>
          </cell>
          <cell r="AQ802">
            <v>339.20800000000003</v>
          </cell>
          <cell r="AR802" t="str">
            <v xml:space="preserve"> </v>
          </cell>
          <cell r="AS802" t="str">
            <v xml:space="preserve"> </v>
          </cell>
          <cell r="AT802">
            <v>0</v>
          </cell>
        </row>
        <row r="803">
          <cell r="A803" t="str">
            <v>Kwong, Kevin Tze-Chi</v>
          </cell>
          <cell r="B803" t="str">
            <v>Senior Program Officer I</v>
          </cell>
          <cell r="C803" t="str">
            <v>MD</v>
          </cell>
          <cell r="D803" t="str">
            <v>7110</v>
          </cell>
          <cell r="E803" t="str">
            <v>Y</v>
          </cell>
          <cell r="F803" t="str">
            <v>Program Officer</v>
          </cell>
          <cell r="G803" t="str">
            <v>A</v>
          </cell>
          <cell r="H803" t="str">
            <v>USD</v>
          </cell>
          <cell r="I803">
            <v>108264.73</v>
          </cell>
          <cell r="J803">
            <v>1</v>
          </cell>
          <cell r="L803" t="str">
            <v>SEATTLE</v>
          </cell>
          <cell r="M803" t="str">
            <v>US</v>
          </cell>
          <cell r="AP803">
            <v>1</v>
          </cell>
          <cell r="AQ803">
            <v>416.4028076923077</v>
          </cell>
          <cell r="AR803" t="str">
            <v xml:space="preserve"> </v>
          </cell>
          <cell r="AS803" t="str">
            <v xml:space="preserve"> </v>
          </cell>
          <cell r="AT803">
            <v>0</v>
          </cell>
        </row>
        <row r="804">
          <cell r="A804" t="str">
            <v>Kyaw, Zwe Thihaa</v>
          </cell>
          <cell r="B804" t="str">
            <v>Senior Program Officer II</v>
          </cell>
          <cell r="C804" t="str">
            <v>MM</v>
          </cell>
          <cell r="D804" t="str">
            <v>8039</v>
          </cell>
          <cell r="E804" t="str">
            <v>Y</v>
          </cell>
          <cell r="F804" t="str">
            <v>Senior Technical Officer, Malaria</v>
          </cell>
          <cell r="G804" t="str">
            <v>A</v>
          </cell>
          <cell r="H804" t="str">
            <v>USD</v>
          </cell>
          <cell r="I804">
            <v>21828</v>
          </cell>
          <cell r="J804">
            <v>1</v>
          </cell>
          <cell r="L804" t="str">
            <v>Yangon</v>
          </cell>
          <cell r="M804" t="str">
            <v>AMEE</v>
          </cell>
          <cell r="AP804">
            <v>1</v>
          </cell>
          <cell r="AQ804">
            <v>83.953846153846158</v>
          </cell>
          <cell r="AR804" t="str">
            <v xml:space="preserve"> </v>
          </cell>
          <cell r="AS804" t="str">
            <v xml:space="preserve"> </v>
          </cell>
          <cell r="AT804">
            <v>0</v>
          </cell>
        </row>
        <row r="805">
          <cell r="A805" t="str">
            <v>Labry, Blandine</v>
          </cell>
          <cell r="B805" t="str">
            <v>Director FP&amp;A</v>
          </cell>
          <cell r="C805" t="str">
            <v>FPA</v>
          </cell>
          <cell r="D805" t="str">
            <v>10216</v>
          </cell>
          <cell r="E805" t="str">
            <v>Y</v>
          </cell>
          <cell r="F805" t="str">
            <v>Director FP&amp;A</v>
          </cell>
          <cell r="G805" t="str">
            <v>A</v>
          </cell>
          <cell r="H805" t="str">
            <v>GBP</v>
          </cell>
          <cell r="I805">
            <v>120000</v>
          </cell>
          <cell r="J805">
            <v>1</v>
          </cell>
          <cell r="L805" t="str">
            <v>LONDON</v>
          </cell>
          <cell r="M805" t="str">
            <v>AMEE</v>
          </cell>
          <cell r="AP805">
            <v>0.72499999999999998</v>
          </cell>
          <cell r="AQ805">
            <v>636.60477453580904</v>
          </cell>
          <cell r="AR805" t="str">
            <v xml:space="preserve"> </v>
          </cell>
          <cell r="AS805" t="str">
            <v xml:space="preserve"> </v>
          </cell>
          <cell r="AT805">
            <v>0</v>
          </cell>
        </row>
        <row r="806">
          <cell r="A806" t="str">
            <v>Lagares, Antonio Alexis</v>
          </cell>
          <cell r="B806" t="str">
            <v>Senior HR Business Partners</v>
          </cell>
          <cell r="C806" t="str">
            <v>HR</v>
          </cell>
          <cell r="D806" t="str">
            <v>8055</v>
          </cell>
          <cell r="E806" t="str">
            <v>Y</v>
          </cell>
          <cell r="F806" t="str">
            <v>Senior HR Business Partner</v>
          </cell>
          <cell r="G806" t="str">
            <v>A</v>
          </cell>
          <cell r="H806" t="str">
            <v>USD</v>
          </cell>
          <cell r="I806">
            <v>131560</v>
          </cell>
          <cell r="J806">
            <v>1</v>
          </cell>
          <cell r="L806" t="str">
            <v>SEATTLE</v>
          </cell>
          <cell r="M806" t="str">
            <v>US</v>
          </cell>
          <cell r="AP806">
            <v>1</v>
          </cell>
          <cell r="AQ806">
            <v>506</v>
          </cell>
          <cell r="AR806" t="str">
            <v xml:space="preserve"> </v>
          </cell>
          <cell r="AS806" t="str">
            <v xml:space="preserve"> </v>
          </cell>
          <cell r="AT806">
            <v>0</v>
          </cell>
        </row>
        <row r="807">
          <cell r="A807" t="str">
            <v>Lagares, Harper Cecelia</v>
          </cell>
          <cell r="B807" t="str">
            <v>Senior Functional Coordinator</v>
          </cell>
          <cell r="C807" t="str">
            <v>CODE</v>
          </cell>
          <cell r="D807" t="str">
            <v>7868</v>
          </cell>
          <cell r="E807" t="str">
            <v>Y</v>
          </cell>
          <cell r="F807" t="str">
            <v>Senior Program Assistant</v>
          </cell>
          <cell r="G807" t="str">
            <v>A</v>
          </cell>
          <cell r="H807" t="str">
            <v>USD</v>
          </cell>
          <cell r="I807">
            <v>39262.080000000002</v>
          </cell>
          <cell r="J807">
            <v>0.6</v>
          </cell>
          <cell r="L807" t="str">
            <v>HOME-MN-SEA</v>
          </cell>
          <cell r="M807" t="str">
            <v>US</v>
          </cell>
          <cell r="AP807">
            <v>1</v>
          </cell>
          <cell r="AQ807">
            <v>251.68</v>
          </cell>
          <cell r="AR807" t="str">
            <v xml:space="preserve"> </v>
          </cell>
          <cell r="AS807" t="str">
            <v xml:space="preserve"> </v>
          </cell>
          <cell r="AT807">
            <v>0</v>
          </cell>
        </row>
        <row r="808">
          <cell r="A808" t="str">
            <v>Lal, Manjari</v>
          </cell>
          <cell r="B808" t="str">
            <v>Research &amp; Development Advisor I</v>
          </cell>
          <cell r="C808" t="str">
            <v>MDHT</v>
          </cell>
          <cell r="D808" t="str">
            <v>3213</v>
          </cell>
          <cell r="E808" t="str">
            <v>Y</v>
          </cell>
          <cell r="F808" t="str">
            <v>Research and Development Advisor</v>
          </cell>
          <cell r="G808" t="str">
            <v>A</v>
          </cell>
          <cell r="H808" t="str">
            <v>USD</v>
          </cell>
          <cell r="I808">
            <v>208871.45</v>
          </cell>
          <cell r="J808">
            <v>1</v>
          </cell>
          <cell r="L808" t="str">
            <v>SEATTLE</v>
          </cell>
          <cell r="M808" t="str">
            <v>US</v>
          </cell>
          <cell r="AP808">
            <v>1</v>
          </cell>
          <cell r="AQ808">
            <v>803.35173076923081</v>
          </cell>
          <cell r="AR808" t="str">
            <v xml:space="preserve"> </v>
          </cell>
          <cell r="AS808" t="str">
            <v>X</v>
          </cell>
          <cell r="AT808">
            <v>0</v>
          </cell>
        </row>
        <row r="809">
          <cell r="A809" t="str">
            <v>Lalit, Ingudum</v>
          </cell>
          <cell r="B809" t="str">
            <v>Program Associate II</v>
          </cell>
          <cell r="C809" t="str">
            <v>PSN</v>
          </cell>
          <cell r="D809" t="str">
            <v>8111</v>
          </cell>
          <cell r="E809" t="str">
            <v>Y</v>
          </cell>
          <cell r="F809" t="str">
            <v>Medical Advisor</v>
          </cell>
          <cell r="G809" t="str">
            <v>A</v>
          </cell>
          <cell r="H809" t="str">
            <v>INR</v>
          </cell>
          <cell r="I809">
            <v>905762.49</v>
          </cell>
          <cell r="J809">
            <v>1</v>
          </cell>
          <cell r="L809" t="str">
            <v>REMOTE-IN-ND</v>
          </cell>
          <cell r="M809" t="str">
            <v>AMEE</v>
          </cell>
          <cell r="AP809">
            <v>81.06</v>
          </cell>
          <cell r="AQ809">
            <v>42.976830552866822</v>
          </cell>
          <cell r="AR809" t="str">
            <v xml:space="preserve"> </v>
          </cell>
          <cell r="AS809" t="str">
            <v xml:space="preserve"> </v>
          </cell>
          <cell r="AT809">
            <v>0</v>
          </cell>
        </row>
        <row r="810">
          <cell r="A810" t="str">
            <v>Lalrempuia, Robert</v>
          </cell>
          <cell r="B810" t="str">
            <v>Senior Program Officer I</v>
          </cell>
          <cell r="C810" t="str">
            <v>PSN</v>
          </cell>
          <cell r="D810" t="str">
            <v>7992</v>
          </cell>
          <cell r="E810" t="str">
            <v>Y</v>
          </cell>
          <cell r="F810" t="str">
            <v>State Program Officer- HIV Prevention &amp; Case Finding</v>
          </cell>
          <cell r="G810" t="str">
            <v>A</v>
          </cell>
          <cell r="H810" t="str">
            <v>INR</v>
          </cell>
          <cell r="I810">
            <v>1229904.01</v>
          </cell>
          <cell r="J810">
            <v>1</v>
          </cell>
          <cell r="L810" t="str">
            <v>REMOTE-IN-ND</v>
          </cell>
          <cell r="M810" t="str">
            <v>AMEE</v>
          </cell>
          <cell r="AP810">
            <v>81.06</v>
          </cell>
          <cell r="AQ810">
            <v>58.356773235400176</v>
          </cell>
          <cell r="AR810" t="str">
            <v xml:space="preserve"> </v>
          </cell>
          <cell r="AS810" t="str">
            <v xml:space="preserve"> </v>
          </cell>
          <cell r="AT810">
            <v>0</v>
          </cell>
        </row>
        <row r="811">
          <cell r="A811" t="str">
            <v>Lalrindiki, Christina</v>
          </cell>
          <cell r="B811" t="str">
            <v>Senior Program Officer II</v>
          </cell>
          <cell r="C811" t="str">
            <v>PSN</v>
          </cell>
          <cell r="D811" t="str">
            <v>7993</v>
          </cell>
          <cell r="E811" t="str">
            <v>Y</v>
          </cell>
          <cell r="F811" t="str">
            <v>State Coordinating Officer - HIV</v>
          </cell>
          <cell r="G811" t="str">
            <v>A</v>
          </cell>
          <cell r="H811" t="str">
            <v>INR</v>
          </cell>
          <cell r="I811">
            <v>1414389.13</v>
          </cell>
          <cell r="J811">
            <v>1</v>
          </cell>
          <cell r="L811" t="str">
            <v>REMOTE-IN-ND</v>
          </cell>
          <cell r="M811" t="str">
            <v>AMEE</v>
          </cell>
          <cell r="AP811">
            <v>81.06</v>
          </cell>
          <cell r="AQ811">
            <v>67.110266374385532</v>
          </cell>
          <cell r="AR811" t="str">
            <v xml:space="preserve"> </v>
          </cell>
          <cell r="AS811" t="str">
            <v xml:space="preserve"> </v>
          </cell>
          <cell r="AT811">
            <v>0</v>
          </cell>
        </row>
        <row r="812">
          <cell r="A812" t="str">
            <v>Lalwani, Tanya</v>
          </cell>
          <cell r="B812" t="str">
            <v>Senior Manager Monitoring, Evaluation and Learning</v>
          </cell>
          <cell r="C812" t="str">
            <v>CODE</v>
          </cell>
          <cell r="D812" t="str">
            <v>3290</v>
          </cell>
          <cell r="E812" t="str">
            <v>Y</v>
          </cell>
          <cell r="F812" t="str">
            <v>Sr. MEL Manager</v>
          </cell>
          <cell r="G812" t="str">
            <v>A</v>
          </cell>
          <cell r="H812" t="str">
            <v>USD</v>
          </cell>
          <cell r="I812">
            <v>164823.35999999999</v>
          </cell>
          <cell r="J812">
            <v>1</v>
          </cell>
          <cell r="L812" t="str">
            <v>HOME-CA-SEA</v>
          </cell>
          <cell r="M812" t="str">
            <v>US</v>
          </cell>
          <cell r="AP812">
            <v>1</v>
          </cell>
          <cell r="AQ812">
            <v>633.93599999999992</v>
          </cell>
          <cell r="AR812" t="str">
            <v xml:space="preserve"> </v>
          </cell>
          <cell r="AS812" t="str">
            <v xml:space="preserve"> </v>
          </cell>
          <cell r="AT812">
            <v>0</v>
          </cell>
        </row>
        <row r="813">
          <cell r="A813" t="str">
            <v>Lambongang, Samara Wunchabin</v>
          </cell>
          <cell r="B813" t="str">
            <v>Senior Functional Coordinator</v>
          </cell>
          <cell r="C813" t="str">
            <v>CIFM</v>
          </cell>
          <cell r="D813" t="str">
            <v>10285</v>
          </cell>
          <cell r="E813" t="str">
            <v>Y</v>
          </cell>
          <cell r="F813" t="str">
            <v>Senior Program Assistant</v>
          </cell>
          <cell r="G813" t="str">
            <v>A</v>
          </cell>
          <cell r="H813" t="str">
            <v>USD</v>
          </cell>
          <cell r="I813">
            <v>5843.88</v>
          </cell>
          <cell r="J813">
            <v>1</v>
          </cell>
          <cell r="L813" t="str">
            <v>ACCRA</v>
          </cell>
          <cell r="M813" t="str">
            <v>AFRICA</v>
          </cell>
          <cell r="AP813">
            <v>1</v>
          </cell>
          <cell r="AQ813">
            <v>22.476461538461539</v>
          </cell>
          <cell r="AR813" t="str">
            <v xml:space="preserve"> </v>
          </cell>
          <cell r="AS813" t="str">
            <v xml:space="preserve"> </v>
          </cell>
          <cell r="AT813">
            <v>0</v>
          </cell>
        </row>
        <row r="814">
          <cell r="A814" t="str">
            <v>Lamont, Made Isabella Rosa</v>
          </cell>
          <cell r="B814" t="str">
            <v>Senior Partnerships Officer I</v>
          </cell>
          <cell r="C814" t="str">
            <v>EXAGEN</v>
          </cell>
          <cell r="D814" t="str">
            <v>6953</v>
          </cell>
          <cell r="E814" t="str">
            <v>Y</v>
          </cell>
          <cell r="F814" t="str">
            <v>BD Officer, Business Intelligence</v>
          </cell>
          <cell r="G814" t="str">
            <v>A</v>
          </cell>
          <cell r="H814" t="str">
            <v>USD</v>
          </cell>
          <cell r="I814">
            <v>85273.76</v>
          </cell>
          <cell r="J814">
            <v>1</v>
          </cell>
          <cell r="L814" t="str">
            <v>HOME-NY-SEA</v>
          </cell>
          <cell r="M814" t="str">
            <v>US</v>
          </cell>
          <cell r="AP814">
            <v>1</v>
          </cell>
          <cell r="AQ814">
            <v>327.976</v>
          </cell>
          <cell r="AR814" t="str">
            <v xml:space="preserve"> </v>
          </cell>
          <cell r="AS814" t="str">
            <v xml:space="preserve"> </v>
          </cell>
          <cell r="AT814">
            <v>0</v>
          </cell>
        </row>
        <row r="815">
          <cell r="A815" t="str">
            <v>Larbi-Debrah, Patrick</v>
          </cell>
          <cell r="B815" t="str">
            <v>Senior Program Officer I</v>
          </cell>
          <cell r="C815" t="str">
            <v>CPAI</v>
          </cell>
          <cell r="D815" t="str">
            <v>8017</v>
          </cell>
          <cell r="E815" t="str">
            <v>Y</v>
          </cell>
          <cell r="F815" t="str">
            <v>Program Officer -Vaccine implementation</v>
          </cell>
          <cell r="G815" t="str">
            <v>A</v>
          </cell>
          <cell r="H815" t="str">
            <v>USD</v>
          </cell>
          <cell r="I815">
            <v>20025.599999999999</v>
          </cell>
          <cell r="J815">
            <v>1</v>
          </cell>
          <cell r="L815" t="str">
            <v>ACCRA</v>
          </cell>
          <cell r="M815" t="str">
            <v>AFRICA</v>
          </cell>
          <cell r="AP815">
            <v>1</v>
          </cell>
          <cell r="AQ815">
            <v>77.021538461538455</v>
          </cell>
          <cell r="AR815" t="str">
            <v xml:space="preserve"> </v>
          </cell>
          <cell r="AS815" t="str">
            <v xml:space="preserve"> </v>
          </cell>
          <cell r="AT815">
            <v>0</v>
          </cell>
        </row>
        <row r="816">
          <cell r="A816" t="str">
            <v>Latimer, Ashley Maree</v>
          </cell>
          <cell r="B816" t="str">
            <v>Senior Manager Advocacy and Public Policy</v>
          </cell>
          <cell r="C816" t="str">
            <v>CPAI</v>
          </cell>
          <cell r="D816" t="str">
            <v>4496</v>
          </cell>
          <cell r="E816" t="str">
            <v>Y</v>
          </cell>
          <cell r="F816" t="str">
            <v>Policy and Advocacy Manager</v>
          </cell>
          <cell r="G816" t="str">
            <v>A</v>
          </cell>
          <cell r="H816" t="str">
            <v>USD</v>
          </cell>
          <cell r="I816">
            <v>156581.35999999999</v>
          </cell>
          <cell r="J816">
            <v>1</v>
          </cell>
          <cell r="L816" t="str">
            <v>WASHINGTON DC</v>
          </cell>
          <cell r="M816" t="str">
            <v>US</v>
          </cell>
          <cell r="AP816">
            <v>1</v>
          </cell>
          <cell r="AQ816">
            <v>602.23599999999999</v>
          </cell>
          <cell r="AR816" t="str">
            <v xml:space="preserve"> </v>
          </cell>
          <cell r="AS816" t="str">
            <v xml:space="preserve"> </v>
          </cell>
          <cell r="AT816">
            <v>0</v>
          </cell>
        </row>
        <row r="817">
          <cell r="A817" t="str">
            <v>Latt, Htet Su</v>
          </cell>
          <cell r="B817" t="str">
            <v>Administrative Assistant II</v>
          </cell>
          <cell r="C817" t="str">
            <v>MM</v>
          </cell>
          <cell r="D817" t="str">
            <v>7167</v>
          </cell>
          <cell r="E817" t="str">
            <v>Y</v>
          </cell>
          <cell r="F817" t="str">
            <v>Project Assistant</v>
          </cell>
          <cell r="G817" t="str">
            <v>A</v>
          </cell>
          <cell r="H817" t="str">
            <v>USD</v>
          </cell>
          <cell r="I817">
            <v>11009.23</v>
          </cell>
          <cell r="J817">
            <v>1</v>
          </cell>
          <cell r="L817" t="str">
            <v>Yangon</v>
          </cell>
          <cell r="M817" t="str">
            <v>AMEE</v>
          </cell>
          <cell r="AP817">
            <v>1</v>
          </cell>
          <cell r="AQ817">
            <v>42.343192307692306</v>
          </cell>
          <cell r="AR817" t="str">
            <v xml:space="preserve"> </v>
          </cell>
          <cell r="AS817" t="str">
            <v xml:space="preserve"> </v>
          </cell>
          <cell r="AT817">
            <v>0</v>
          </cell>
        </row>
        <row r="818">
          <cell r="A818" t="str">
            <v>Lauer, Holly</v>
          </cell>
          <cell r="B818" t="str">
            <v>Senior Accountant II</v>
          </cell>
          <cell r="C818" t="str">
            <v>GLACCT</v>
          </cell>
          <cell r="D818" t="str">
            <v>8100</v>
          </cell>
          <cell r="E818" t="str">
            <v>Y</v>
          </cell>
          <cell r="F818" t="str">
            <v>Senior Payroll Administrator</v>
          </cell>
          <cell r="G818" t="str">
            <v>A</v>
          </cell>
          <cell r="H818" t="str">
            <v>USD</v>
          </cell>
          <cell r="I818">
            <v>98800</v>
          </cell>
          <cell r="J818">
            <v>1</v>
          </cell>
          <cell r="L818" t="str">
            <v>SEATTLE</v>
          </cell>
          <cell r="M818" t="str">
            <v>US</v>
          </cell>
          <cell r="AP818">
            <v>1</v>
          </cell>
          <cell r="AQ818">
            <v>380</v>
          </cell>
          <cell r="AR818" t="str">
            <v xml:space="preserve"> </v>
          </cell>
          <cell r="AS818" t="str">
            <v xml:space="preserve"> </v>
          </cell>
          <cell r="AT818">
            <v>0</v>
          </cell>
        </row>
        <row r="819">
          <cell r="A819" t="str">
            <v>Laurino, Kerry Ann Marie</v>
          </cell>
          <cell r="B819" t="str">
            <v>Senior Clinical Project Manager II</v>
          </cell>
          <cell r="C819" t="str">
            <v>CIFM</v>
          </cell>
          <cell r="D819" t="str">
            <v>7716</v>
          </cell>
          <cell r="E819" t="str">
            <v>Y</v>
          </cell>
          <cell r="F819" t="str">
            <v>Senior Project Manager</v>
          </cell>
          <cell r="G819" t="str">
            <v>A</v>
          </cell>
          <cell r="H819" t="str">
            <v>USD</v>
          </cell>
          <cell r="I819">
            <v>135200</v>
          </cell>
          <cell r="J819">
            <v>1</v>
          </cell>
          <cell r="L819" t="str">
            <v>WASHINGTON DC</v>
          </cell>
          <cell r="M819" t="str">
            <v>US</v>
          </cell>
          <cell r="AP819">
            <v>1</v>
          </cell>
          <cell r="AQ819">
            <v>520</v>
          </cell>
          <cell r="AR819" t="str">
            <v xml:space="preserve"> </v>
          </cell>
          <cell r="AS819" t="str">
            <v xml:space="preserve"> </v>
          </cell>
          <cell r="AT819">
            <v>0</v>
          </cell>
        </row>
        <row r="820">
          <cell r="A820" t="str">
            <v>Lawson, Ayebatari</v>
          </cell>
          <cell r="B820" t="str">
            <v>Senior Manager Program Project Management</v>
          </cell>
          <cell r="C820" t="str">
            <v>MNTD</v>
          </cell>
          <cell r="D820" t="str">
            <v>10239</v>
          </cell>
          <cell r="E820" t="str">
            <v>Y</v>
          </cell>
          <cell r="F820" t="str">
            <v>Senior Technical Program Manager</v>
          </cell>
          <cell r="G820" t="str">
            <v>A</v>
          </cell>
          <cell r="H820" t="str">
            <v>NGN</v>
          </cell>
          <cell r="I820">
            <v>64623481.799999997</v>
          </cell>
          <cell r="J820">
            <v>1</v>
          </cell>
          <cell r="L820" t="str">
            <v>ABUJA</v>
          </cell>
          <cell r="M820" t="str">
            <v>AFRICA</v>
          </cell>
          <cell r="AP820">
            <v>850</v>
          </cell>
          <cell r="AQ820">
            <v>292.41394479638012</v>
          </cell>
          <cell r="AR820" t="str">
            <v xml:space="preserve"> </v>
          </cell>
          <cell r="AS820" t="str">
            <v xml:space="preserve"> </v>
          </cell>
          <cell r="AT820">
            <v>0</v>
          </cell>
        </row>
        <row r="821">
          <cell r="A821" t="str">
            <v>Lawson, Paul Kirk</v>
          </cell>
          <cell r="B821" t="str">
            <v>Senior Manager FP&amp;A</v>
          </cell>
          <cell r="C821" t="str">
            <v>FPA</v>
          </cell>
          <cell r="D821" t="str">
            <v>4767</v>
          </cell>
          <cell r="E821" t="str">
            <v>Y</v>
          </cell>
          <cell r="F821" t="str">
            <v>Senior Finance Manager</v>
          </cell>
          <cell r="G821" t="str">
            <v>A</v>
          </cell>
          <cell r="H821" t="str">
            <v>USD</v>
          </cell>
          <cell r="I821">
            <v>156087.35999999999</v>
          </cell>
          <cell r="J821">
            <v>1</v>
          </cell>
          <cell r="L821" t="str">
            <v>HOME-GA-SEA</v>
          </cell>
          <cell r="M821" t="str">
            <v>US</v>
          </cell>
          <cell r="AP821">
            <v>1</v>
          </cell>
          <cell r="AQ821">
            <v>600.3359999999999</v>
          </cell>
          <cell r="AR821" t="str">
            <v xml:space="preserve"> </v>
          </cell>
          <cell r="AS821" t="str">
            <v xml:space="preserve"> </v>
          </cell>
          <cell r="AT821">
            <v>0</v>
          </cell>
        </row>
        <row r="822">
          <cell r="A822" t="str">
            <v>Le Cao, Thang</v>
          </cell>
          <cell r="B822" t="str">
            <v>Senior Finance and Awards Officer II/ Senior PADM II</v>
          </cell>
          <cell r="C822" t="str">
            <v>VN</v>
          </cell>
          <cell r="D822" t="str">
            <v>4098</v>
          </cell>
          <cell r="E822" t="str">
            <v>Y</v>
          </cell>
          <cell r="F822" t="str">
            <v>Project Financial Analysis and Administrative Officer</v>
          </cell>
          <cell r="G822" t="str">
            <v>A</v>
          </cell>
          <cell r="H822" t="str">
            <v>VND</v>
          </cell>
          <cell r="I822">
            <v>1092164472</v>
          </cell>
          <cell r="J822">
            <v>1</v>
          </cell>
          <cell r="L822" t="str">
            <v>HANOI</v>
          </cell>
          <cell r="M822" t="str">
            <v>AMEE</v>
          </cell>
          <cell r="AP822">
            <v>23750</v>
          </cell>
          <cell r="AQ822">
            <v>176.8687404048583</v>
          </cell>
          <cell r="AR822" t="str">
            <v xml:space="preserve"> </v>
          </cell>
          <cell r="AS822" t="str">
            <v xml:space="preserve"> </v>
          </cell>
          <cell r="AT822">
            <v>0</v>
          </cell>
        </row>
        <row r="823">
          <cell r="A823" t="str">
            <v>Le Thanh, Hai</v>
          </cell>
          <cell r="B823" t="str">
            <v>Senior Functional Coordinator</v>
          </cell>
          <cell r="C823" t="str">
            <v>VN</v>
          </cell>
          <cell r="D823" t="str">
            <v>3417</v>
          </cell>
          <cell r="E823" t="str">
            <v>Y</v>
          </cell>
          <cell r="F823" t="str">
            <v>Sr Program Assistant</v>
          </cell>
          <cell r="G823" t="str">
            <v>A</v>
          </cell>
          <cell r="H823" t="str">
            <v>VND</v>
          </cell>
          <cell r="I823">
            <v>552215064</v>
          </cell>
          <cell r="J823">
            <v>1</v>
          </cell>
          <cell r="L823" t="str">
            <v>HANOI</v>
          </cell>
          <cell r="M823" t="str">
            <v>AMEE</v>
          </cell>
          <cell r="AP823">
            <v>23750</v>
          </cell>
          <cell r="AQ823">
            <v>89.427540728744944</v>
          </cell>
          <cell r="AR823" t="str">
            <v xml:space="preserve"> </v>
          </cell>
          <cell r="AS823" t="str">
            <v xml:space="preserve"> </v>
          </cell>
          <cell r="AT823">
            <v>0</v>
          </cell>
        </row>
        <row r="824">
          <cell r="A824" t="str">
            <v>Le, Hien Thi Thu</v>
          </cell>
          <cell r="B824" t="str">
            <v>Director Program Project Management</v>
          </cell>
          <cell r="C824" t="str">
            <v>VN</v>
          </cell>
          <cell r="D824" t="str">
            <v>6792</v>
          </cell>
          <cell r="E824" t="str">
            <v>Y</v>
          </cell>
          <cell r="F824" t="str">
            <v>Program Director, PHC</v>
          </cell>
          <cell r="G824" t="str">
            <v>A</v>
          </cell>
          <cell r="H824" t="str">
            <v>VND</v>
          </cell>
          <cell r="I824">
            <v>2149766937</v>
          </cell>
          <cell r="J824">
            <v>1</v>
          </cell>
          <cell r="L824" t="str">
            <v>HANOI</v>
          </cell>
          <cell r="M824" t="str">
            <v>AMEE</v>
          </cell>
          <cell r="AP824">
            <v>23750</v>
          </cell>
          <cell r="AQ824">
            <v>348.14039465587041</v>
          </cell>
          <cell r="AR824" t="str">
            <v xml:space="preserve"> </v>
          </cell>
          <cell r="AS824" t="str">
            <v xml:space="preserve"> </v>
          </cell>
          <cell r="AT824">
            <v>0</v>
          </cell>
        </row>
        <row r="825">
          <cell r="A825" t="str">
            <v>Le, Tai Thi Minh</v>
          </cell>
          <cell r="B825" t="str">
            <v>Senior Accounting Coordinator</v>
          </cell>
          <cell r="C825" t="str">
            <v>GLACCT</v>
          </cell>
          <cell r="D825" t="str">
            <v>3806</v>
          </cell>
          <cell r="E825" t="str">
            <v>Y</v>
          </cell>
          <cell r="F825" t="str">
            <v>Finance Assistant</v>
          </cell>
          <cell r="G825" t="str">
            <v>A</v>
          </cell>
          <cell r="H825" t="str">
            <v>USD</v>
          </cell>
          <cell r="I825">
            <v>70800.08</v>
          </cell>
          <cell r="J825">
            <v>1</v>
          </cell>
          <cell r="L825" t="str">
            <v>HOME-CA-SEA</v>
          </cell>
          <cell r="M825" t="str">
            <v>US</v>
          </cell>
          <cell r="AP825">
            <v>1</v>
          </cell>
          <cell r="AQ825">
            <v>272.30799999999999</v>
          </cell>
          <cell r="AR825" t="str">
            <v xml:space="preserve"> </v>
          </cell>
          <cell r="AS825" t="str">
            <v xml:space="preserve"> </v>
          </cell>
          <cell r="AT825">
            <v>0</v>
          </cell>
        </row>
        <row r="826">
          <cell r="A826" t="str">
            <v>Le, Thinh Hong</v>
          </cell>
          <cell r="B826" t="str">
            <v>Program Associate II</v>
          </cell>
          <cell r="C826" t="str">
            <v>MDHT</v>
          </cell>
          <cell r="D826" t="str">
            <v>10000</v>
          </cell>
          <cell r="E826" t="str">
            <v>Y</v>
          </cell>
          <cell r="F826" t="str">
            <v>Research Associate, PMA</v>
          </cell>
          <cell r="G826" t="str">
            <v>A</v>
          </cell>
          <cell r="H826" t="str">
            <v>USD</v>
          </cell>
          <cell r="I826">
            <v>87360</v>
          </cell>
          <cell r="J826">
            <v>1</v>
          </cell>
          <cell r="L826" t="str">
            <v>SEATTLE</v>
          </cell>
          <cell r="M826" t="str">
            <v>US</v>
          </cell>
          <cell r="AP826">
            <v>1</v>
          </cell>
          <cell r="AQ826">
            <v>336</v>
          </cell>
          <cell r="AR826" t="str">
            <v xml:space="preserve"> </v>
          </cell>
          <cell r="AS826" t="str">
            <v xml:space="preserve"> </v>
          </cell>
          <cell r="AT826">
            <v>0</v>
          </cell>
        </row>
        <row r="827">
          <cell r="A827" t="str">
            <v>Leach, Amanda</v>
          </cell>
          <cell r="B827" t="str">
            <v>Research &amp; Development Advisor II</v>
          </cell>
          <cell r="C827" t="str">
            <v>4113</v>
          </cell>
          <cell r="D827" t="str">
            <v>10104</v>
          </cell>
          <cell r="E827" t="str">
            <v>Y</v>
          </cell>
          <cell r="F827" t="str">
            <v>Research &amp; Development Advisor II</v>
          </cell>
          <cell r="G827" t="str">
            <v>A</v>
          </cell>
          <cell r="H827" t="str">
            <v>USD</v>
          </cell>
          <cell r="I827">
            <v>300000</v>
          </cell>
          <cell r="J827">
            <v>1</v>
          </cell>
          <cell r="L827" t="str">
            <v>WASHINGTON DC</v>
          </cell>
          <cell r="M827" t="str">
            <v>US</v>
          </cell>
          <cell r="AP827">
            <v>1</v>
          </cell>
          <cell r="AQ827">
            <v>1153.8461538461538</v>
          </cell>
          <cell r="AR827" t="str">
            <v xml:space="preserve"> </v>
          </cell>
          <cell r="AS827" t="str">
            <v>X</v>
          </cell>
          <cell r="AT827">
            <v>0</v>
          </cell>
        </row>
        <row r="828">
          <cell r="A828" t="str">
            <v>Leavitt, Elissa</v>
          </cell>
          <cell r="B828" t="str">
            <v>Advanced Paralegal</v>
          </cell>
          <cell r="C828" t="str">
            <v>LA</v>
          </cell>
          <cell r="D828" t="str">
            <v>10248</v>
          </cell>
          <cell r="E828" t="str">
            <v>Y</v>
          </cell>
          <cell r="F828" t="str">
            <v>Senior Legal Operations Manager</v>
          </cell>
          <cell r="G828" t="str">
            <v>A</v>
          </cell>
          <cell r="H828" t="str">
            <v>USD</v>
          </cell>
          <cell r="I828">
            <v>180000</v>
          </cell>
          <cell r="J828">
            <v>1</v>
          </cell>
          <cell r="L828" t="str">
            <v>SEATTLE</v>
          </cell>
          <cell r="M828" t="str">
            <v>US</v>
          </cell>
          <cell r="AP828">
            <v>1</v>
          </cell>
          <cell r="AQ828">
            <v>692.30769230769226</v>
          </cell>
          <cell r="AR828" t="str">
            <v xml:space="preserve"> </v>
          </cell>
          <cell r="AS828" t="str">
            <v xml:space="preserve"> </v>
          </cell>
          <cell r="AT828">
            <v>0</v>
          </cell>
        </row>
        <row r="829">
          <cell r="A829" t="str">
            <v>Leddo, Brian M.</v>
          </cell>
          <cell r="B829" t="str">
            <v>Advanced Data Mgmt &amp; Security</v>
          </cell>
          <cell r="C829" t="str">
            <v>IT</v>
          </cell>
          <cell r="D829" t="str">
            <v>10268</v>
          </cell>
          <cell r="E829" t="str">
            <v>Y</v>
          </cell>
          <cell r="F829" t="str">
            <v>Power BI Developer</v>
          </cell>
          <cell r="G829" t="str">
            <v>A</v>
          </cell>
          <cell r="H829" t="str">
            <v>USD</v>
          </cell>
          <cell r="I829">
            <v>132000</v>
          </cell>
          <cell r="J829">
            <v>1</v>
          </cell>
          <cell r="L829" t="str">
            <v>SEATTLE</v>
          </cell>
          <cell r="M829" t="str">
            <v>US</v>
          </cell>
          <cell r="AP829">
            <v>1</v>
          </cell>
          <cell r="AQ829">
            <v>507.69230769230768</v>
          </cell>
          <cell r="AR829" t="str">
            <v xml:space="preserve"> </v>
          </cell>
          <cell r="AS829" t="str">
            <v xml:space="preserve"> </v>
          </cell>
          <cell r="AT829">
            <v>0</v>
          </cell>
        </row>
        <row r="830">
          <cell r="A830" t="str">
            <v>Lee, Cynthia K</v>
          </cell>
          <cell r="B830" t="str">
            <v>Research &amp; Development Advisor I</v>
          </cell>
          <cell r="C830" t="str">
            <v>4113</v>
          </cell>
          <cell r="D830" t="str">
            <v>3429</v>
          </cell>
          <cell r="E830" t="str">
            <v>Y</v>
          </cell>
          <cell r="F830" t="str">
            <v>Project Director</v>
          </cell>
          <cell r="G830" t="str">
            <v>A</v>
          </cell>
          <cell r="H830" t="str">
            <v>USD</v>
          </cell>
          <cell r="I830">
            <v>296458.23999999999</v>
          </cell>
          <cell r="J830">
            <v>1</v>
          </cell>
          <cell r="L830" t="str">
            <v>WASHINGTON DC</v>
          </cell>
          <cell r="M830" t="str">
            <v>US</v>
          </cell>
          <cell r="AP830">
            <v>1</v>
          </cell>
          <cell r="AQ830">
            <v>1140.2239999999999</v>
          </cell>
          <cell r="AR830" t="str">
            <v xml:space="preserve"> </v>
          </cell>
          <cell r="AS830" t="str">
            <v>X</v>
          </cell>
          <cell r="AT830">
            <v>0</v>
          </cell>
        </row>
        <row r="831">
          <cell r="A831" t="str">
            <v>Lee, Lindsey Marie</v>
          </cell>
          <cell r="B831" t="str">
            <v>Senior Project Manager I</v>
          </cell>
          <cell r="C831" t="str">
            <v>EXAGEN</v>
          </cell>
          <cell r="D831" t="str">
            <v>7092</v>
          </cell>
          <cell r="E831" t="str">
            <v>Y</v>
          </cell>
          <cell r="F831" t="str">
            <v>Marketing Project Specialist</v>
          </cell>
          <cell r="G831" t="str">
            <v>A</v>
          </cell>
          <cell r="H831" t="str">
            <v>USD</v>
          </cell>
          <cell r="I831">
            <v>89163.36</v>
          </cell>
          <cell r="J831">
            <v>1</v>
          </cell>
          <cell r="L831" t="str">
            <v>SEATTLE</v>
          </cell>
          <cell r="M831" t="str">
            <v>US</v>
          </cell>
          <cell r="AP831">
            <v>1</v>
          </cell>
          <cell r="AQ831">
            <v>342.93599999999998</v>
          </cell>
          <cell r="AR831" t="str">
            <v xml:space="preserve"> </v>
          </cell>
          <cell r="AS831" t="str">
            <v xml:space="preserve"> </v>
          </cell>
          <cell r="AT831">
            <v>0</v>
          </cell>
        </row>
        <row r="832">
          <cell r="A832" t="str">
            <v>Lee, Shwu-Maan</v>
          </cell>
          <cell r="B832" t="str">
            <v>Research &amp; Development Advisor I</v>
          </cell>
          <cell r="C832" t="str">
            <v>CCMC</v>
          </cell>
          <cell r="D832" t="str">
            <v>5029</v>
          </cell>
          <cell r="E832" t="str">
            <v>Y</v>
          </cell>
          <cell r="F832" t="str">
            <v>Program Director</v>
          </cell>
          <cell r="G832" t="str">
            <v>A</v>
          </cell>
          <cell r="H832" t="str">
            <v>USD</v>
          </cell>
          <cell r="I832">
            <v>233794.08</v>
          </cell>
          <cell r="J832">
            <v>1</v>
          </cell>
          <cell r="L832" t="str">
            <v>HOME-MD-SEA</v>
          </cell>
          <cell r="M832" t="str">
            <v>US</v>
          </cell>
          <cell r="AP832">
            <v>1</v>
          </cell>
          <cell r="AQ832">
            <v>899.20799999999997</v>
          </cell>
          <cell r="AR832" t="str">
            <v xml:space="preserve"> </v>
          </cell>
          <cell r="AS832" t="str">
            <v>X</v>
          </cell>
          <cell r="AT832">
            <v>0</v>
          </cell>
        </row>
        <row r="833">
          <cell r="A833" t="str">
            <v>Lemma, Getachew Geda</v>
          </cell>
          <cell r="B833" t="str">
            <v>Manager Accounting</v>
          </cell>
          <cell r="C833" t="str">
            <v>ET</v>
          </cell>
          <cell r="D833" t="str">
            <v>5456</v>
          </cell>
          <cell r="E833" t="str">
            <v>Y</v>
          </cell>
          <cell r="F833" t="str">
            <v>Senior Finance Officer</v>
          </cell>
          <cell r="G833" t="str">
            <v>A</v>
          </cell>
          <cell r="H833" t="str">
            <v>USD</v>
          </cell>
          <cell r="I833">
            <v>21216.71</v>
          </cell>
          <cell r="J833">
            <v>1</v>
          </cell>
          <cell r="L833" t="str">
            <v>ADDIS</v>
          </cell>
          <cell r="M833" t="str">
            <v>AFRICA</v>
          </cell>
          <cell r="AP833">
            <v>1</v>
          </cell>
          <cell r="AQ833">
            <v>81.60273076923076</v>
          </cell>
          <cell r="AR833" t="str">
            <v xml:space="preserve"> </v>
          </cell>
          <cell r="AS833" t="str">
            <v xml:space="preserve"> </v>
          </cell>
          <cell r="AT833">
            <v>0</v>
          </cell>
        </row>
        <row r="834">
          <cell r="A834" t="str">
            <v>Lemma, Hanna Alemayehu</v>
          </cell>
          <cell r="B834" t="str">
            <v>Advanced Program Officer</v>
          </cell>
          <cell r="C834" t="str">
            <v>ET</v>
          </cell>
          <cell r="D834" t="str">
            <v>8179</v>
          </cell>
          <cell r="E834" t="str">
            <v>Y</v>
          </cell>
          <cell r="F834" t="str">
            <v>National Technical Assistant for Communication and Demand Generation</v>
          </cell>
          <cell r="G834" t="str">
            <v>A</v>
          </cell>
          <cell r="H834" t="str">
            <v>USD</v>
          </cell>
          <cell r="I834">
            <v>20025.599999999999</v>
          </cell>
          <cell r="J834">
            <v>1</v>
          </cell>
          <cell r="L834" t="str">
            <v>ADDIS</v>
          </cell>
          <cell r="M834" t="str">
            <v>AFRICA</v>
          </cell>
          <cell r="AP834">
            <v>1</v>
          </cell>
          <cell r="AQ834">
            <v>77.021538461538455</v>
          </cell>
          <cell r="AR834" t="str">
            <v xml:space="preserve"> </v>
          </cell>
          <cell r="AS834" t="str">
            <v xml:space="preserve"> </v>
          </cell>
          <cell r="AT834">
            <v>0</v>
          </cell>
        </row>
        <row r="835">
          <cell r="A835" t="str">
            <v>Lennon, Thomas P.</v>
          </cell>
          <cell r="B835" t="str">
            <v>Senior Director Research &amp; Development</v>
          </cell>
          <cell r="C835" t="str">
            <v>MDHT</v>
          </cell>
          <cell r="D835" t="str">
            <v>1086</v>
          </cell>
          <cell r="E835" t="str">
            <v>Y</v>
          </cell>
          <cell r="F835" t="str">
            <v>Acting Global Program Leader, Medical Devices and Health Technologies</v>
          </cell>
          <cell r="G835" t="str">
            <v>A</v>
          </cell>
          <cell r="H835" t="str">
            <v>USD</v>
          </cell>
          <cell r="I835">
            <v>265336.03000000003</v>
          </cell>
          <cell r="J835">
            <v>1</v>
          </cell>
          <cell r="L835" t="str">
            <v>SEATTLE</v>
          </cell>
          <cell r="M835" t="str">
            <v>US</v>
          </cell>
          <cell r="AP835">
            <v>1</v>
          </cell>
          <cell r="AQ835">
            <v>1020.5231923076924</v>
          </cell>
          <cell r="AR835" t="str">
            <v xml:space="preserve"> </v>
          </cell>
          <cell r="AS835" t="str">
            <v>X</v>
          </cell>
          <cell r="AT835">
            <v>0</v>
          </cell>
        </row>
        <row r="836">
          <cell r="A836" t="str">
            <v>Leontyeva, Svitlana Leonidivna</v>
          </cell>
          <cell r="B836" t="str">
            <v>Senior Manager Program</v>
          </cell>
          <cell r="C836" t="str">
            <v>PSU</v>
          </cell>
          <cell r="D836" t="str">
            <v>1902</v>
          </cell>
          <cell r="E836" t="str">
            <v>Y</v>
          </cell>
          <cell r="F836" t="str">
            <v>Senior Program Officer</v>
          </cell>
          <cell r="G836" t="str">
            <v>A</v>
          </cell>
          <cell r="H836" t="str">
            <v>USD</v>
          </cell>
          <cell r="I836">
            <v>105845.54</v>
          </cell>
          <cell r="J836">
            <v>1</v>
          </cell>
          <cell r="L836" t="str">
            <v>KYIV</v>
          </cell>
          <cell r="M836" t="str">
            <v>AMEE</v>
          </cell>
          <cell r="AP836">
            <v>1</v>
          </cell>
          <cell r="AQ836">
            <v>407.09823076923072</v>
          </cell>
          <cell r="AR836" t="str">
            <v xml:space="preserve"> </v>
          </cell>
          <cell r="AS836" t="str">
            <v xml:space="preserve"> </v>
          </cell>
          <cell r="AT836">
            <v>0</v>
          </cell>
        </row>
        <row r="837">
          <cell r="A837" t="str">
            <v>Levitt, Maya Guo</v>
          </cell>
          <cell r="B837" t="str">
            <v>Philanthropy &amp; Fundraising Associate II</v>
          </cell>
          <cell r="C837" t="str">
            <v>EXAGEN</v>
          </cell>
          <cell r="D837" t="str">
            <v>8076</v>
          </cell>
          <cell r="E837" t="str">
            <v>Y</v>
          </cell>
          <cell r="F837" t="str">
            <v>Philanthropy Associate</v>
          </cell>
          <cell r="G837" t="str">
            <v>A</v>
          </cell>
          <cell r="H837" t="str">
            <v>USD</v>
          </cell>
          <cell r="I837">
            <v>78000</v>
          </cell>
          <cell r="J837">
            <v>1</v>
          </cell>
          <cell r="L837" t="str">
            <v>SEATTLE</v>
          </cell>
          <cell r="M837" t="str">
            <v>US</v>
          </cell>
          <cell r="AP837">
            <v>1</v>
          </cell>
          <cell r="AQ837">
            <v>300</v>
          </cell>
          <cell r="AR837" t="str">
            <v xml:space="preserve"> </v>
          </cell>
          <cell r="AS837" t="str">
            <v xml:space="preserve"> </v>
          </cell>
          <cell r="AT837">
            <v>0</v>
          </cell>
        </row>
        <row r="838">
          <cell r="A838" t="str">
            <v>Lewis, Kristen Dana Collins</v>
          </cell>
          <cell r="B838" t="str">
            <v>Senior Director Clinical Research Monitoring &amp; Development</v>
          </cell>
          <cell r="C838" t="str">
            <v>CCLN</v>
          </cell>
          <cell r="D838" t="str">
            <v>1708</v>
          </cell>
          <cell r="E838" t="str">
            <v>Y</v>
          </cell>
          <cell r="F838" t="str">
            <v>Head of Clinical Operations</v>
          </cell>
          <cell r="G838" t="str">
            <v>A</v>
          </cell>
          <cell r="H838" t="str">
            <v>USD</v>
          </cell>
          <cell r="I838">
            <v>253003.92</v>
          </cell>
          <cell r="J838">
            <v>1</v>
          </cell>
          <cell r="L838" t="str">
            <v>HOME-WA-SEA</v>
          </cell>
          <cell r="M838" t="str">
            <v>US</v>
          </cell>
          <cell r="AP838">
            <v>1</v>
          </cell>
          <cell r="AQ838">
            <v>973.0920000000001</v>
          </cell>
          <cell r="AR838" t="str">
            <v xml:space="preserve"> </v>
          </cell>
          <cell r="AS838" t="str">
            <v>X</v>
          </cell>
          <cell r="AT838">
            <v>0</v>
          </cell>
        </row>
        <row r="839">
          <cell r="A839" t="str">
            <v>Lewis, Manuel Toshiyuki</v>
          </cell>
          <cell r="B839" t="str">
            <v>Senior Program Project Manager I</v>
          </cell>
          <cell r="C839" t="str">
            <v>MNTD</v>
          </cell>
          <cell r="D839" t="str">
            <v>3696</v>
          </cell>
          <cell r="E839" t="str">
            <v>Y</v>
          </cell>
          <cell r="F839" t="str">
            <v>Editorial and Content Officer, MNTD and P&amp;I Management</v>
          </cell>
          <cell r="G839" t="str">
            <v>A</v>
          </cell>
          <cell r="H839" t="str">
            <v>USD</v>
          </cell>
          <cell r="I839">
            <v>97656</v>
          </cell>
          <cell r="J839">
            <v>1</v>
          </cell>
          <cell r="L839" t="str">
            <v>SEATTLE</v>
          </cell>
          <cell r="M839" t="str">
            <v>US</v>
          </cell>
          <cell r="AP839">
            <v>1</v>
          </cell>
          <cell r="AQ839">
            <v>375.6</v>
          </cell>
          <cell r="AR839" t="str">
            <v xml:space="preserve"> </v>
          </cell>
          <cell r="AS839" t="str">
            <v xml:space="preserve"> </v>
          </cell>
          <cell r="AT839">
            <v>0</v>
          </cell>
        </row>
        <row r="840">
          <cell r="A840" t="str">
            <v>Li, Junchen</v>
          </cell>
          <cell r="B840" t="str">
            <v>Senior Manager Strategy &amp; Operations</v>
          </cell>
          <cell r="C840" t="str">
            <v>CHN</v>
          </cell>
          <cell r="D840" t="str">
            <v>3405</v>
          </cell>
          <cell r="E840" t="str">
            <v>Y</v>
          </cell>
          <cell r="F840" t="str">
            <v>Operations Manager</v>
          </cell>
          <cell r="G840" t="str">
            <v>A</v>
          </cell>
          <cell r="H840" t="str">
            <v>CNY</v>
          </cell>
          <cell r="I840">
            <v>562558.99</v>
          </cell>
          <cell r="J840">
            <v>1</v>
          </cell>
          <cell r="L840" t="str">
            <v>BEIJING</v>
          </cell>
          <cell r="M840" t="str">
            <v>AMEE</v>
          </cell>
          <cell r="AP840">
            <v>6.923</v>
          </cell>
          <cell r="AQ840">
            <v>312.53624484716499</v>
          </cell>
          <cell r="AR840" t="str">
            <v xml:space="preserve"> </v>
          </cell>
          <cell r="AS840" t="str">
            <v xml:space="preserve"> </v>
          </cell>
          <cell r="AT840">
            <v>0</v>
          </cell>
        </row>
        <row r="841">
          <cell r="A841" t="str">
            <v>Liang, Janice En</v>
          </cell>
          <cell r="B841" t="str">
            <v>Senior Philanthropy &amp; Fundraising Officer II</v>
          </cell>
          <cell r="C841" t="str">
            <v>EXAGEN</v>
          </cell>
          <cell r="D841" t="str">
            <v>7658</v>
          </cell>
          <cell r="E841" t="str">
            <v>Y</v>
          </cell>
          <cell r="F841" t="str">
            <v>Senior Philanthropy Officer</v>
          </cell>
          <cell r="G841" t="str">
            <v>A</v>
          </cell>
          <cell r="H841" t="str">
            <v>USD</v>
          </cell>
          <cell r="I841">
            <v>133555.97</v>
          </cell>
          <cell r="J841">
            <v>1</v>
          </cell>
          <cell r="L841" t="str">
            <v>SEATTLE</v>
          </cell>
          <cell r="M841" t="str">
            <v>US</v>
          </cell>
          <cell r="AP841">
            <v>1</v>
          </cell>
          <cell r="AQ841">
            <v>513.67680769230765</v>
          </cell>
          <cell r="AR841" t="str">
            <v xml:space="preserve"> </v>
          </cell>
          <cell r="AS841" t="str">
            <v xml:space="preserve"> </v>
          </cell>
          <cell r="AT841">
            <v>0</v>
          </cell>
        </row>
        <row r="842">
          <cell r="A842" t="str">
            <v>Liaroutsou, Aikaterini</v>
          </cell>
          <cell r="B842" t="str">
            <v>Senior Functional Coordinator</v>
          </cell>
          <cell r="C842" t="str">
            <v>CIFM</v>
          </cell>
          <cell r="D842" t="str">
            <v>10050</v>
          </cell>
          <cell r="E842" t="str">
            <v>Y</v>
          </cell>
          <cell r="F842" t="str">
            <v>Senior Program Assistant</v>
          </cell>
          <cell r="G842" t="str">
            <v>A</v>
          </cell>
          <cell r="H842" t="str">
            <v>USD</v>
          </cell>
          <cell r="I842">
            <v>71136</v>
          </cell>
          <cell r="J842">
            <v>1</v>
          </cell>
          <cell r="L842" t="str">
            <v>SEATTLE</v>
          </cell>
          <cell r="M842" t="str">
            <v>US</v>
          </cell>
          <cell r="AP842">
            <v>1</v>
          </cell>
          <cell r="AQ842">
            <v>273.60000000000002</v>
          </cell>
          <cell r="AR842" t="str">
            <v xml:space="preserve"> </v>
          </cell>
          <cell r="AS842" t="str">
            <v xml:space="preserve"> </v>
          </cell>
          <cell r="AT842">
            <v>0</v>
          </cell>
        </row>
        <row r="843">
          <cell r="A843" t="str">
            <v>Lillis, Lorraine Mary</v>
          </cell>
          <cell r="B843" t="str">
            <v>Advanced Research &amp; Development Officer</v>
          </cell>
          <cell r="C843" t="str">
            <v>DX</v>
          </cell>
          <cell r="D843" t="str">
            <v>4295</v>
          </cell>
          <cell r="E843" t="str">
            <v>Y</v>
          </cell>
          <cell r="F843" t="str">
            <v>Scientific Program Officer</v>
          </cell>
          <cell r="G843" t="str">
            <v>A</v>
          </cell>
          <cell r="H843" t="str">
            <v>USD</v>
          </cell>
          <cell r="I843">
            <v>132582.32</v>
          </cell>
          <cell r="J843">
            <v>1</v>
          </cell>
          <cell r="L843" t="str">
            <v>SEATTLE</v>
          </cell>
          <cell r="M843" t="str">
            <v>US</v>
          </cell>
          <cell r="AP843">
            <v>1</v>
          </cell>
          <cell r="AQ843">
            <v>509.93200000000002</v>
          </cell>
          <cell r="AR843" t="str">
            <v xml:space="preserve"> </v>
          </cell>
          <cell r="AS843" t="str">
            <v xml:space="preserve"> </v>
          </cell>
          <cell r="AT843">
            <v>0</v>
          </cell>
        </row>
        <row r="844">
          <cell r="A844" t="str">
            <v>Lim, Jeanette Mu Chen</v>
          </cell>
          <cell r="B844" t="str">
            <v>Senior Ethics &amp; Compliance Officer I</v>
          </cell>
          <cell r="C844" t="str">
            <v>LA</v>
          </cell>
          <cell r="D844" t="str">
            <v>1769</v>
          </cell>
          <cell r="E844" t="str">
            <v>Y</v>
          </cell>
          <cell r="F844" t="str">
            <v>Project Manager</v>
          </cell>
          <cell r="G844" t="str">
            <v>A</v>
          </cell>
          <cell r="H844" t="str">
            <v>USD</v>
          </cell>
          <cell r="I844">
            <v>112320</v>
          </cell>
          <cell r="J844">
            <v>0.9</v>
          </cell>
          <cell r="L844" t="str">
            <v>SEATTLE</v>
          </cell>
          <cell r="M844" t="str">
            <v>US</v>
          </cell>
          <cell r="AP844">
            <v>1</v>
          </cell>
          <cell r="AQ844">
            <v>480</v>
          </cell>
          <cell r="AR844" t="str">
            <v xml:space="preserve"> </v>
          </cell>
          <cell r="AS844" t="str">
            <v xml:space="preserve"> </v>
          </cell>
          <cell r="AT844">
            <v>0</v>
          </cell>
        </row>
        <row r="845">
          <cell r="A845" t="str">
            <v>Limo, Asha Cheruto</v>
          </cell>
          <cell r="B845" t="str">
            <v>Procurement Supply Chain Associate II</v>
          </cell>
          <cell r="C845" t="str">
            <v>PSK</v>
          </cell>
          <cell r="D845" t="str">
            <v>6128</v>
          </cell>
          <cell r="E845" t="str">
            <v>Y</v>
          </cell>
          <cell r="F845" t="str">
            <v>Procurement Officer</v>
          </cell>
          <cell r="G845" t="str">
            <v>A</v>
          </cell>
          <cell r="H845" t="str">
            <v>USD</v>
          </cell>
          <cell r="I845">
            <v>24750</v>
          </cell>
          <cell r="J845">
            <v>1</v>
          </cell>
          <cell r="L845" t="str">
            <v>NAIROBI</v>
          </cell>
          <cell r="M845" t="str">
            <v>AFRICA</v>
          </cell>
          <cell r="AP845">
            <v>1</v>
          </cell>
          <cell r="AQ845">
            <v>95.192307692307693</v>
          </cell>
          <cell r="AR845" t="str">
            <v xml:space="preserve"> </v>
          </cell>
          <cell r="AS845" t="str">
            <v xml:space="preserve"> </v>
          </cell>
          <cell r="AT845">
            <v>0</v>
          </cell>
        </row>
        <row r="846">
          <cell r="A846" t="str">
            <v>Lin, Chia-San</v>
          </cell>
          <cell r="B846" t="str">
            <v>Senior Advocacy and Public Policy Officer II</v>
          </cell>
          <cell r="C846" t="str">
            <v>APP</v>
          </cell>
          <cell r="D846" t="str">
            <v>8227</v>
          </cell>
          <cell r="E846" t="str">
            <v>Y</v>
          </cell>
          <cell r="F846" t="str">
            <v>Senior Analyst-Public Health Advisor, Advocacy and Public Policy (APP)</v>
          </cell>
          <cell r="G846" t="str">
            <v>A</v>
          </cell>
          <cell r="H846" t="str">
            <v>ZAR</v>
          </cell>
          <cell r="I846">
            <v>1278000</v>
          </cell>
          <cell r="J846">
            <v>1</v>
          </cell>
          <cell r="L846" t="str">
            <v>REMOTE-ZA</v>
          </cell>
          <cell r="M846" t="str">
            <v>AFRICA</v>
          </cell>
          <cell r="AP846">
            <v>18.2</v>
          </cell>
          <cell r="AQ846">
            <v>270.07607776838546</v>
          </cell>
          <cell r="AR846" t="str">
            <v xml:space="preserve"> </v>
          </cell>
          <cell r="AS846" t="str">
            <v xml:space="preserve"> </v>
          </cell>
          <cell r="AT846">
            <v>0</v>
          </cell>
        </row>
        <row r="847">
          <cell r="A847" t="str">
            <v>Lin, Thida</v>
          </cell>
          <cell r="B847" t="str">
            <v>Director Program</v>
          </cell>
          <cell r="C847" t="str">
            <v>MM</v>
          </cell>
          <cell r="D847" t="str">
            <v>7489</v>
          </cell>
          <cell r="E847" t="str">
            <v>Y</v>
          </cell>
          <cell r="F847" t="str">
            <v>Programs Director</v>
          </cell>
          <cell r="G847" t="str">
            <v>A</v>
          </cell>
          <cell r="H847" t="str">
            <v>USD</v>
          </cell>
          <cell r="I847">
            <v>80548.53</v>
          </cell>
          <cell r="J847">
            <v>1</v>
          </cell>
          <cell r="L847" t="str">
            <v>Yangon</v>
          </cell>
          <cell r="M847" t="str">
            <v>AMEE</v>
          </cell>
          <cell r="AP847">
            <v>1</v>
          </cell>
          <cell r="AQ847">
            <v>309.80203846153847</v>
          </cell>
          <cell r="AR847" t="str">
            <v xml:space="preserve"> </v>
          </cell>
          <cell r="AS847" t="str">
            <v xml:space="preserve"> </v>
          </cell>
          <cell r="AT847">
            <v>0</v>
          </cell>
        </row>
        <row r="848">
          <cell r="A848" t="str">
            <v>Lindblade, Kimberly Ann</v>
          </cell>
          <cell r="B848" t="str">
            <v>Program Advisor I</v>
          </cell>
          <cell r="C848" t="str">
            <v>MNTD</v>
          </cell>
          <cell r="D848" t="str">
            <v>7929</v>
          </cell>
          <cell r="E848" t="str">
            <v>Y</v>
          </cell>
          <cell r="F848" t="str">
            <v>Technical Director</v>
          </cell>
          <cell r="G848" t="str">
            <v>A</v>
          </cell>
          <cell r="H848" t="str">
            <v>CHF</v>
          </cell>
          <cell r="I848">
            <v>241909.92</v>
          </cell>
          <cell r="J848">
            <v>1</v>
          </cell>
          <cell r="L848" t="str">
            <v>SWITZFATH</v>
          </cell>
          <cell r="M848" t="str">
            <v>AMEE</v>
          </cell>
          <cell r="AP848">
            <v>0.92169999999999996</v>
          </cell>
          <cell r="AQ848">
            <v>1009.46378347702</v>
          </cell>
          <cell r="AR848" t="str">
            <v xml:space="preserve"> </v>
          </cell>
          <cell r="AS848" t="str">
            <v>X</v>
          </cell>
          <cell r="AT848">
            <v>0</v>
          </cell>
        </row>
        <row r="849">
          <cell r="A849" t="str">
            <v>Lira, Ana Laura</v>
          </cell>
          <cell r="B849" t="str">
            <v>Senior Functional Coordinator</v>
          </cell>
          <cell r="C849" t="str">
            <v>CODE</v>
          </cell>
          <cell r="D849" t="str">
            <v>7026</v>
          </cell>
          <cell r="E849" t="str">
            <v>Y</v>
          </cell>
          <cell r="F849" t="str">
            <v>Sr. Program Assistant</v>
          </cell>
          <cell r="G849" t="str">
            <v>A</v>
          </cell>
          <cell r="H849" t="str">
            <v>USD</v>
          </cell>
          <cell r="I849">
            <v>67689.56</v>
          </cell>
          <cell r="J849">
            <v>1</v>
          </cell>
          <cell r="L849" t="str">
            <v>SEATTLE</v>
          </cell>
          <cell r="M849" t="str">
            <v>US</v>
          </cell>
          <cell r="AP849">
            <v>1</v>
          </cell>
          <cell r="AQ849">
            <v>260.34446153846153</v>
          </cell>
          <cell r="AR849" t="str">
            <v xml:space="preserve"> </v>
          </cell>
          <cell r="AS849" t="str">
            <v xml:space="preserve"> </v>
          </cell>
          <cell r="AT849">
            <v>0</v>
          </cell>
        </row>
        <row r="850">
          <cell r="A850" t="str">
            <v>Little, Joseph John</v>
          </cell>
          <cell r="B850" t="str">
            <v>Senior Program Officer I</v>
          </cell>
          <cell r="C850" t="str">
            <v>MDHT</v>
          </cell>
          <cell r="D850" t="str">
            <v>1866</v>
          </cell>
          <cell r="E850" t="str">
            <v>Y</v>
          </cell>
          <cell r="F850" t="str">
            <v>Program Officer</v>
          </cell>
          <cell r="G850" t="str">
            <v>A</v>
          </cell>
          <cell r="H850" t="str">
            <v>USD</v>
          </cell>
          <cell r="I850">
            <v>106921</v>
          </cell>
          <cell r="J850">
            <v>1</v>
          </cell>
          <cell r="L850" t="str">
            <v>SEATTLE</v>
          </cell>
          <cell r="M850" t="str">
            <v>US</v>
          </cell>
          <cell r="AP850">
            <v>1</v>
          </cell>
          <cell r="AQ850">
            <v>411.23461538461538</v>
          </cell>
          <cell r="AR850" t="str">
            <v xml:space="preserve"> </v>
          </cell>
          <cell r="AS850" t="str">
            <v xml:space="preserve"> </v>
          </cell>
          <cell r="AT850">
            <v>0</v>
          </cell>
        </row>
        <row r="851">
          <cell r="A851" t="str">
            <v>Little, Timothy Mark</v>
          </cell>
          <cell r="B851" t="str">
            <v>Director FP&amp;A</v>
          </cell>
          <cell r="C851" t="str">
            <v>FPA</v>
          </cell>
          <cell r="D851" t="str">
            <v>5453</v>
          </cell>
          <cell r="E851" t="str">
            <v>Y</v>
          </cell>
          <cell r="F851" t="str">
            <v>Global Head of Pricing</v>
          </cell>
          <cell r="G851" t="str">
            <v>A</v>
          </cell>
          <cell r="H851" t="str">
            <v>USD</v>
          </cell>
          <cell r="I851">
            <v>186664.4</v>
          </cell>
          <cell r="J851">
            <v>1</v>
          </cell>
          <cell r="L851" t="str">
            <v>SEATTLE</v>
          </cell>
          <cell r="M851" t="str">
            <v>US</v>
          </cell>
          <cell r="AP851">
            <v>1</v>
          </cell>
          <cell r="AQ851">
            <v>717.93999999999994</v>
          </cell>
          <cell r="AR851" t="str">
            <v xml:space="preserve"> </v>
          </cell>
          <cell r="AS851" t="str">
            <v xml:space="preserve"> </v>
          </cell>
          <cell r="AT851">
            <v>0</v>
          </cell>
        </row>
        <row r="852">
          <cell r="A852" t="str">
            <v>Littrell, Megan</v>
          </cell>
          <cell r="B852" t="str">
            <v>Senior Director Program</v>
          </cell>
          <cell r="C852" t="str">
            <v>MNTD</v>
          </cell>
          <cell r="D852" t="str">
            <v>4606</v>
          </cell>
          <cell r="E852" t="str">
            <v>Y</v>
          </cell>
          <cell r="F852" t="str">
            <v>Project Director</v>
          </cell>
          <cell r="G852" t="str">
            <v>A</v>
          </cell>
          <cell r="H852" t="str">
            <v>USD</v>
          </cell>
          <cell r="I852">
            <v>220347.92</v>
          </cell>
          <cell r="J852">
            <v>1</v>
          </cell>
          <cell r="L852" t="str">
            <v>HOME-GA-SEA</v>
          </cell>
          <cell r="M852" t="str">
            <v>US</v>
          </cell>
          <cell r="AP852">
            <v>1</v>
          </cell>
          <cell r="AQ852">
            <v>847.49200000000008</v>
          </cell>
          <cell r="AR852" t="str">
            <v xml:space="preserve"> </v>
          </cell>
          <cell r="AS852" t="str">
            <v>X</v>
          </cell>
          <cell r="AT852">
            <v>0</v>
          </cell>
        </row>
        <row r="853">
          <cell r="A853" t="str">
            <v>lo, Amy</v>
          </cell>
          <cell r="B853" t="str">
            <v>Senior Procurement Supply Chain Officer II</v>
          </cell>
          <cell r="C853" t="str">
            <v>SEN</v>
          </cell>
          <cell r="D853" t="str">
            <v>10060</v>
          </cell>
          <cell r="E853" t="str">
            <v>Y</v>
          </cell>
          <cell r="F853" t="str">
            <v>Sr Program Officer - Supply &amp; Cold Chain - Senegal Country Program</v>
          </cell>
          <cell r="G853" t="str">
            <v>A</v>
          </cell>
          <cell r="H853" t="str">
            <v>XOF</v>
          </cell>
          <cell r="I853">
            <v>36000000</v>
          </cell>
          <cell r="J853">
            <v>1</v>
          </cell>
          <cell r="L853" t="str">
            <v>SenegalDakar</v>
          </cell>
          <cell r="M853" t="str">
            <v>AFRICA</v>
          </cell>
          <cell r="AP853">
            <v>600</v>
          </cell>
          <cell r="AQ853">
            <v>230.76923076923077</v>
          </cell>
          <cell r="AR853" t="str">
            <v xml:space="preserve"> </v>
          </cell>
          <cell r="AS853" t="str">
            <v xml:space="preserve"> </v>
          </cell>
          <cell r="AT853">
            <v>0</v>
          </cell>
        </row>
        <row r="854">
          <cell r="A854" t="str">
            <v>LO, Diéo</v>
          </cell>
          <cell r="B854" t="str">
            <v>Senior Program Officer II</v>
          </cell>
          <cell r="C854" t="str">
            <v>SEN</v>
          </cell>
          <cell r="D854" t="str">
            <v>10247</v>
          </cell>
          <cell r="E854" t="str">
            <v>Y</v>
          </cell>
          <cell r="F854" t="str">
            <v>Senior Program Officer II</v>
          </cell>
          <cell r="G854" t="str">
            <v>A</v>
          </cell>
          <cell r="H854" t="str">
            <v>XOF</v>
          </cell>
          <cell r="I854">
            <v>22500000</v>
          </cell>
          <cell r="J854">
            <v>1</v>
          </cell>
          <cell r="L854" t="str">
            <v>SenegalDakar</v>
          </cell>
          <cell r="M854" t="str">
            <v>AFRICA</v>
          </cell>
          <cell r="AP854">
            <v>600</v>
          </cell>
          <cell r="AQ854">
            <v>144.23076923076923</v>
          </cell>
          <cell r="AR854" t="str">
            <v xml:space="preserve"> </v>
          </cell>
          <cell r="AS854" t="str">
            <v xml:space="preserve"> </v>
          </cell>
          <cell r="AT854">
            <v>0</v>
          </cell>
        </row>
        <row r="855">
          <cell r="A855" t="str">
            <v>Loc, Huong Lan</v>
          </cell>
          <cell r="B855" t="str">
            <v>Manager Finance and Awards</v>
          </cell>
          <cell r="C855" t="str">
            <v>VN</v>
          </cell>
          <cell r="D855" t="str">
            <v>7770</v>
          </cell>
          <cell r="E855" t="str">
            <v>Y</v>
          </cell>
          <cell r="F855" t="str">
            <v>Project Financial Analysis and Administrative Officer</v>
          </cell>
          <cell r="G855" t="str">
            <v>A</v>
          </cell>
          <cell r="H855" t="str">
            <v>VND</v>
          </cell>
          <cell r="I855">
            <v>839830747</v>
          </cell>
          <cell r="J855">
            <v>1</v>
          </cell>
          <cell r="L855" t="str">
            <v>HANOI</v>
          </cell>
          <cell r="M855" t="str">
            <v>AMEE</v>
          </cell>
          <cell r="AP855">
            <v>23750</v>
          </cell>
          <cell r="AQ855">
            <v>136.00497927125508</v>
          </cell>
          <cell r="AR855" t="str">
            <v xml:space="preserve"> </v>
          </cell>
          <cell r="AS855" t="str">
            <v xml:space="preserve"> </v>
          </cell>
          <cell r="AT855">
            <v>0</v>
          </cell>
        </row>
        <row r="856">
          <cell r="A856" t="str">
            <v>Locke, Emily Gentry</v>
          </cell>
          <cell r="B856" t="str">
            <v>Senior Research &amp; Development Officer II</v>
          </cell>
          <cell r="C856" t="str">
            <v>4113</v>
          </cell>
          <cell r="D856" t="str">
            <v>1909</v>
          </cell>
          <cell r="E856" t="str">
            <v>Y</v>
          </cell>
          <cell r="F856" t="str">
            <v>Senior Program Officer</v>
          </cell>
          <cell r="G856" t="str">
            <v>A</v>
          </cell>
          <cell r="H856" t="str">
            <v>USD</v>
          </cell>
          <cell r="I856">
            <v>179320.95999999999</v>
          </cell>
          <cell r="J856">
            <v>1</v>
          </cell>
          <cell r="L856" t="str">
            <v>WASHINGTON DC</v>
          </cell>
          <cell r="M856" t="str">
            <v>US</v>
          </cell>
          <cell r="AP856">
            <v>1</v>
          </cell>
          <cell r="AQ856">
            <v>689.69599999999991</v>
          </cell>
          <cell r="AR856" t="str">
            <v xml:space="preserve"> </v>
          </cell>
          <cell r="AS856" t="str">
            <v xml:space="preserve"> </v>
          </cell>
          <cell r="AT856">
            <v>0</v>
          </cell>
        </row>
        <row r="857">
          <cell r="A857" t="str">
            <v>Lombe, Kasonde Clavel</v>
          </cell>
          <cell r="B857" t="str">
            <v>Procurement Supply Chain Associate II</v>
          </cell>
          <cell r="C857" t="str">
            <v>ZM</v>
          </cell>
          <cell r="D857" t="str">
            <v>7486</v>
          </cell>
          <cell r="E857" t="str">
            <v>Y</v>
          </cell>
          <cell r="F857" t="str">
            <v>Procurement and Logistics Officer</v>
          </cell>
          <cell r="G857" t="str">
            <v>A</v>
          </cell>
          <cell r="H857" t="str">
            <v>ZMW</v>
          </cell>
          <cell r="I857">
            <v>197611.53</v>
          </cell>
          <cell r="J857">
            <v>1</v>
          </cell>
          <cell r="L857" t="str">
            <v>LUSAKA1</v>
          </cell>
          <cell r="M857" t="str">
            <v>AFRICA</v>
          </cell>
          <cell r="AP857">
            <v>19.5</v>
          </cell>
          <cell r="AQ857">
            <v>38.976633136094677</v>
          </cell>
          <cell r="AR857" t="str">
            <v xml:space="preserve"> </v>
          </cell>
          <cell r="AS857" t="str">
            <v xml:space="preserve"> </v>
          </cell>
          <cell r="AT857">
            <v>0</v>
          </cell>
        </row>
        <row r="858">
          <cell r="A858" t="str">
            <v>Long, Suzanne Elaine</v>
          </cell>
          <cell r="B858" t="str">
            <v>Advanced Attorney</v>
          </cell>
          <cell r="C858" t="str">
            <v>LA</v>
          </cell>
          <cell r="D858" t="str">
            <v>7250</v>
          </cell>
          <cell r="E858" t="str">
            <v>Y</v>
          </cell>
          <cell r="F858" t="str">
            <v>Senior Counsel</v>
          </cell>
          <cell r="G858" t="str">
            <v>A</v>
          </cell>
          <cell r="H858" t="str">
            <v>USD</v>
          </cell>
          <cell r="I858">
            <v>211531.84</v>
          </cell>
          <cell r="J858">
            <v>1</v>
          </cell>
          <cell r="L858" t="str">
            <v>SEATTLE</v>
          </cell>
          <cell r="M858" t="str">
            <v>US</v>
          </cell>
          <cell r="AP858">
            <v>1</v>
          </cell>
          <cell r="AQ858">
            <v>813.58399999999995</v>
          </cell>
          <cell r="AR858" t="str">
            <v xml:space="preserve"> </v>
          </cell>
          <cell r="AS858" t="str">
            <v>X</v>
          </cell>
          <cell r="AT858">
            <v>0</v>
          </cell>
        </row>
        <row r="859">
          <cell r="A859" t="str">
            <v>Long, Trisha Lynn</v>
          </cell>
          <cell r="B859" t="str">
            <v>Manager Digital Systems</v>
          </cell>
          <cell r="C859" t="str">
            <v>RH</v>
          </cell>
          <cell r="D859" t="str">
            <v>6985</v>
          </cell>
          <cell r="E859" t="str">
            <v>Y</v>
          </cell>
          <cell r="F859" t="str">
            <v>Data and Technology Project Manager</v>
          </cell>
          <cell r="G859" t="str">
            <v>A</v>
          </cell>
          <cell r="H859" t="str">
            <v>USD</v>
          </cell>
          <cell r="I859">
            <v>171939.04</v>
          </cell>
          <cell r="J859">
            <v>1</v>
          </cell>
          <cell r="L859" t="str">
            <v>HOME-FL-SEA</v>
          </cell>
          <cell r="M859" t="str">
            <v>US</v>
          </cell>
          <cell r="AP859">
            <v>1</v>
          </cell>
          <cell r="AQ859">
            <v>661.30400000000009</v>
          </cell>
          <cell r="AR859" t="str">
            <v xml:space="preserve"> </v>
          </cell>
          <cell r="AS859" t="str">
            <v xml:space="preserve"> </v>
          </cell>
          <cell r="AT859">
            <v>0</v>
          </cell>
        </row>
        <row r="860">
          <cell r="A860" t="str">
            <v>Long, William Alexander</v>
          </cell>
          <cell r="B860" t="str">
            <v>Senior Advocacy and Public Policy Officer I</v>
          </cell>
          <cell r="C860" t="str">
            <v>APP</v>
          </cell>
          <cell r="D860" t="str">
            <v>8252</v>
          </cell>
          <cell r="E860" t="str">
            <v>Y</v>
          </cell>
          <cell r="F860" t="str">
            <v>Policy and Advocacy Officer</v>
          </cell>
          <cell r="G860" t="str">
            <v>A</v>
          </cell>
          <cell r="H860" t="str">
            <v>USD</v>
          </cell>
          <cell r="I860">
            <v>104000</v>
          </cell>
          <cell r="J860">
            <v>1</v>
          </cell>
          <cell r="L860" t="str">
            <v>WASHINGTON DC</v>
          </cell>
          <cell r="M860" t="str">
            <v>US</v>
          </cell>
          <cell r="AP860">
            <v>1</v>
          </cell>
          <cell r="AQ860">
            <v>400</v>
          </cell>
          <cell r="AR860" t="str">
            <v xml:space="preserve"> </v>
          </cell>
          <cell r="AS860" t="str">
            <v xml:space="preserve"> </v>
          </cell>
          <cell r="AT860">
            <v>0</v>
          </cell>
        </row>
        <row r="861">
          <cell r="A861" t="str">
            <v>Lopes, Jose Constancio Henrique</v>
          </cell>
          <cell r="B861" t="str">
            <v>HR Generalist II</v>
          </cell>
          <cell r="C861" t="str">
            <v>HR</v>
          </cell>
          <cell r="D861" t="str">
            <v>6558</v>
          </cell>
          <cell r="E861" t="str">
            <v>Y</v>
          </cell>
          <cell r="F861" t="str">
            <v>HR Generalist, Mozambique and Malawi</v>
          </cell>
          <cell r="G861" t="str">
            <v>A</v>
          </cell>
          <cell r="H861" t="str">
            <v>MZN</v>
          </cell>
          <cell r="I861">
            <v>2337536.5499999998</v>
          </cell>
          <cell r="J861">
            <v>1</v>
          </cell>
          <cell r="L861" t="str">
            <v>MOZMAPUTO</v>
          </cell>
          <cell r="M861" t="str">
            <v>AFRICA</v>
          </cell>
          <cell r="AP861">
            <v>63</v>
          </cell>
          <cell r="AQ861">
            <v>142.70674908424908</v>
          </cell>
          <cell r="AR861" t="str">
            <v xml:space="preserve"> </v>
          </cell>
          <cell r="AS861" t="str">
            <v xml:space="preserve"> </v>
          </cell>
          <cell r="AT861">
            <v>0</v>
          </cell>
        </row>
        <row r="862">
          <cell r="A862" t="str">
            <v>Lopez, Shadia Karla</v>
          </cell>
          <cell r="B862" t="str">
            <v>Senior Clinical Research Monitoring &amp; Development Officer I</v>
          </cell>
          <cell r="C862" t="str">
            <v>CCLN</v>
          </cell>
          <cell r="D862" t="str">
            <v>7146</v>
          </cell>
          <cell r="E862" t="str">
            <v>Y</v>
          </cell>
          <cell r="F862" t="str">
            <v>Associate Clinical Research Manager</v>
          </cell>
          <cell r="G862" t="str">
            <v>A</v>
          </cell>
          <cell r="H862" t="str">
            <v>USD</v>
          </cell>
          <cell r="I862">
            <v>89822.720000000001</v>
          </cell>
          <cell r="J862">
            <v>1</v>
          </cell>
          <cell r="L862" t="str">
            <v>HOME-MD-SEA</v>
          </cell>
          <cell r="M862" t="str">
            <v>US</v>
          </cell>
          <cell r="AP862">
            <v>1</v>
          </cell>
          <cell r="AQ862">
            <v>345.47199999999998</v>
          </cell>
          <cell r="AR862" t="str">
            <v xml:space="preserve"> </v>
          </cell>
          <cell r="AS862" t="str">
            <v xml:space="preserve"> </v>
          </cell>
          <cell r="AT862">
            <v>0</v>
          </cell>
        </row>
        <row r="863">
          <cell r="A863" t="str">
            <v>Louya, Derick Hendrix</v>
          </cell>
          <cell r="B863" t="str">
            <v>Senior Recruiter</v>
          </cell>
          <cell r="C863" t="str">
            <v>HR</v>
          </cell>
          <cell r="D863" t="str">
            <v>7651</v>
          </cell>
          <cell r="E863" t="str">
            <v>Y</v>
          </cell>
          <cell r="F863" t="str">
            <v>Senior Global Recruiter, West and Central Africa</v>
          </cell>
          <cell r="G863" t="str">
            <v>A</v>
          </cell>
          <cell r="H863" t="str">
            <v>XOF</v>
          </cell>
          <cell r="I863">
            <v>40842185</v>
          </cell>
          <cell r="J863">
            <v>1</v>
          </cell>
          <cell r="L863" t="str">
            <v>SenegalDakar</v>
          </cell>
          <cell r="M863" t="str">
            <v>AFRICA</v>
          </cell>
          <cell r="AP863">
            <v>600</v>
          </cell>
          <cell r="AQ863">
            <v>261.80887820512822</v>
          </cell>
          <cell r="AR863" t="str">
            <v xml:space="preserve"> </v>
          </cell>
          <cell r="AS863" t="str">
            <v xml:space="preserve"> </v>
          </cell>
          <cell r="AT863">
            <v>0</v>
          </cell>
        </row>
        <row r="864">
          <cell r="A864" t="str">
            <v>Lu, Hao</v>
          </cell>
          <cell r="B864" t="str">
            <v>Senior Finance and Awards Officer II/ Senior PADM II</v>
          </cell>
          <cell r="C864" t="str">
            <v>MD</v>
          </cell>
          <cell r="D864" t="str">
            <v>7803</v>
          </cell>
          <cell r="E864" t="str">
            <v>Y</v>
          </cell>
          <cell r="F864" t="str">
            <v>Senior Project Administrator</v>
          </cell>
          <cell r="G864" t="str">
            <v>A</v>
          </cell>
          <cell r="H864" t="str">
            <v>CHF</v>
          </cell>
          <cell r="I864">
            <v>133900</v>
          </cell>
          <cell r="J864">
            <v>1</v>
          </cell>
          <cell r="L864" t="str">
            <v>SWITZFATH</v>
          </cell>
          <cell r="M864" t="str">
            <v>AMEE</v>
          </cell>
          <cell r="AP864">
            <v>0.92169999999999996</v>
          </cell>
          <cell r="AQ864">
            <v>558.75013561896492</v>
          </cell>
          <cell r="AR864" t="str">
            <v xml:space="preserve"> </v>
          </cell>
          <cell r="AS864" t="str">
            <v xml:space="preserve"> </v>
          </cell>
          <cell r="AT864">
            <v>0</v>
          </cell>
        </row>
        <row r="865">
          <cell r="A865" t="str">
            <v>Luembe, Ntindah Kay</v>
          </cell>
          <cell r="B865" t="str">
            <v>Senior Manager Program</v>
          </cell>
          <cell r="C865" t="str">
            <v>RH</v>
          </cell>
          <cell r="D865" t="str">
            <v>10039</v>
          </cell>
          <cell r="E865" t="str">
            <v>Y</v>
          </cell>
          <cell r="F865" t="str">
            <v>Director, Implementing Mechanisms and Initiatives</v>
          </cell>
          <cell r="G865" t="str">
            <v>A</v>
          </cell>
          <cell r="H865" t="str">
            <v>ZMW</v>
          </cell>
          <cell r="I865">
            <v>1332001.8</v>
          </cell>
          <cell r="J865">
            <v>1</v>
          </cell>
          <cell r="L865" t="str">
            <v>LUSAKA1</v>
          </cell>
          <cell r="M865" t="str">
            <v>AFRICA</v>
          </cell>
          <cell r="AP865">
            <v>19.5</v>
          </cell>
          <cell r="AQ865">
            <v>262.72224852071008</v>
          </cell>
          <cell r="AR865" t="str">
            <v xml:space="preserve"> </v>
          </cell>
          <cell r="AS865" t="str">
            <v xml:space="preserve"> </v>
          </cell>
          <cell r="AT865">
            <v>0</v>
          </cell>
        </row>
        <row r="866">
          <cell r="A866" t="str">
            <v>Lum, Stephen</v>
          </cell>
          <cell r="B866" t="str">
            <v>Advanced Infrastructure</v>
          </cell>
          <cell r="C866" t="str">
            <v>IT</v>
          </cell>
          <cell r="D866" t="str">
            <v>6627</v>
          </cell>
          <cell r="E866" t="str">
            <v>Y</v>
          </cell>
          <cell r="F866" t="str">
            <v>Senior Database Developer</v>
          </cell>
          <cell r="G866" t="str">
            <v>A</v>
          </cell>
          <cell r="H866" t="str">
            <v>USD</v>
          </cell>
          <cell r="I866">
            <v>165796.79999999999</v>
          </cell>
          <cell r="J866">
            <v>1</v>
          </cell>
          <cell r="L866" t="str">
            <v>SEATTLE</v>
          </cell>
          <cell r="M866" t="str">
            <v>US</v>
          </cell>
          <cell r="AP866">
            <v>1</v>
          </cell>
          <cell r="AQ866">
            <v>637.67999999999995</v>
          </cell>
          <cell r="AR866" t="str">
            <v xml:space="preserve"> </v>
          </cell>
          <cell r="AS866" t="str">
            <v xml:space="preserve"> </v>
          </cell>
          <cell r="AT866">
            <v>0</v>
          </cell>
        </row>
        <row r="867">
          <cell r="A867" t="str">
            <v>Lumamba, Casildah</v>
          </cell>
          <cell r="B867" t="str">
            <v>Program Associate II</v>
          </cell>
          <cell r="C867" t="str">
            <v>MDHT</v>
          </cell>
          <cell r="D867" t="str">
            <v>6278</v>
          </cell>
          <cell r="E867" t="str">
            <v>Y</v>
          </cell>
          <cell r="F867" t="str">
            <v>Design and Innovation Specialist</v>
          </cell>
          <cell r="G867" t="str">
            <v>A</v>
          </cell>
          <cell r="H867" t="str">
            <v>ZMW</v>
          </cell>
          <cell r="I867">
            <v>127183.62</v>
          </cell>
          <cell r="J867">
            <v>0.7</v>
          </cell>
          <cell r="L867" t="str">
            <v>LUSAKA1</v>
          </cell>
          <cell r="M867" t="str">
            <v>AFRICA</v>
          </cell>
          <cell r="AP867">
            <v>19.5</v>
          </cell>
          <cell r="AQ867">
            <v>35.836466610312762</v>
          </cell>
          <cell r="AR867" t="str">
            <v xml:space="preserve"> </v>
          </cell>
          <cell r="AS867" t="str">
            <v xml:space="preserve"> </v>
          </cell>
          <cell r="AT867">
            <v>0</v>
          </cell>
        </row>
        <row r="868">
          <cell r="A868" t="str">
            <v>Lung'aho, Harriet Khatembukhani</v>
          </cell>
          <cell r="B868" t="str">
            <v>Senior HR Generalist</v>
          </cell>
          <cell r="C868" t="str">
            <v>PSK</v>
          </cell>
          <cell r="D868" t="str">
            <v>6517</v>
          </cell>
          <cell r="E868" t="str">
            <v>Y</v>
          </cell>
          <cell r="F868" t="str">
            <v>Human Resources Officer</v>
          </cell>
          <cell r="G868" t="str">
            <v>A</v>
          </cell>
          <cell r="H868" t="str">
            <v>USD</v>
          </cell>
          <cell r="I868">
            <v>20066.490000000002</v>
          </cell>
          <cell r="J868">
            <v>1</v>
          </cell>
          <cell r="L868" t="str">
            <v>KISUMU</v>
          </cell>
          <cell r="M868" t="str">
            <v>AFRICA</v>
          </cell>
          <cell r="AP868">
            <v>1</v>
          </cell>
          <cell r="AQ868">
            <v>77.1788076923077</v>
          </cell>
          <cell r="AR868" t="str">
            <v xml:space="preserve"> </v>
          </cell>
          <cell r="AS868" t="str">
            <v xml:space="preserve"> </v>
          </cell>
          <cell r="AT868">
            <v>0</v>
          </cell>
        </row>
        <row r="869">
          <cell r="A869" t="str">
            <v>Lungu, Simon</v>
          </cell>
          <cell r="B869" t="str">
            <v>Coordinator II Functional Support /Technician II</v>
          </cell>
          <cell r="C869" t="str">
            <v>ZM</v>
          </cell>
          <cell r="D869" t="str">
            <v>6725</v>
          </cell>
          <cell r="E869" t="str">
            <v>Y</v>
          </cell>
          <cell r="F869" t="str">
            <v>Driver/Logistics Assistant</v>
          </cell>
          <cell r="G869" t="str">
            <v>A</v>
          </cell>
          <cell r="H869" t="str">
            <v>ZMW</v>
          </cell>
          <cell r="I869">
            <v>100564.46</v>
          </cell>
          <cell r="J869">
            <v>1</v>
          </cell>
          <cell r="L869" t="str">
            <v>LUSAKA1</v>
          </cell>
          <cell r="M869" t="str">
            <v>AFRICA</v>
          </cell>
          <cell r="AP869">
            <v>19.5</v>
          </cell>
          <cell r="AQ869">
            <v>19.835199211045367</v>
          </cell>
          <cell r="AR869" t="str">
            <v xml:space="preserve"> </v>
          </cell>
          <cell r="AS869" t="str">
            <v xml:space="preserve"> </v>
          </cell>
          <cell r="AT869">
            <v>0</v>
          </cell>
        </row>
        <row r="870">
          <cell r="A870" t="str">
            <v>Luoga, Oswald T.</v>
          </cell>
          <cell r="B870" t="str">
            <v>Senior Digital Systems Officer I</v>
          </cell>
          <cell r="C870" t="str">
            <v>CODE</v>
          </cell>
          <cell r="D870" t="str">
            <v>5333</v>
          </cell>
          <cell r="E870" t="str">
            <v>Y</v>
          </cell>
          <cell r="F870" t="str">
            <v>Product Development Lead</v>
          </cell>
          <cell r="G870" t="str">
            <v>A</v>
          </cell>
          <cell r="H870" t="str">
            <v>TZS</v>
          </cell>
          <cell r="I870">
            <v>91196509.400000006</v>
          </cell>
          <cell r="J870">
            <v>1</v>
          </cell>
          <cell r="L870" t="str">
            <v>DAR ES SALAAM</v>
          </cell>
          <cell r="M870" t="str">
            <v>AFRICA</v>
          </cell>
          <cell r="AP870">
            <v>2500</v>
          </cell>
          <cell r="AQ870">
            <v>140.30232215384618</v>
          </cell>
          <cell r="AR870" t="str">
            <v xml:space="preserve"> </v>
          </cell>
          <cell r="AS870" t="str">
            <v xml:space="preserve"> </v>
          </cell>
          <cell r="AT870">
            <v>0</v>
          </cell>
        </row>
        <row r="871">
          <cell r="A871" t="str">
            <v>Lurhuma, France Kinja</v>
          </cell>
          <cell r="B871" t="str">
            <v>Senior Project Manager II</v>
          </cell>
          <cell r="C871" t="str">
            <v>HR</v>
          </cell>
          <cell r="D871" t="str">
            <v>6281</v>
          </cell>
          <cell r="E871" t="str">
            <v>Y</v>
          </cell>
          <cell r="F871" t="str">
            <v>HR Project Manager</v>
          </cell>
          <cell r="G871" t="str">
            <v>A</v>
          </cell>
          <cell r="H871" t="str">
            <v>USD</v>
          </cell>
          <cell r="I871">
            <v>71060.73</v>
          </cell>
          <cell r="J871">
            <v>1</v>
          </cell>
          <cell r="L871" t="str">
            <v>KINSHASA</v>
          </cell>
          <cell r="M871" t="str">
            <v>AFRICA</v>
          </cell>
          <cell r="AP871">
            <v>1</v>
          </cell>
          <cell r="AQ871">
            <v>273.31049999999999</v>
          </cell>
          <cell r="AR871" t="str">
            <v xml:space="preserve"> </v>
          </cell>
          <cell r="AS871" t="str">
            <v xml:space="preserve"> </v>
          </cell>
          <cell r="AT871">
            <v>0</v>
          </cell>
        </row>
        <row r="872">
          <cell r="A872" t="str">
            <v>Lwin, Kyi Tun</v>
          </cell>
          <cell r="B872" t="str">
            <v>Senior Program Officer I</v>
          </cell>
          <cell r="C872" t="str">
            <v>MM</v>
          </cell>
          <cell r="D872" t="str">
            <v>8281</v>
          </cell>
          <cell r="E872" t="str">
            <v>Y</v>
          </cell>
          <cell r="F872" t="str">
            <v>Digital Technical Coordinator</v>
          </cell>
          <cell r="G872" t="str">
            <v>A</v>
          </cell>
          <cell r="H872" t="str">
            <v>USD</v>
          </cell>
          <cell r="I872">
            <v>17976</v>
          </cell>
          <cell r="J872">
            <v>1</v>
          </cell>
          <cell r="L872" t="str">
            <v>Yangon</v>
          </cell>
          <cell r="M872" t="str">
            <v>AMEE</v>
          </cell>
          <cell r="AP872">
            <v>1</v>
          </cell>
          <cell r="AQ872">
            <v>69.138461538461542</v>
          </cell>
          <cell r="AR872" t="str">
            <v xml:space="preserve"> </v>
          </cell>
          <cell r="AS872" t="str">
            <v xml:space="preserve"> </v>
          </cell>
          <cell r="AT872">
            <v>0</v>
          </cell>
        </row>
        <row r="873">
          <cell r="A873" t="str">
            <v>Lynn, Phyo Wai</v>
          </cell>
          <cell r="B873" t="str">
            <v>Senior Communications Officer I</v>
          </cell>
          <cell r="C873" t="str">
            <v>MM</v>
          </cell>
          <cell r="D873" t="str">
            <v>8006</v>
          </cell>
          <cell r="E873" t="str">
            <v>Y</v>
          </cell>
          <cell r="F873" t="str">
            <v>Communications Officer</v>
          </cell>
          <cell r="G873" t="str">
            <v>A</v>
          </cell>
          <cell r="H873" t="str">
            <v>USD</v>
          </cell>
          <cell r="I873">
            <v>17359.68</v>
          </cell>
          <cell r="J873">
            <v>1</v>
          </cell>
          <cell r="L873" t="str">
            <v>Yangon</v>
          </cell>
          <cell r="M873" t="str">
            <v>AMEE</v>
          </cell>
          <cell r="AP873">
            <v>1</v>
          </cell>
          <cell r="AQ873">
            <v>66.768000000000001</v>
          </cell>
          <cell r="AR873" t="str">
            <v xml:space="preserve"> </v>
          </cell>
          <cell r="AS873" t="str">
            <v xml:space="preserve"> </v>
          </cell>
          <cell r="AT873">
            <v>0</v>
          </cell>
        </row>
        <row r="874">
          <cell r="A874" t="str">
            <v>Maasai, Naaman Simiyu</v>
          </cell>
          <cell r="B874" t="str">
            <v>Coordinator I Functional Support /Technician I</v>
          </cell>
          <cell r="C874" t="str">
            <v>PSK</v>
          </cell>
          <cell r="D874" t="str">
            <v>4229</v>
          </cell>
          <cell r="E874" t="str">
            <v>Y</v>
          </cell>
          <cell r="F874" t="str">
            <v>Driver</v>
          </cell>
          <cell r="G874" t="str">
            <v>A</v>
          </cell>
          <cell r="H874" t="str">
            <v>USD</v>
          </cell>
          <cell r="I874">
            <v>10223.34</v>
          </cell>
          <cell r="J874">
            <v>1</v>
          </cell>
          <cell r="L874" t="str">
            <v>KAKAMEGA</v>
          </cell>
          <cell r="M874" t="str">
            <v>AFRICA</v>
          </cell>
          <cell r="AP874">
            <v>1</v>
          </cell>
          <cell r="AQ874">
            <v>39.320538461538462</v>
          </cell>
          <cell r="AR874" t="str">
            <v xml:space="preserve"> </v>
          </cell>
          <cell r="AS874" t="str">
            <v xml:space="preserve"> </v>
          </cell>
          <cell r="AT874">
            <v>0</v>
          </cell>
        </row>
        <row r="875">
          <cell r="A875" t="str">
            <v>Mabolia, Olga</v>
          </cell>
          <cell r="B875" t="str">
            <v>Program Associate II</v>
          </cell>
          <cell r="C875" t="str">
            <v>CODE</v>
          </cell>
          <cell r="D875" t="str">
            <v>10229</v>
          </cell>
          <cell r="E875" t="str">
            <v>Y</v>
          </cell>
          <cell r="F875" t="str">
            <v>Program Associate digital</v>
          </cell>
          <cell r="G875" t="str">
            <v>A</v>
          </cell>
          <cell r="H875" t="str">
            <v>USD</v>
          </cell>
          <cell r="I875">
            <v>30000</v>
          </cell>
          <cell r="J875">
            <v>1</v>
          </cell>
          <cell r="L875" t="str">
            <v>KINSHASA</v>
          </cell>
          <cell r="M875" t="str">
            <v>AFRICA</v>
          </cell>
          <cell r="AP875">
            <v>1</v>
          </cell>
          <cell r="AQ875">
            <v>115.38461538461539</v>
          </cell>
          <cell r="AR875" t="str">
            <v xml:space="preserve"> </v>
          </cell>
          <cell r="AS875" t="str">
            <v xml:space="preserve"> </v>
          </cell>
          <cell r="AT875">
            <v>0</v>
          </cell>
        </row>
        <row r="876">
          <cell r="A876" t="str">
            <v>MacGill, Randall Scott</v>
          </cell>
          <cell r="B876" t="str">
            <v>Senior Research &amp; Development Officer II</v>
          </cell>
          <cell r="C876" t="str">
            <v>4113</v>
          </cell>
          <cell r="D876" t="str">
            <v>6619</v>
          </cell>
          <cell r="E876" t="str">
            <v>Y</v>
          </cell>
          <cell r="F876" t="str">
            <v>Senior Program Officer</v>
          </cell>
          <cell r="G876" t="str">
            <v>A</v>
          </cell>
          <cell r="H876" t="str">
            <v>USD</v>
          </cell>
          <cell r="I876">
            <v>159203.20000000001</v>
          </cell>
          <cell r="J876">
            <v>1</v>
          </cell>
          <cell r="L876" t="str">
            <v>WASHINGTON DC</v>
          </cell>
          <cell r="M876" t="str">
            <v>US</v>
          </cell>
          <cell r="AP876">
            <v>1</v>
          </cell>
          <cell r="AQ876">
            <v>612.32000000000005</v>
          </cell>
          <cell r="AR876" t="str">
            <v xml:space="preserve"> </v>
          </cell>
          <cell r="AS876" t="str">
            <v xml:space="preserve"> </v>
          </cell>
          <cell r="AT876">
            <v>0</v>
          </cell>
        </row>
        <row r="877">
          <cell r="A877" t="str">
            <v>MacLeod, Gretchen E.</v>
          </cell>
          <cell r="B877" t="str">
            <v>Global Head of Research &amp; Development</v>
          </cell>
          <cell r="C877" t="str">
            <v>CIFM</v>
          </cell>
          <cell r="D877" t="str">
            <v>1409</v>
          </cell>
          <cell r="E877" t="str">
            <v>Y</v>
          </cell>
          <cell r="F877" t="str">
            <v>Global Head, Integrated Portfolio and Financial Management</v>
          </cell>
          <cell r="G877" t="str">
            <v>A</v>
          </cell>
          <cell r="H877" t="str">
            <v>USD</v>
          </cell>
          <cell r="I877">
            <v>300000</v>
          </cell>
          <cell r="J877">
            <v>1</v>
          </cell>
          <cell r="L877" t="str">
            <v>WASHINGTON DC</v>
          </cell>
          <cell r="M877" t="str">
            <v>US</v>
          </cell>
          <cell r="AP877">
            <v>1</v>
          </cell>
          <cell r="AQ877">
            <v>1153.8461538461538</v>
          </cell>
          <cell r="AR877" t="str">
            <v xml:space="preserve"> </v>
          </cell>
          <cell r="AS877" t="str">
            <v>X</v>
          </cell>
          <cell r="AT877">
            <v>0</v>
          </cell>
        </row>
        <row r="878">
          <cell r="A878" t="str">
            <v>Madan, Neetika</v>
          </cell>
          <cell r="B878" t="str">
            <v>Senior Finance and Awards Officer II/ Senior PADM II</v>
          </cell>
          <cell r="C878" t="str">
            <v>PSN</v>
          </cell>
          <cell r="D878" t="str">
            <v>8221</v>
          </cell>
          <cell r="E878" t="str">
            <v>Y</v>
          </cell>
          <cell r="F878" t="str">
            <v>Senior Project Administrator</v>
          </cell>
          <cell r="G878" t="str">
            <v>A</v>
          </cell>
          <cell r="H878" t="str">
            <v>INR</v>
          </cell>
          <cell r="I878">
            <v>2268400</v>
          </cell>
          <cell r="J878">
            <v>1</v>
          </cell>
          <cell r="L878" t="str">
            <v>NEW DELHI</v>
          </cell>
          <cell r="M878" t="str">
            <v>AMEE</v>
          </cell>
          <cell r="AP878">
            <v>81.06</v>
          </cell>
          <cell r="AQ878">
            <v>107.63157395281748</v>
          </cell>
          <cell r="AR878" t="str">
            <v xml:space="preserve"> </v>
          </cell>
          <cell r="AS878" t="str">
            <v xml:space="preserve"> </v>
          </cell>
          <cell r="AT878">
            <v>0</v>
          </cell>
        </row>
        <row r="879">
          <cell r="A879" t="str">
            <v>Madao, Paul Ayieko</v>
          </cell>
          <cell r="B879" t="str">
            <v>Senior Manager Finance and Awards</v>
          </cell>
          <cell r="C879" t="str">
            <v>PSK</v>
          </cell>
          <cell r="D879" t="str">
            <v>4867</v>
          </cell>
          <cell r="E879" t="str">
            <v>Y</v>
          </cell>
          <cell r="F879" t="str">
            <v>Finance and Administration Manager, USAID Nuru Ya Mtoto Program</v>
          </cell>
          <cell r="G879" t="str">
            <v>A</v>
          </cell>
          <cell r="H879" t="str">
            <v>USD</v>
          </cell>
          <cell r="I879">
            <v>79096.81</v>
          </cell>
          <cell r="J879">
            <v>1</v>
          </cell>
          <cell r="L879" t="str">
            <v>HOMABAY</v>
          </cell>
          <cell r="M879" t="str">
            <v>AFRICA</v>
          </cell>
          <cell r="AP879">
            <v>1</v>
          </cell>
          <cell r="AQ879">
            <v>304.21850000000001</v>
          </cell>
          <cell r="AR879" t="str">
            <v xml:space="preserve"> </v>
          </cell>
          <cell r="AS879" t="str">
            <v xml:space="preserve"> </v>
          </cell>
          <cell r="AT879">
            <v>0</v>
          </cell>
        </row>
        <row r="880">
          <cell r="A880" t="str">
            <v>Madiang, Daniel Oluoch</v>
          </cell>
          <cell r="B880" t="str">
            <v>Senior Manager Program</v>
          </cell>
          <cell r="C880" t="str">
            <v>PSK</v>
          </cell>
          <cell r="D880" t="str">
            <v>K119</v>
          </cell>
          <cell r="E880" t="str">
            <v>Y</v>
          </cell>
          <cell r="F880" t="str">
            <v>Senior Technical Advisor, Adolescent Girls and Young Women</v>
          </cell>
          <cell r="G880" t="str">
            <v>A</v>
          </cell>
          <cell r="H880" t="str">
            <v>USD</v>
          </cell>
          <cell r="I880">
            <v>70233.2</v>
          </cell>
          <cell r="J880">
            <v>1</v>
          </cell>
          <cell r="L880" t="str">
            <v>HOMABAY</v>
          </cell>
          <cell r="M880" t="str">
            <v>AFRICA</v>
          </cell>
          <cell r="AP880">
            <v>1</v>
          </cell>
          <cell r="AQ880">
            <v>270.12769230769231</v>
          </cell>
          <cell r="AR880" t="str">
            <v xml:space="preserve"> </v>
          </cell>
          <cell r="AS880" t="str">
            <v xml:space="preserve"> </v>
          </cell>
          <cell r="AT880">
            <v>0</v>
          </cell>
        </row>
        <row r="881">
          <cell r="A881" t="str">
            <v>Maganga, Victor Yusuf</v>
          </cell>
          <cell r="B881" t="str">
            <v>Senior Finance and Awards Officer II/ Senior PADM II</v>
          </cell>
          <cell r="C881" t="str">
            <v>CODE</v>
          </cell>
          <cell r="D881" t="str">
            <v>7560</v>
          </cell>
          <cell r="E881" t="str">
            <v>Y</v>
          </cell>
          <cell r="F881" t="str">
            <v>Senior Project Administrator, Digital Square</v>
          </cell>
          <cell r="G881" t="str">
            <v>A</v>
          </cell>
          <cell r="H881" t="str">
            <v>TZS</v>
          </cell>
          <cell r="I881">
            <v>98874600</v>
          </cell>
          <cell r="J881">
            <v>1</v>
          </cell>
          <cell r="L881" t="str">
            <v>DAR ES SALAAM</v>
          </cell>
          <cell r="M881" t="str">
            <v>AFRICA</v>
          </cell>
          <cell r="AP881">
            <v>2500</v>
          </cell>
          <cell r="AQ881">
            <v>152.11476923076921</v>
          </cell>
          <cell r="AR881" t="str">
            <v xml:space="preserve"> </v>
          </cell>
          <cell r="AS881" t="str">
            <v xml:space="preserve"> </v>
          </cell>
          <cell r="AT881">
            <v>0</v>
          </cell>
        </row>
        <row r="882">
          <cell r="A882" t="str">
            <v>Magazine, Shifalee Upinder</v>
          </cell>
          <cell r="B882" t="str">
            <v>Senior Research &amp; Development Officer II</v>
          </cell>
          <cell r="C882" t="str">
            <v>CCLN</v>
          </cell>
          <cell r="D882" t="str">
            <v>8140</v>
          </cell>
          <cell r="E882" t="str">
            <v>Y</v>
          </cell>
          <cell r="F882" t="str">
            <v>Pharmacovigilance Manager</v>
          </cell>
          <cell r="G882" t="str">
            <v>A</v>
          </cell>
          <cell r="H882" t="str">
            <v>INR</v>
          </cell>
          <cell r="I882">
            <v>2178894.5</v>
          </cell>
          <cell r="J882">
            <v>1</v>
          </cell>
          <cell r="L882" t="str">
            <v>NEW DELHI</v>
          </cell>
          <cell r="M882" t="str">
            <v>AMEE</v>
          </cell>
          <cell r="AP882">
            <v>81.06</v>
          </cell>
          <cell r="AQ882">
            <v>103.38469604661314</v>
          </cell>
          <cell r="AR882" t="str">
            <v xml:space="preserve"> </v>
          </cell>
          <cell r="AS882" t="str">
            <v xml:space="preserve"> </v>
          </cell>
          <cell r="AT882">
            <v>0</v>
          </cell>
        </row>
        <row r="883">
          <cell r="A883" t="str">
            <v>Mageni, Rehema Joseph</v>
          </cell>
          <cell r="B883" t="str">
            <v>Program Associate I</v>
          </cell>
          <cell r="C883" t="str">
            <v>CODE</v>
          </cell>
          <cell r="D883" t="str">
            <v>6204</v>
          </cell>
          <cell r="E883" t="str">
            <v>Y</v>
          </cell>
          <cell r="F883" t="str">
            <v>Program Associate</v>
          </cell>
          <cell r="G883" t="str">
            <v>A</v>
          </cell>
          <cell r="H883" t="str">
            <v>TZS</v>
          </cell>
          <cell r="I883">
            <v>49548909.509999998</v>
          </cell>
          <cell r="J883">
            <v>1</v>
          </cell>
          <cell r="L883" t="str">
            <v>DAR ES SALAAM</v>
          </cell>
          <cell r="M883" t="str">
            <v>AFRICA</v>
          </cell>
          <cell r="AP883">
            <v>2500</v>
          </cell>
          <cell r="AQ883">
            <v>76.229091553846146</v>
          </cell>
          <cell r="AR883" t="str">
            <v xml:space="preserve"> </v>
          </cell>
          <cell r="AS883" t="str">
            <v xml:space="preserve"> </v>
          </cell>
          <cell r="AT883">
            <v>0</v>
          </cell>
        </row>
        <row r="884">
          <cell r="A884" t="str">
            <v>Magondu, Margaret</v>
          </cell>
          <cell r="B884" t="str">
            <v>Ethics &amp; Compliance Officer II</v>
          </cell>
          <cell r="C884" t="str">
            <v>GRC</v>
          </cell>
          <cell r="D884" t="str">
            <v>10255</v>
          </cell>
          <cell r="E884" t="str">
            <v>Y</v>
          </cell>
          <cell r="F884" t="str">
            <v>Global Due Diligence and GRC Associate</v>
          </cell>
          <cell r="G884" t="str">
            <v>A</v>
          </cell>
          <cell r="H884" t="str">
            <v>USD</v>
          </cell>
          <cell r="I884">
            <v>30000</v>
          </cell>
          <cell r="J884">
            <v>1</v>
          </cell>
          <cell r="L884" t="str">
            <v>NAIROBI</v>
          </cell>
          <cell r="M884" t="str">
            <v>AFRICA</v>
          </cell>
          <cell r="AP884">
            <v>1</v>
          </cell>
          <cell r="AQ884">
            <v>115.38461538461539</v>
          </cell>
          <cell r="AR884" t="str">
            <v xml:space="preserve"> </v>
          </cell>
          <cell r="AS884" t="str">
            <v xml:space="preserve"> </v>
          </cell>
          <cell r="AT884">
            <v>0</v>
          </cell>
        </row>
        <row r="885">
          <cell r="A885" t="str">
            <v>Magula, Brenda Chibawe</v>
          </cell>
          <cell r="B885" t="str">
            <v>Program Associate II</v>
          </cell>
          <cell r="C885" t="str">
            <v>MDHT</v>
          </cell>
          <cell r="D885" t="str">
            <v>7017</v>
          </cell>
          <cell r="E885" t="str">
            <v>Y</v>
          </cell>
          <cell r="F885" t="str">
            <v>Design &amp; Innovation Specialist</v>
          </cell>
          <cell r="G885" t="str">
            <v>A</v>
          </cell>
          <cell r="H885" t="str">
            <v>ZMW</v>
          </cell>
          <cell r="I885">
            <v>181559.92</v>
          </cell>
          <cell r="J885">
            <v>1</v>
          </cell>
          <cell r="L885" t="str">
            <v>LUSAKA1</v>
          </cell>
          <cell r="M885" t="str">
            <v>AFRICA</v>
          </cell>
          <cell r="AP885">
            <v>19.5</v>
          </cell>
          <cell r="AQ885">
            <v>35.810635108481264</v>
          </cell>
          <cell r="AR885" t="str">
            <v xml:space="preserve"> </v>
          </cell>
          <cell r="AS885" t="str">
            <v xml:space="preserve"> </v>
          </cell>
          <cell r="AT885">
            <v>0</v>
          </cell>
        </row>
        <row r="886">
          <cell r="A886" t="str">
            <v>Magurno, Emily Anne</v>
          </cell>
          <cell r="B886" t="str">
            <v>Senior Program Officer I</v>
          </cell>
          <cell r="C886" t="str">
            <v>MD</v>
          </cell>
          <cell r="D886" t="str">
            <v>7952</v>
          </cell>
          <cell r="E886" t="str">
            <v>Y</v>
          </cell>
          <cell r="F886" t="str">
            <v>Market Dynamics Officer</v>
          </cell>
          <cell r="G886" t="str">
            <v>A</v>
          </cell>
          <cell r="H886" t="str">
            <v>USD</v>
          </cell>
          <cell r="I886">
            <v>134334.72</v>
          </cell>
          <cell r="J886">
            <v>1</v>
          </cell>
          <cell r="L886" t="str">
            <v>HOME-DC-SEA</v>
          </cell>
          <cell r="M886" t="str">
            <v>US</v>
          </cell>
          <cell r="AP886">
            <v>1</v>
          </cell>
          <cell r="AQ886">
            <v>516.67200000000003</v>
          </cell>
          <cell r="AR886" t="str">
            <v xml:space="preserve"> </v>
          </cell>
          <cell r="AS886" t="str">
            <v xml:space="preserve"> </v>
          </cell>
          <cell r="AT886">
            <v>0</v>
          </cell>
        </row>
        <row r="887">
          <cell r="A887" t="str">
            <v>Mahajan, Swati</v>
          </cell>
          <cell r="B887" t="str">
            <v>Senior Manager Program</v>
          </cell>
          <cell r="C887" t="str">
            <v>PSN</v>
          </cell>
          <cell r="D887" t="str">
            <v>7902</v>
          </cell>
          <cell r="E887" t="str">
            <v>Y</v>
          </cell>
          <cell r="F887" t="str">
            <v>Lead – Health Systems</v>
          </cell>
          <cell r="G887" t="str">
            <v>A</v>
          </cell>
          <cell r="H887" t="str">
            <v>INR</v>
          </cell>
          <cell r="I887">
            <v>6381480</v>
          </cell>
          <cell r="J887">
            <v>1</v>
          </cell>
          <cell r="L887" t="str">
            <v>NEW DELHI</v>
          </cell>
          <cell r="M887" t="str">
            <v>AMEE</v>
          </cell>
          <cell r="AP887">
            <v>81.06</v>
          </cell>
          <cell r="AQ887">
            <v>302.7899561578318</v>
          </cell>
          <cell r="AR887" t="str">
            <v xml:space="preserve"> </v>
          </cell>
          <cell r="AS887" t="str">
            <v xml:space="preserve"> </v>
          </cell>
          <cell r="AT887">
            <v>0</v>
          </cell>
        </row>
        <row r="888">
          <cell r="A888" t="str">
            <v>Mahmood, Kutubuddin</v>
          </cell>
          <cell r="B888" t="str">
            <v>Research &amp; Development Advisor I</v>
          </cell>
          <cell r="C888" t="str">
            <v>4114</v>
          </cell>
          <cell r="D888" t="str">
            <v>4420</v>
          </cell>
          <cell r="E888" t="str">
            <v>Y</v>
          </cell>
          <cell r="F888" t="str">
            <v>Scientific Director</v>
          </cell>
          <cell r="G888" t="str">
            <v>A</v>
          </cell>
          <cell r="H888" t="str">
            <v>USD</v>
          </cell>
          <cell r="I888">
            <v>262179.84000000003</v>
          </cell>
          <cell r="J888">
            <v>1</v>
          </cell>
          <cell r="L888" t="str">
            <v>HOME-CA-SEA</v>
          </cell>
          <cell r="M888" t="str">
            <v>US</v>
          </cell>
          <cell r="AP888">
            <v>1</v>
          </cell>
          <cell r="AQ888">
            <v>1008.3840000000001</v>
          </cell>
          <cell r="AR888" t="str">
            <v xml:space="preserve"> </v>
          </cell>
          <cell r="AS888" t="str">
            <v>X</v>
          </cell>
          <cell r="AT888">
            <v>0</v>
          </cell>
        </row>
        <row r="889">
          <cell r="A889" t="str">
            <v>Maier, Nicole May</v>
          </cell>
          <cell r="B889" t="str">
            <v>Senior Clinical Research Monitoring &amp; Development Officer II</v>
          </cell>
          <cell r="C889" t="str">
            <v>CCLN</v>
          </cell>
          <cell r="D889" t="str">
            <v>3996</v>
          </cell>
          <cell r="E889" t="str">
            <v>Y</v>
          </cell>
          <cell r="F889" t="str">
            <v>Senior Clinical Research Manager</v>
          </cell>
          <cell r="G889" t="str">
            <v>A</v>
          </cell>
          <cell r="H889" t="str">
            <v>USD</v>
          </cell>
          <cell r="I889">
            <v>158347.28</v>
          </cell>
          <cell r="J889">
            <v>1</v>
          </cell>
          <cell r="L889" t="str">
            <v>WASHINGTON DC</v>
          </cell>
          <cell r="M889" t="str">
            <v>US</v>
          </cell>
          <cell r="AP889">
            <v>1</v>
          </cell>
          <cell r="AQ889">
            <v>609.02800000000002</v>
          </cell>
          <cell r="AR889" t="str">
            <v xml:space="preserve"> </v>
          </cell>
          <cell r="AS889" t="str">
            <v xml:space="preserve"> </v>
          </cell>
          <cell r="AT889">
            <v>0</v>
          </cell>
        </row>
        <row r="890">
          <cell r="A890" t="str">
            <v>Maina, Sheila Wamucii</v>
          </cell>
          <cell r="B890" t="str">
            <v>Senior Administrative Assistant</v>
          </cell>
          <cell r="C890" t="str">
            <v>MNTD</v>
          </cell>
          <cell r="D890" t="str">
            <v>8007</v>
          </cell>
          <cell r="E890" t="str">
            <v>Y</v>
          </cell>
          <cell r="F890" t="str">
            <v>Program Assistant - REACH Malaria</v>
          </cell>
          <cell r="G890" t="str">
            <v>A</v>
          </cell>
          <cell r="H890" t="str">
            <v>USD</v>
          </cell>
          <cell r="I890">
            <v>13946.4</v>
          </cell>
          <cell r="J890">
            <v>1</v>
          </cell>
          <cell r="L890" t="str">
            <v>KISUMU</v>
          </cell>
          <cell r="M890" t="str">
            <v>AFRICA</v>
          </cell>
          <cell r="AP890">
            <v>1</v>
          </cell>
          <cell r="AQ890">
            <v>53.64</v>
          </cell>
          <cell r="AR890" t="str">
            <v xml:space="preserve"> </v>
          </cell>
          <cell r="AS890" t="str">
            <v xml:space="preserve"> </v>
          </cell>
          <cell r="AT890">
            <v>0</v>
          </cell>
        </row>
        <row r="891">
          <cell r="A891" t="str">
            <v>Majese, Miriam</v>
          </cell>
          <cell r="B891" t="str">
            <v>FP&amp;A Analyst</v>
          </cell>
          <cell r="C891" t="str">
            <v>FPA</v>
          </cell>
          <cell r="D891" t="str">
            <v>10140</v>
          </cell>
          <cell r="E891" t="str">
            <v>Y</v>
          </cell>
          <cell r="F891" t="str">
            <v>Financial Planning &amp; Analysis Analyst</v>
          </cell>
          <cell r="G891" t="str">
            <v>A</v>
          </cell>
          <cell r="H891" t="str">
            <v>USD</v>
          </cell>
          <cell r="I891">
            <v>14022.24</v>
          </cell>
          <cell r="J891">
            <v>1</v>
          </cell>
          <cell r="L891" t="str">
            <v>NAIROBI</v>
          </cell>
          <cell r="M891" t="str">
            <v>AFRICA</v>
          </cell>
          <cell r="AP891">
            <v>1</v>
          </cell>
          <cell r="AQ891">
            <v>53.931692307692309</v>
          </cell>
          <cell r="AR891" t="str">
            <v xml:space="preserve"> </v>
          </cell>
          <cell r="AS891" t="str">
            <v xml:space="preserve"> </v>
          </cell>
          <cell r="AT891">
            <v>0</v>
          </cell>
        </row>
        <row r="892">
          <cell r="A892" t="str">
            <v>Majid, Abdul</v>
          </cell>
          <cell r="B892" t="str">
            <v>Senior IT Technician</v>
          </cell>
          <cell r="C892" t="str">
            <v>IT</v>
          </cell>
          <cell r="D892" t="str">
            <v>5451</v>
          </cell>
          <cell r="E892" t="str">
            <v>Y</v>
          </cell>
          <cell r="F892" t="str">
            <v>Senior IT Technician</v>
          </cell>
          <cell r="G892" t="str">
            <v>A</v>
          </cell>
          <cell r="H892" t="str">
            <v>INR</v>
          </cell>
          <cell r="I892">
            <v>1421966.87</v>
          </cell>
          <cell r="J892">
            <v>1</v>
          </cell>
          <cell r="L892" t="str">
            <v>NEW DELHI</v>
          </cell>
          <cell r="M892" t="str">
            <v>AMEE</v>
          </cell>
          <cell r="AP892">
            <v>81.06</v>
          </cell>
          <cell r="AQ892">
            <v>67.469816754920387</v>
          </cell>
          <cell r="AR892" t="str">
            <v xml:space="preserve"> </v>
          </cell>
          <cell r="AS892" t="str">
            <v xml:space="preserve"> </v>
          </cell>
          <cell r="AT892">
            <v>0</v>
          </cell>
        </row>
        <row r="893">
          <cell r="A893" t="str">
            <v>Makambwe, Lindiwe Elina</v>
          </cell>
          <cell r="B893" t="str">
            <v>Finance and Awards Associate II/ PADM II</v>
          </cell>
          <cell r="C893" t="str">
            <v>ZM</v>
          </cell>
          <cell r="D893" t="str">
            <v>7872</v>
          </cell>
          <cell r="E893" t="str">
            <v>Y</v>
          </cell>
          <cell r="F893" t="str">
            <v>Finance Officer</v>
          </cell>
          <cell r="G893" t="str">
            <v>A</v>
          </cell>
          <cell r="H893" t="str">
            <v>ZMW</v>
          </cell>
          <cell r="I893">
            <v>275853.28000000003</v>
          </cell>
          <cell r="J893">
            <v>1</v>
          </cell>
          <cell r="L893" t="str">
            <v>LUSAKA1</v>
          </cell>
          <cell r="M893" t="str">
            <v>AFRICA</v>
          </cell>
          <cell r="AP893">
            <v>19.5</v>
          </cell>
          <cell r="AQ893">
            <v>54.408930966469434</v>
          </cell>
          <cell r="AR893" t="str">
            <v xml:space="preserve"> </v>
          </cell>
          <cell r="AS893" t="str">
            <v xml:space="preserve"> </v>
          </cell>
          <cell r="AT893">
            <v>0</v>
          </cell>
        </row>
        <row r="894">
          <cell r="A894" t="str">
            <v>Makangila, Albert Bin Ramazani</v>
          </cell>
          <cell r="B894" t="str">
            <v>Senior Program Officer II</v>
          </cell>
          <cell r="C894" t="str">
            <v>DRC</v>
          </cell>
          <cell r="D894" t="str">
            <v>7843</v>
          </cell>
          <cell r="E894" t="str">
            <v>Y</v>
          </cell>
          <cell r="F894" t="str">
            <v>Senior Program Officer, Polio Technical Assistance and Acting Deputy Project Dir</v>
          </cell>
          <cell r="G894" t="str">
            <v>A</v>
          </cell>
          <cell r="H894" t="str">
            <v>USD</v>
          </cell>
          <cell r="I894">
            <v>49967.51</v>
          </cell>
          <cell r="J894">
            <v>1</v>
          </cell>
          <cell r="L894" t="str">
            <v>KINSHASA</v>
          </cell>
          <cell r="M894" t="str">
            <v>AFRICA</v>
          </cell>
          <cell r="AP894">
            <v>1</v>
          </cell>
          <cell r="AQ894">
            <v>192.18273076923077</v>
          </cell>
          <cell r="AR894" t="str">
            <v xml:space="preserve"> </v>
          </cell>
          <cell r="AS894" t="str">
            <v xml:space="preserve"> </v>
          </cell>
          <cell r="AT894">
            <v>0</v>
          </cell>
        </row>
        <row r="895">
          <cell r="A895" t="str">
            <v>Makio, Nancy</v>
          </cell>
          <cell r="B895" t="str">
            <v>Program Associate I</v>
          </cell>
          <cell r="C895" t="str">
            <v>PSK</v>
          </cell>
          <cell r="D895" t="str">
            <v>10168</v>
          </cell>
          <cell r="E895" t="str">
            <v>Y</v>
          </cell>
          <cell r="F895" t="str">
            <v>Program Assistant</v>
          </cell>
          <cell r="G895" t="str">
            <v>A</v>
          </cell>
          <cell r="H895" t="str">
            <v>USD</v>
          </cell>
          <cell r="I895">
            <v>8890.89</v>
          </cell>
          <cell r="J895">
            <v>1</v>
          </cell>
          <cell r="L895" t="str">
            <v>NAIROBI</v>
          </cell>
          <cell r="M895" t="str">
            <v>AFRICA</v>
          </cell>
          <cell r="AP895">
            <v>1</v>
          </cell>
          <cell r="AQ895">
            <v>34.195730769230764</v>
          </cell>
          <cell r="AR895" t="str">
            <v xml:space="preserve"> </v>
          </cell>
          <cell r="AS895" t="str">
            <v xml:space="preserve"> </v>
          </cell>
          <cell r="AT895">
            <v>0</v>
          </cell>
        </row>
        <row r="896">
          <cell r="A896" t="str">
            <v>Makokha, Patrick Ojiambo</v>
          </cell>
          <cell r="B896" t="str">
            <v>Accounting Coordinator II</v>
          </cell>
          <cell r="C896" t="str">
            <v>PSK</v>
          </cell>
          <cell r="D896" t="str">
            <v>7532</v>
          </cell>
          <cell r="E896" t="str">
            <v>Y</v>
          </cell>
          <cell r="F896" t="str">
            <v>Finance Associate, USAID Nuru ya Mtoto Program</v>
          </cell>
          <cell r="G896" t="str">
            <v>A</v>
          </cell>
          <cell r="H896" t="str">
            <v>USD</v>
          </cell>
          <cell r="I896">
            <v>13598.92</v>
          </cell>
          <cell r="J896">
            <v>1</v>
          </cell>
          <cell r="L896" t="str">
            <v>KISUMU</v>
          </cell>
          <cell r="M896" t="str">
            <v>AFRICA</v>
          </cell>
          <cell r="AP896">
            <v>1</v>
          </cell>
          <cell r="AQ896">
            <v>52.303538461538459</v>
          </cell>
          <cell r="AR896" t="str">
            <v xml:space="preserve"> </v>
          </cell>
          <cell r="AS896" t="str">
            <v xml:space="preserve"> </v>
          </cell>
          <cell r="AT896">
            <v>0</v>
          </cell>
        </row>
        <row r="897">
          <cell r="A897" t="str">
            <v>Makwambeni, Vimbai Lydia</v>
          </cell>
          <cell r="B897" t="str">
            <v>Manager Monitoring, Evaluation and Learning</v>
          </cell>
          <cell r="C897" t="str">
            <v>MD</v>
          </cell>
          <cell r="D897" t="str">
            <v>4636</v>
          </cell>
          <cell r="E897" t="str">
            <v>Y</v>
          </cell>
          <cell r="F897" t="str">
            <v>Monitoring and Evaluation Officer – Regional Market Dynamics</v>
          </cell>
          <cell r="G897" t="str">
            <v>A</v>
          </cell>
          <cell r="H897" t="str">
            <v>ZMW</v>
          </cell>
          <cell r="I897">
            <v>691562.58</v>
          </cell>
          <cell r="J897">
            <v>1</v>
          </cell>
          <cell r="L897" t="str">
            <v>LUSAKA1</v>
          </cell>
          <cell r="M897" t="str">
            <v>AFRICA</v>
          </cell>
          <cell r="AP897">
            <v>19.5</v>
          </cell>
          <cell r="AQ897">
            <v>136.40287573964497</v>
          </cell>
          <cell r="AR897" t="str">
            <v xml:space="preserve"> </v>
          </cell>
          <cell r="AS897" t="str">
            <v xml:space="preserve"> </v>
          </cell>
          <cell r="AT897">
            <v>0</v>
          </cell>
        </row>
        <row r="898">
          <cell r="A898" t="str">
            <v>MALABA, Samuel-Freddy</v>
          </cell>
          <cell r="B898" t="str">
            <v>HR Generalist II</v>
          </cell>
          <cell r="C898" t="str">
            <v>HR</v>
          </cell>
          <cell r="D898" t="str">
            <v>7671</v>
          </cell>
          <cell r="E898" t="str">
            <v>Y</v>
          </cell>
          <cell r="F898" t="str">
            <v>HR Generalist West Africa</v>
          </cell>
          <cell r="G898" t="str">
            <v>A</v>
          </cell>
          <cell r="H898" t="str">
            <v>XOF</v>
          </cell>
          <cell r="I898">
            <v>18394701</v>
          </cell>
          <cell r="J898">
            <v>1</v>
          </cell>
          <cell r="L898" t="str">
            <v>SenegalDakar</v>
          </cell>
          <cell r="M898" t="str">
            <v>AFRICA</v>
          </cell>
          <cell r="AP898">
            <v>600</v>
          </cell>
          <cell r="AQ898">
            <v>117.91475</v>
          </cell>
          <cell r="AR898" t="str">
            <v xml:space="preserve"> </v>
          </cell>
          <cell r="AS898" t="str">
            <v xml:space="preserve"> </v>
          </cell>
          <cell r="AT898">
            <v>0</v>
          </cell>
        </row>
        <row r="899">
          <cell r="A899" t="str">
            <v>Malala, Andrew Juma</v>
          </cell>
          <cell r="B899" t="str">
            <v>Director Procurement &amp; Supply Chain</v>
          </cell>
          <cell r="C899" t="str">
            <v>GLACCT</v>
          </cell>
          <cell r="D899" t="str">
            <v>8063</v>
          </cell>
          <cell r="E899" t="str">
            <v>Y</v>
          </cell>
          <cell r="F899" t="str">
            <v>Global Procurement Manager</v>
          </cell>
          <cell r="G899" t="str">
            <v>A</v>
          </cell>
          <cell r="H899" t="str">
            <v>USD</v>
          </cell>
          <cell r="I899">
            <v>79566</v>
          </cell>
          <cell r="J899">
            <v>1</v>
          </cell>
          <cell r="L899" t="str">
            <v>NAIROBI</v>
          </cell>
          <cell r="M899" t="str">
            <v>AFRICA</v>
          </cell>
          <cell r="AP899">
            <v>1</v>
          </cell>
          <cell r="AQ899">
            <v>306.02307692307693</v>
          </cell>
          <cell r="AR899" t="str">
            <v xml:space="preserve"> </v>
          </cell>
          <cell r="AS899" t="str">
            <v xml:space="preserve"> </v>
          </cell>
          <cell r="AT899">
            <v>0</v>
          </cell>
        </row>
        <row r="900">
          <cell r="A900" t="str">
            <v>Malama, Costantine</v>
          </cell>
          <cell r="B900" t="str">
            <v>Advanced Program Project Manager</v>
          </cell>
          <cell r="C900" t="str">
            <v>ARMGT</v>
          </cell>
          <cell r="D900" t="str">
            <v>7771</v>
          </cell>
          <cell r="E900" t="str">
            <v>Y</v>
          </cell>
          <cell r="F900" t="str">
            <v>Technical Advisor</v>
          </cell>
          <cell r="G900" t="str">
            <v>A</v>
          </cell>
          <cell r="H900" t="str">
            <v>ZMW</v>
          </cell>
          <cell r="I900">
            <v>1373400</v>
          </cell>
          <cell r="J900">
            <v>1</v>
          </cell>
          <cell r="L900" t="str">
            <v>LUSAKA1</v>
          </cell>
          <cell r="M900" t="str">
            <v>AFRICA</v>
          </cell>
          <cell r="AP900">
            <v>19.5</v>
          </cell>
          <cell r="AQ900">
            <v>270.88757396449705</v>
          </cell>
          <cell r="AR900" t="str">
            <v xml:space="preserve"> </v>
          </cell>
          <cell r="AS900" t="str">
            <v xml:space="preserve"> </v>
          </cell>
          <cell r="AT900">
            <v>0</v>
          </cell>
        </row>
        <row r="901">
          <cell r="A901" t="str">
            <v>Malama, Prudence Musonda</v>
          </cell>
          <cell r="B901" t="str">
            <v>Senior Monitoring, Evaluation and Learning Officer I</v>
          </cell>
          <cell r="C901" t="str">
            <v>MNTD</v>
          </cell>
          <cell r="D901" t="str">
            <v>5286</v>
          </cell>
          <cell r="E901" t="str">
            <v>Y</v>
          </cell>
          <cell r="F901" t="str">
            <v>Senior Intergrated Community Case Management Officer</v>
          </cell>
          <cell r="G901" t="str">
            <v>A</v>
          </cell>
          <cell r="H901" t="str">
            <v>ZMW</v>
          </cell>
          <cell r="I901">
            <v>382291.44</v>
          </cell>
          <cell r="J901">
            <v>1</v>
          </cell>
          <cell r="L901" t="str">
            <v>LUSAKA1</v>
          </cell>
          <cell r="M901" t="str">
            <v>AFRICA</v>
          </cell>
          <cell r="AP901">
            <v>19.5</v>
          </cell>
          <cell r="AQ901">
            <v>75.402650887573969</v>
          </cell>
          <cell r="AR901" t="str">
            <v xml:space="preserve"> </v>
          </cell>
          <cell r="AS901" t="str">
            <v xml:space="preserve"> </v>
          </cell>
          <cell r="AT901">
            <v>0</v>
          </cell>
        </row>
        <row r="902">
          <cell r="A902" t="str">
            <v>Malchevska, Olena Oleksandrivna</v>
          </cell>
          <cell r="B902" t="str">
            <v>Accountant</v>
          </cell>
          <cell r="C902" t="str">
            <v>PSU</v>
          </cell>
          <cell r="D902" t="str">
            <v>1986</v>
          </cell>
          <cell r="E902" t="str">
            <v>Y</v>
          </cell>
          <cell r="F902" t="str">
            <v>Finance Assistant</v>
          </cell>
          <cell r="G902" t="str">
            <v>A</v>
          </cell>
          <cell r="H902" t="str">
            <v>USD</v>
          </cell>
          <cell r="I902">
            <v>35643</v>
          </cell>
          <cell r="J902">
            <v>1</v>
          </cell>
          <cell r="L902" t="str">
            <v>KYIV</v>
          </cell>
          <cell r="M902" t="str">
            <v>AMEE</v>
          </cell>
          <cell r="AP902">
            <v>1</v>
          </cell>
          <cell r="AQ902">
            <v>137.08846153846153</v>
          </cell>
          <cell r="AR902" t="str">
            <v xml:space="preserve"> </v>
          </cell>
          <cell r="AS902" t="str">
            <v xml:space="preserve"> </v>
          </cell>
          <cell r="AT902">
            <v>0</v>
          </cell>
        </row>
        <row r="903">
          <cell r="A903" t="str">
            <v>Malik, Divya Wahi</v>
          </cell>
          <cell r="B903" t="str">
            <v>Senior Program Officer II</v>
          </cell>
          <cell r="C903" t="str">
            <v>PSN</v>
          </cell>
          <cell r="D903" t="str">
            <v>8133</v>
          </cell>
          <cell r="E903" t="str">
            <v>Y</v>
          </cell>
          <cell r="F903" t="str">
            <v>Program Officer - Technology &amp; Innovations</v>
          </cell>
          <cell r="G903" t="str">
            <v>A</v>
          </cell>
          <cell r="H903" t="str">
            <v>INR</v>
          </cell>
          <cell r="I903">
            <v>1667028.97</v>
          </cell>
          <cell r="J903">
            <v>1</v>
          </cell>
          <cell r="L903" t="str">
            <v>NEW DELHI</v>
          </cell>
          <cell r="M903" t="str">
            <v>AMEE</v>
          </cell>
          <cell r="AP903">
            <v>81.06</v>
          </cell>
          <cell r="AQ903">
            <v>79.097580614549514</v>
          </cell>
          <cell r="AR903" t="str">
            <v xml:space="preserve"> </v>
          </cell>
          <cell r="AS903" t="str">
            <v xml:space="preserve"> </v>
          </cell>
          <cell r="AT903">
            <v>0</v>
          </cell>
        </row>
        <row r="904">
          <cell r="A904" t="str">
            <v>Malinda, Daniella Wavinya</v>
          </cell>
          <cell r="B904" t="str">
            <v>Creative Associate II</v>
          </cell>
          <cell r="C904" t="str">
            <v>EXAGEN</v>
          </cell>
          <cell r="D904" t="str">
            <v>7764</v>
          </cell>
          <cell r="E904" t="str">
            <v>Y</v>
          </cell>
          <cell r="F904" t="str">
            <v>Marketing Specialist</v>
          </cell>
          <cell r="G904" t="str">
            <v>A</v>
          </cell>
          <cell r="H904" t="str">
            <v>USD</v>
          </cell>
          <cell r="I904">
            <v>30419.24</v>
          </cell>
          <cell r="J904">
            <v>1</v>
          </cell>
          <cell r="L904" t="str">
            <v>NAIROBI</v>
          </cell>
          <cell r="M904" t="str">
            <v>AFRICA</v>
          </cell>
          <cell r="AP904">
            <v>1</v>
          </cell>
          <cell r="AQ904">
            <v>116.99707692307693</v>
          </cell>
          <cell r="AR904" t="str">
            <v xml:space="preserve"> </v>
          </cell>
          <cell r="AS904" t="str">
            <v xml:space="preserve"> </v>
          </cell>
          <cell r="AT904">
            <v>0</v>
          </cell>
        </row>
        <row r="905">
          <cell r="A905" t="str">
            <v>Mambo, Patricia</v>
          </cell>
          <cell r="B905" t="str">
            <v>Program Associate II</v>
          </cell>
          <cell r="C905" t="str">
            <v>MNTD</v>
          </cell>
          <cell r="D905" t="str">
            <v>7629</v>
          </cell>
          <cell r="E905" t="str">
            <v>Y</v>
          </cell>
          <cell r="F905" t="str">
            <v>Entomologist -Morphological ID and Data Entry Officer</v>
          </cell>
          <cell r="G905" t="str">
            <v>A</v>
          </cell>
          <cell r="H905" t="str">
            <v>ZMW</v>
          </cell>
          <cell r="I905">
            <v>185281.67</v>
          </cell>
          <cell r="J905">
            <v>1</v>
          </cell>
          <cell r="L905" t="str">
            <v>KAOMA</v>
          </cell>
          <cell r="M905" t="str">
            <v>AFRICA</v>
          </cell>
          <cell r="AP905">
            <v>19.5</v>
          </cell>
          <cell r="AQ905">
            <v>36.544708086785015</v>
          </cell>
          <cell r="AR905" t="str">
            <v xml:space="preserve"> </v>
          </cell>
          <cell r="AS905" t="str">
            <v xml:space="preserve"> </v>
          </cell>
          <cell r="AT905">
            <v>0</v>
          </cell>
        </row>
        <row r="906">
          <cell r="A906" t="str">
            <v>Mampalala, Moise</v>
          </cell>
          <cell r="B906" t="str">
            <v>Coordinator I Functional Support /Technician I</v>
          </cell>
          <cell r="C906" t="str">
            <v>DRC</v>
          </cell>
          <cell r="D906" t="str">
            <v>8277</v>
          </cell>
          <cell r="E906" t="str">
            <v>Y</v>
          </cell>
          <cell r="F906" t="str">
            <v>Driver</v>
          </cell>
          <cell r="G906" t="str">
            <v>A</v>
          </cell>
          <cell r="H906" t="str">
            <v>USD</v>
          </cell>
          <cell r="I906">
            <v>6113.2</v>
          </cell>
          <cell r="J906">
            <v>1</v>
          </cell>
          <cell r="L906" t="str">
            <v>KINSHASA</v>
          </cell>
          <cell r="M906" t="str">
            <v>AFRICA</v>
          </cell>
          <cell r="AP906">
            <v>1</v>
          </cell>
          <cell r="AQ906">
            <v>23.51230769230769</v>
          </cell>
          <cell r="AR906" t="str">
            <v xml:space="preserve"> </v>
          </cell>
          <cell r="AS906" t="str">
            <v xml:space="preserve"> </v>
          </cell>
          <cell r="AT906">
            <v>0</v>
          </cell>
        </row>
        <row r="907">
          <cell r="A907" t="str">
            <v>Mandu, Agatha</v>
          </cell>
          <cell r="B907" t="str">
            <v>Senior Program Officer I</v>
          </cell>
          <cell r="C907" t="str">
            <v>MNTD</v>
          </cell>
          <cell r="D907" t="str">
            <v>4476</v>
          </cell>
          <cell r="E907" t="str">
            <v>Y</v>
          </cell>
          <cell r="F907" t="str">
            <v>Technical Officer- Reach Malaria</v>
          </cell>
          <cell r="G907" t="str">
            <v>A</v>
          </cell>
          <cell r="H907" t="str">
            <v>USD</v>
          </cell>
          <cell r="I907">
            <v>30000</v>
          </cell>
          <cell r="J907">
            <v>1</v>
          </cell>
          <cell r="L907" t="str">
            <v>KAKAMEGA</v>
          </cell>
          <cell r="M907" t="str">
            <v>AFRICA</v>
          </cell>
          <cell r="AP907">
            <v>1</v>
          </cell>
          <cell r="AQ907">
            <v>115.38461538461539</v>
          </cell>
          <cell r="AR907" t="str">
            <v xml:space="preserve"> </v>
          </cell>
          <cell r="AS907" t="str">
            <v xml:space="preserve"> </v>
          </cell>
          <cell r="AT907">
            <v>0</v>
          </cell>
        </row>
        <row r="908">
          <cell r="A908" t="str">
            <v>Manguyu, Wanjiku G</v>
          </cell>
          <cell r="B908" t="str">
            <v>Senior Advocacy and Public Policy Officer II</v>
          </cell>
          <cell r="C908" t="str">
            <v>APP</v>
          </cell>
          <cell r="D908" t="str">
            <v>4788</v>
          </cell>
          <cell r="E908" t="str">
            <v>Y</v>
          </cell>
          <cell r="F908" t="str">
            <v>Regional Advocacy and Policy Advisor</v>
          </cell>
          <cell r="G908" t="str">
            <v>A</v>
          </cell>
          <cell r="H908" t="str">
            <v>USD</v>
          </cell>
          <cell r="I908">
            <v>54284.66</v>
          </cell>
          <cell r="J908">
            <v>1</v>
          </cell>
          <cell r="L908" t="str">
            <v>NAIROBI</v>
          </cell>
          <cell r="M908" t="str">
            <v>AFRICA</v>
          </cell>
          <cell r="AP908">
            <v>1</v>
          </cell>
          <cell r="AQ908">
            <v>208.78715384615387</v>
          </cell>
          <cell r="AR908" t="str">
            <v xml:space="preserve"> </v>
          </cell>
          <cell r="AS908" t="str">
            <v xml:space="preserve"> </v>
          </cell>
          <cell r="AT908">
            <v>0</v>
          </cell>
        </row>
        <row r="909">
          <cell r="A909" t="str">
            <v>Manjate, Katia Cidalia Jorge</v>
          </cell>
          <cell r="B909" t="str">
            <v>Senior Program Officer II</v>
          </cell>
          <cell r="C909" t="str">
            <v>NCD</v>
          </cell>
          <cell r="D909" t="str">
            <v>5455</v>
          </cell>
          <cell r="E909" t="str">
            <v>Y</v>
          </cell>
          <cell r="F909" t="str">
            <v>Senior Program Officer</v>
          </cell>
          <cell r="G909" t="str">
            <v>A</v>
          </cell>
          <cell r="H909" t="str">
            <v>MZN</v>
          </cell>
          <cell r="I909">
            <v>4396497.13</v>
          </cell>
          <cell r="J909">
            <v>1</v>
          </cell>
          <cell r="L909" t="str">
            <v>MOZMAPUTO</v>
          </cell>
          <cell r="M909" t="str">
            <v>AFRICA</v>
          </cell>
          <cell r="AP909">
            <v>63</v>
          </cell>
          <cell r="AQ909">
            <v>268.40641819291818</v>
          </cell>
          <cell r="AR909" t="str">
            <v xml:space="preserve"> </v>
          </cell>
          <cell r="AS909" t="str">
            <v xml:space="preserve"> </v>
          </cell>
          <cell r="AT909">
            <v>0</v>
          </cell>
        </row>
        <row r="910">
          <cell r="A910" t="str">
            <v>Mann, Seerat Kaur</v>
          </cell>
          <cell r="B910" t="str">
            <v>Coordinator II Functional Support /Technician II</v>
          </cell>
          <cell r="C910" t="str">
            <v>DX</v>
          </cell>
          <cell r="D910" t="str">
            <v>8056</v>
          </cell>
          <cell r="E910" t="str">
            <v>Y</v>
          </cell>
          <cell r="F910" t="str">
            <v>Program Assistant, Diagnostics</v>
          </cell>
          <cell r="G910" t="str">
            <v>A</v>
          </cell>
          <cell r="H910" t="str">
            <v>USD</v>
          </cell>
          <cell r="I910">
            <v>52000</v>
          </cell>
          <cell r="J910">
            <v>1</v>
          </cell>
          <cell r="L910" t="str">
            <v>SEATTLE</v>
          </cell>
          <cell r="M910" t="str">
            <v>US</v>
          </cell>
          <cell r="AP910">
            <v>1</v>
          </cell>
          <cell r="AQ910">
            <v>200</v>
          </cell>
          <cell r="AR910" t="str">
            <v xml:space="preserve"> </v>
          </cell>
          <cell r="AS910" t="str">
            <v xml:space="preserve"> </v>
          </cell>
          <cell r="AT910">
            <v>0</v>
          </cell>
        </row>
        <row r="911">
          <cell r="A911" t="str">
            <v>Mansen, Kimberly Lynn</v>
          </cell>
          <cell r="B911" t="str">
            <v>Advanced Program Officer</v>
          </cell>
          <cell r="C911" t="str">
            <v>MCHN</v>
          </cell>
          <cell r="D911" t="str">
            <v>5190</v>
          </cell>
          <cell r="E911" t="str">
            <v>Y</v>
          </cell>
          <cell r="F911" t="str">
            <v>Maternal and Newborn Nutrition Advisor</v>
          </cell>
          <cell r="G911" t="str">
            <v>A</v>
          </cell>
          <cell r="H911" t="str">
            <v>USD</v>
          </cell>
          <cell r="I911">
            <v>167869.42</v>
          </cell>
          <cell r="J911">
            <v>1</v>
          </cell>
          <cell r="L911" t="str">
            <v>HOME-NC-SEA</v>
          </cell>
          <cell r="M911" t="str">
            <v>US</v>
          </cell>
          <cell r="AP911">
            <v>1</v>
          </cell>
          <cell r="AQ911">
            <v>645.65161538461541</v>
          </cell>
          <cell r="AR911" t="str">
            <v xml:space="preserve"> </v>
          </cell>
          <cell r="AS911" t="str">
            <v xml:space="preserve"> </v>
          </cell>
          <cell r="AT911">
            <v>0</v>
          </cell>
        </row>
        <row r="912">
          <cell r="A912" t="str">
            <v>Mansis, Achille Clement Ngbomann</v>
          </cell>
          <cell r="B912" t="str">
            <v>Finance and Awards Associate II/ PADM II</v>
          </cell>
          <cell r="C912" t="str">
            <v>SEN</v>
          </cell>
          <cell r="D912" t="str">
            <v>7399</v>
          </cell>
          <cell r="E912" t="str">
            <v>Y</v>
          </cell>
          <cell r="F912" t="str">
            <v>Procurement Officer</v>
          </cell>
          <cell r="G912" t="str">
            <v>A</v>
          </cell>
          <cell r="H912" t="str">
            <v>XOF</v>
          </cell>
          <cell r="I912">
            <v>26020258</v>
          </cell>
          <cell r="J912">
            <v>1</v>
          </cell>
          <cell r="L912" t="str">
            <v>SenegalDakar</v>
          </cell>
          <cell r="M912" t="str">
            <v>AFRICA</v>
          </cell>
          <cell r="AP912">
            <v>600</v>
          </cell>
          <cell r="AQ912">
            <v>166.79652564102562</v>
          </cell>
          <cell r="AR912" t="str">
            <v xml:space="preserve"> </v>
          </cell>
          <cell r="AS912" t="str">
            <v xml:space="preserve"> </v>
          </cell>
          <cell r="AT912">
            <v>0</v>
          </cell>
        </row>
        <row r="913">
          <cell r="A913" t="str">
            <v>Mapulanga, Tony Kabwe</v>
          </cell>
          <cell r="B913" t="str">
            <v>Program Associate II</v>
          </cell>
          <cell r="C913" t="str">
            <v>MDHT</v>
          </cell>
          <cell r="D913" t="str">
            <v>7673</v>
          </cell>
          <cell r="E913" t="str">
            <v>Y</v>
          </cell>
          <cell r="F913" t="str">
            <v>Design and Innovation Specialist</v>
          </cell>
          <cell r="G913" t="str">
            <v>A</v>
          </cell>
          <cell r="H913" t="str">
            <v>ZMW</v>
          </cell>
          <cell r="I913">
            <v>118672.6</v>
          </cell>
          <cell r="J913">
            <v>0.7</v>
          </cell>
          <cell r="L913" t="str">
            <v>LUSAKA1</v>
          </cell>
          <cell r="M913" t="str">
            <v>AFRICA</v>
          </cell>
          <cell r="AP913">
            <v>19.5</v>
          </cell>
          <cell r="AQ913">
            <v>33.438320653705269</v>
          </cell>
          <cell r="AR913" t="str">
            <v xml:space="preserve"> </v>
          </cell>
          <cell r="AS913" t="str">
            <v xml:space="preserve"> </v>
          </cell>
          <cell r="AT913">
            <v>0</v>
          </cell>
        </row>
        <row r="914">
          <cell r="A914" t="str">
            <v>Mar, Khin Kyawt</v>
          </cell>
          <cell r="B914" t="str">
            <v>Senior Manager Strategy &amp; Operations</v>
          </cell>
          <cell r="C914" t="str">
            <v>MM</v>
          </cell>
          <cell r="D914" t="str">
            <v>5266</v>
          </cell>
          <cell r="E914" t="str">
            <v>Y</v>
          </cell>
          <cell r="F914" t="str">
            <v>Administration and Finance Manager, Myanmar</v>
          </cell>
          <cell r="G914" t="str">
            <v>A</v>
          </cell>
          <cell r="H914" t="str">
            <v>USD</v>
          </cell>
          <cell r="I914">
            <v>48169.26</v>
          </cell>
          <cell r="J914">
            <v>1</v>
          </cell>
          <cell r="L914" t="str">
            <v>Yangon</v>
          </cell>
          <cell r="M914" t="str">
            <v>AMEE</v>
          </cell>
          <cell r="AP914">
            <v>1</v>
          </cell>
          <cell r="AQ914">
            <v>185.26638461538462</v>
          </cell>
          <cell r="AR914" t="str">
            <v xml:space="preserve"> </v>
          </cell>
          <cell r="AS914" t="str">
            <v xml:space="preserve"> </v>
          </cell>
          <cell r="AT914">
            <v>0</v>
          </cell>
        </row>
        <row r="915">
          <cell r="A915" t="str">
            <v>Mareri, Mike</v>
          </cell>
          <cell r="B915" t="str">
            <v>Auditor</v>
          </cell>
          <cell r="C915" t="str">
            <v>PSK</v>
          </cell>
          <cell r="D915" t="str">
            <v>10228</v>
          </cell>
          <cell r="E915" t="str">
            <v>Y</v>
          </cell>
          <cell r="F915" t="str">
            <v>Risk and Compliance Officer- USAID Nuru ya Mtoto</v>
          </cell>
          <cell r="G915" t="str">
            <v>A</v>
          </cell>
          <cell r="H915" t="str">
            <v>USD</v>
          </cell>
          <cell r="I915">
            <v>23400</v>
          </cell>
          <cell r="J915">
            <v>1</v>
          </cell>
          <cell r="L915" t="str">
            <v>HOMABAY</v>
          </cell>
          <cell r="M915" t="str">
            <v>AFRICA</v>
          </cell>
          <cell r="AP915">
            <v>1</v>
          </cell>
          <cell r="AQ915">
            <v>90</v>
          </cell>
          <cell r="AR915" t="str">
            <v xml:space="preserve"> </v>
          </cell>
          <cell r="AS915" t="str">
            <v xml:space="preserve"> </v>
          </cell>
          <cell r="AT915">
            <v>0</v>
          </cell>
        </row>
        <row r="916">
          <cell r="A916" t="str">
            <v>Mariyappan, Kannan</v>
          </cell>
          <cell r="B916" t="str">
            <v>Advanced Program Officer</v>
          </cell>
          <cell r="C916" t="str">
            <v>PSN</v>
          </cell>
          <cell r="D916" t="str">
            <v>7425</v>
          </cell>
          <cell r="E916" t="str">
            <v>Y</v>
          </cell>
          <cell r="F916" t="str">
            <v>Senior Program Officer - South Asia</v>
          </cell>
          <cell r="G916" t="str">
            <v>A</v>
          </cell>
          <cell r="H916" t="str">
            <v>INR</v>
          </cell>
          <cell r="I916">
            <v>3631827.41</v>
          </cell>
          <cell r="J916">
            <v>1</v>
          </cell>
          <cell r="L916" t="str">
            <v>REMOTE-IN-MUM</v>
          </cell>
          <cell r="M916" t="str">
            <v>AMEE</v>
          </cell>
          <cell r="AP916">
            <v>81.06</v>
          </cell>
          <cell r="AQ916">
            <v>172.32379671278636</v>
          </cell>
          <cell r="AR916" t="str">
            <v xml:space="preserve"> </v>
          </cell>
          <cell r="AS916" t="str">
            <v xml:space="preserve"> </v>
          </cell>
          <cell r="AT916">
            <v>0</v>
          </cell>
        </row>
        <row r="917">
          <cell r="A917" t="str">
            <v>Marjane, Sarah Anne</v>
          </cell>
          <cell r="B917" t="str">
            <v>Director Finance and Awards</v>
          </cell>
          <cell r="C917" t="str">
            <v>MCHN</v>
          </cell>
          <cell r="D917" t="str">
            <v>3722</v>
          </cell>
          <cell r="E917" t="str">
            <v>Y</v>
          </cell>
          <cell r="F917" t="str">
            <v>Director of Finance and Operations</v>
          </cell>
          <cell r="G917" t="str">
            <v>A</v>
          </cell>
          <cell r="H917" t="str">
            <v>USD</v>
          </cell>
          <cell r="I917">
            <v>197680.91</v>
          </cell>
          <cell r="J917">
            <v>1</v>
          </cell>
          <cell r="L917" t="str">
            <v>HOME-VA-SEA</v>
          </cell>
          <cell r="M917" t="str">
            <v>US</v>
          </cell>
          <cell r="AP917">
            <v>1</v>
          </cell>
          <cell r="AQ917">
            <v>760.31119230769229</v>
          </cell>
          <cell r="AR917" t="str">
            <v xml:space="preserve"> </v>
          </cell>
          <cell r="AS917" t="str">
            <v>X</v>
          </cell>
          <cell r="AT917">
            <v>0</v>
          </cell>
        </row>
        <row r="918">
          <cell r="A918" t="str">
            <v>Markham, Carol A.</v>
          </cell>
          <cell r="B918" t="str">
            <v>Advanced Finance and Awards/ Advanced PADM</v>
          </cell>
          <cell r="C918" t="str">
            <v>CIFM</v>
          </cell>
          <cell r="D918" t="str">
            <v>1603</v>
          </cell>
          <cell r="E918" t="str">
            <v>Y</v>
          </cell>
          <cell r="F918" t="str">
            <v>Senior Project Administrator</v>
          </cell>
          <cell r="G918" t="str">
            <v>A</v>
          </cell>
          <cell r="H918" t="str">
            <v>USD</v>
          </cell>
          <cell r="I918">
            <v>153684.96</v>
          </cell>
          <cell r="J918">
            <v>1</v>
          </cell>
          <cell r="L918" t="str">
            <v>SEATTLE</v>
          </cell>
          <cell r="M918" t="str">
            <v>US</v>
          </cell>
          <cell r="AP918">
            <v>1</v>
          </cell>
          <cell r="AQ918">
            <v>591.096</v>
          </cell>
          <cell r="AR918" t="str">
            <v xml:space="preserve"> </v>
          </cell>
          <cell r="AS918" t="str">
            <v xml:space="preserve"> </v>
          </cell>
          <cell r="AT918">
            <v>0</v>
          </cell>
        </row>
        <row r="919">
          <cell r="A919" t="str">
            <v>Martellet, Lionel</v>
          </cell>
          <cell r="B919" t="str">
            <v>Senior Manager Clinical Research &amp; Development</v>
          </cell>
          <cell r="C919" t="str">
            <v>CCLN</v>
          </cell>
          <cell r="D919" t="str">
            <v>1992</v>
          </cell>
          <cell r="E919" t="str">
            <v>Y</v>
          </cell>
          <cell r="F919" t="str">
            <v>Associate Director Clinical Operations</v>
          </cell>
          <cell r="G919" t="str">
            <v>A</v>
          </cell>
          <cell r="H919" t="str">
            <v>CHF</v>
          </cell>
          <cell r="I919">
            <v>179477.5</v>
          </cell>
          <cell r="J919">
            <v>1</v>
          </cell>
          <cell r="L919" t="str">
            <v>SWITZFATH</v>
          </cell>
          <cell r="M919" t="str">
            <v>AMEE</v>
          </cell>
          <cell r="AP919">
            <v>0.92169999999999996</v>
          </cell>
          <cell r="AQ919">
            <v>748.94008562772808</v>
          </cell>
          <cell r="AR919" t="str">
            <v xml:space="preserve"> </v>
          </cell>
          <cell r="AS919" t="str">
            <v xml:space="preserve"> </v>
          </cell>
          <cell r="AT919">
            <v>0</v>
          </cell>
        </row>
        <row r="920">
          <cell r="A920" t="str">
            <v>Masibo, Kevin</v>
          </cell>
          <cell r="B920" t="str">
            <v>Creative Associate II</v>
          </cell>
          <cell r="C920" t="str">
            <v>EXAGEN</v>
          </cell>
          <cell r="D920" t="str">
            <v>10297</v>
          </cell>
          <cell r="E920" t="str">
            <v>Y</v>
          </cell>
          <cell r="F920" t="str">
            <v>Creative Associate II</v>
          </cell>
          <cell r="G920" t="str">
            <v>A</v>
          </cell>
          <cell r="H920" t="str">
            <v>USD</v>
          </cell>
          <cell r="I920">
            <v>10320</v>
          </cell>
          <cell r="J920">
            <v>1</v>
          </cell>
          <cell r="L920" t="str">
            <v>NAIROBI</v>
          </cell>
          <cell r="M920" t="str">
            <v>AFRICA</v>
          </cell>
          <cell r="AP920">
            <v>1</v>
          </cell>
          <cell r="AQ920">
            <v>39.692307692307693</v>
          </cell>
          <cell r="AR920" t="str">
            <v xml:space="preserve"> </v>
          </cell>
          <cell r="AS920" t="str">
            <v xml:space="preserve"> </v>
          </cell>
          <cell r="AT920">
            <v>0</v>
          </cell>
        </row>
        <row r="921">
          <cell r="A921" t="str">
            <v>Masila, Dennis Mwangangi</v>
          </cell>
          <cell r="B921" t="str">
            <v>Senior Accountant II</v>
          </cell>
          <cell r="C921" t="str">
            <v>GLACCT</v>
          </cell>
          <cell r="D921" t="str">
            <v>7166</v>
          </cell>
          <cell r="E921" t="str">
            <v>Y</v>
          </cell>
          <cell r="F921" t="str">
            <v>Senior Accountant</v>
          </cell>
          <cell r="G921" t="str">
            <v>A</v>
          </cell>
          <cell r="H921" t="str">
            <v>USD</v>
          </cell>
          <cell r="I921">
            <v>31005.27</v>
          </cell>
          <cell r="J921">
            <v>1</v>
          </cell>
          <cell r="L921" t="str">
            <v>REMOTE-KE</v>
          </cell>
          <cell r="M921" t="str">
            <v>AFRICA</v>
          </cell>
          <cell r="AP921">
            <v>1</v>
          </cell>
          <cell r="AQ921">
            <v>119.25103846153846</v>
          </cell>
          <cell r="AR921" t="str">
            <v xml:space="preserve"> </v>
          </cell>
          <cell r="AS921" t="str">
            <v xml:space="preserve"> </v>
          </cell>
          <cell r="AT921">
            <v>0</v>
          </cell>
        </row>
        <row r="922">
          <cell r="A922" t="str">
            <v>Mason, William Theodore</v>
          </cell>
          <cell r="B922" t="str">
            <v>Senior Facilities Coordinator</v>
          </cell>
          <cell r="C922" t="str">
            <v>GFTS</v>
          </cell>
          <cell r="D922" t="str">
            <v>5213</v>
          </cell>
          <cell r="E922" t="str">
            <v>Y</v>
          </cell>
          <cell r="F922" t="str">
            <v>Facilities Assistant</v>
          </cell>
          <cell r="G922" t="str">
            <v>A</v>
          </cell>
          <cell r="H922" t="str">
            <v>USD</v>
          </cell>
          <cell r="I922">
            <v>66060.28</v>
          </cell>
          <cell r="J922">
            <v>1</v>
          </cell>
          <cell r="L922" t="str">
            <v>WASHINGTON DC</v>
          </cell>
          <cell r="M922" t="str">
            <v>US</v>
          </cell>
          <cell r="AP922">
            <v>1</v>
          </cell>
          <cell r="AQ922">
            <v>254.078</v>
          </cell>
          <cell r="AR922" t="str">
            <v xml:space="preserve"> </v>
          </cell>
          <cell r="AS922" t="str">
            <v xml:space="preserve"> </v>
          </cell>
          <cell r="AT922">
            <v>0</v>
          </cell>
        </row>
        <row r="923">
          <cell r="A923" t="str">
            <v>Massawe, Fred Boniphace</v>
          </cell>
          <cell r="B923" t="str">
            <v>Senior IT Technician</v>
          </cell>
          <cell r="C923" t="str">
            <v>IT</v>
          </cell>
          <cell r="D923" t="str">
            <v>10261</v>
          </cell>
          <cell r="E923" t="str">
            <v>Y</v>
          </cell>
          <cell r="F923" t="str">
            <v>Senior IT Technician</v>
          </cell>
          <cell r="G923" t="str">
            <v>A</v>
          </cell>
          <cell r="H923" t="str">
            <v>TZS</v>
          </cell>
          <cell r="I923">
            <v>46800000</v>
          </cell>
          <cell r="J923">
            <v>1</v>
          </cell>
          <cell r="L923" t="str">
            <v>DAR ES SALAAM</v>
          </cell>
          <cell r="M923" t="str">
            <v>AFRICA</v>
          </cell>
          <cell r="AP923">
            <v>2500</v>
          </cell>
          <cell r="AQ923">
            <v>72</v>
          </cell>
          <cell r="AR923" t="str">
            <v xml:space="preserve"> </v>
          </cell>
          <cell r="AS923" t="str">
            <v xml:space="preserve"> </v>
          </cell>
          <cell r="AT923">
            <v>0</v>
          </cell>
        </row>
        <row r="924">
          <cell r="A924" t="str">
            <v>Masterson, Kathryn Louise</v>
          </cell>
          <cell r="B924" t="str">
            <v>HR Business Partner</v>
          </cell>
          <cell r="C924" t="str">
            <v>HR</v>
          </cell>
          <cell r="D924" t="str">
            <v>9002</v>
          </cell>
          <cell r="E924" t="str">
            <v>Y</v>
          </cell>
          <cell r="F924" t="str">
            <v>HR Business Partner</v>
          </cell>
          <cell r="G924" t="str">
            <v>A</v>
          </cell>
          <cell r="H924" t="str">
            <v>USD</v>
          </cell>
          <cell r="I924">
            <v>100000</v>
          </cell>
          <cell r="J924">
            <v>1</v>
          </cell>
          <cell r="L924" t="str">
            <v>HOME-NJ-SEA</v>
          </cell>
          <cell r="M924" t="str">
            <v>US</v>
          </cell>
          <cell r="AP924">
            <v>1</v>
          </cell>
          <cell r="AQ924">
            <v>384.61538461538464</v>
          </cell>
          <cell r="AR924" t="str">
            <v xml:space="preserve"> </v>
          </cell>
          <cell r="AS924" t="str">
            <v xml:space="preserve"> </v>
          </cell>
          <cell r="AT924">
            <v>0</v>
          </cell>
        </row>
        <row r="925">
          <cell r="A925" t="str">
            <v>Matches, Mulenga</v>
          </cell>
          <cell r="B925" t="str">
            <v>Senior Finance and Awards Officer/ Senior PADM I</v>
          </cell>
          <cell r="C925" t="str">
            <v>MNTD</v>
          </cell>
          <cell r="D925" t="str">
            <v>4399</v>
          </cell>
          <cell r="E925" t="str">
            <v>Y</v>
          </cell>
          <cell r="F925" t="str">
            <v>Finance Officer, REACH Malaria</v>
          </cell>
          <cell r="G925" t="str">
            <v>A</v>
          </cell>
          <cell r="H925" t="str">
            <v>ZMW</v>
          </cell>
          <cell r="I925">
            <v>564442.12</v>
          </cell>
          <cell r="J925">
            <v>1</v>
          </cell>
          <cell r="L925" t="str">
            <v>LUSAKA1</v>
          </cell>
          <cell r="M925" t="str">
            <v>AFRICA</v>
          </cell>
          <cell r="AP925">
            <v>19.5</v>
          </cell>
          <cell r="AQ925">
            <v>111.3298067061144</v>
          </cell>
          <cell r="AR925" t="str">
            <v xml:space="preserve"> </v>
          </cell>
          <cell r="AS925" t="str">
            <v xml:space="preserve"> </v>
          </cell>
          <cell r="AT925">
            <v>0</v>
          </cell>
        </row>
        <row r="926">
          <cell r="A926" t="str">
            <v>Mateen, Bilal A.</v>
          </cell>
          <cell r="B926" t="str">
            <v>Senior Director Program</v>
          </cell>
          <cell r="C926" t="str">
            <v>CODE</v>
          </cell>
          <cell r="D926" t="str">
            <v>10014</v>
          </cell>
          <cell r="E926" t="str">
            <v>Y</v>
          </cell>
          <cell r="F926" t="str">
            <v>Executive Director, Digital Square</v>
          </cell>
          <cell r="G926" t="str">
            <v>A</v>
          </cell>
          <cell r="H926" t="str">
            <v>GBP</v>
          </cell>
          <cell r="I926">
            <v>223650</v>
          </cell>
          <cell r="J926">
            <v>1</v>
          </cell>
          <cell r="L926" t="str">
            <v>LONDON</v>
          </cell>
          <cell r="M926" t="str">
            <v>AMEE</v>
          </cell>
          <cell r="AP926">
            <v>0.72499999999999998</v>
          </cell>
          <cell r="AQ926">
            <v>1186.4721485411142</v>
          </cell>
          <cell r="AR926" t="str">
            <v xml:space="preserve"> </v>
          </cell>
          <cell r="AS926" t="str">
            <v>X</v>
          </cell>
          <cell r="AT926">
            <v>0</v>
          </cell>
        </row>
        <row r="927">
          <cell r="A927" t="str">
            <v>Matezo, Junior Mbungu</v>
          </cell>
          <cell r="B927" t="str">
            <v>Coordinator I Functional Support /Technician I</v>
          </cell>
          <cell r="C927" t="str">
            <v>DRC</v>
          </cell>
          <cell r="D927" t="str">
            <v>8273</v>
          </cell>
          <cell r="E927" t="str">
            <v>Y</v>
          </cell>
          <cell r="F927" t="str">
            <v>Driver</v>
          </cell>
          <cell r="G927" t="str">
            <v>A</v>
          </cell>
          <cell r="H927" t="str">
            <v>USD</v>
          </cell>
          <cell r="I927">
            <v>6450.48</v>
          </cell>
          <cell r="J927">
            <v>1</v>
          </cell>
          <cell r="L927" t="str">
            <v>KINSHASA</v>
          </cell>
          <cell r="M927" t="str">
            <v>AFRICA</v>
          </cell>
          <cell r="AP927">
            <v>1</v>
          </cell>
          <cell r="AQ927">
            <v>24.809538461538459</v>
          </cell>
          <cell r="AR927" t="str">
            <v xml:space="preserve"> </v>
          </cell>
          <cell r="AS927" t="str">
            <v xml:space="preserve"> </v>
          </cell>
          <cell r="AT927">
            <v>0</v>
          </cell>
        </row>
        <row r="928">
          <cell r="A928" t="str">
            <v>Mathelemusa, Diketso Ramaesele</v>
          </cell>
          <cell r="B928" t="str">
            <v>Senior Functional Coordinator</v>
          </cell>
          <cell r="C928" t="str">
            <v>APP</v>
          </cell>
          <cell r="D928" t="str">
            <v>6625</v>
          </cell>
          <cell r="E928" t="str">
            <v>Y</v>
          </cell>
          <cell r="F928" t="str">
            <v>Program Associate</v>
          </cell>
          <cell r="G928" t="str">
            <v>A</v>
          </cell>
          <cell r="H928" t="str">
            <v>ZAR</v>
          </cell>
          <cell r="I928">
            <v>390654.78</v>
          </cell>
          <cell r="J928">
            <v>1</v>
          </cell>
          <cell r="L928" t="str">
            <v>JOHANNESBURG</v>
          </cell>
          <cell r="M928" t="str">
            <v>AFRICA</v>
          </cell>
          <cell r="AP928">
            <v>18.2</v>
          </cell>
          <cell r="AQ928">
            <v>82.555955198647524</v>
          </cell>
          <cell r="AR928" t="str">
            <v xml:space="preserve"> </v>
          </cell>
          <cell r="AS928" t="str">
            <v xml:space="preserve"> </v>
          </cell>
          <cell r="AT928">
            <v>0</v>
          </cell>
        </row>
        <row r="929">
          <cell r="A929" t="str">
            <v>Mathur, Sumit Sahai</v>
          </cell>
          <cell r="B929" t="str">
            <v>Senior Manager Talent Acquisition</v>
          </cell>
          <cell r="C929" t="str">
            <v>HR</v>
          </cell>
          <cell r="D929" t="str">
            <v>8167</v>
          </cell>
          <cell r="E929" t="str">
            <v>Y</v>
          </cell>
          <cell r="F929" t="str">
            <v>Talent Acquisition Manager, AMEE</v>
          </cell>
          <cell r="G929" t="str">
            <v>A</v>
          </cell>
          <cell r="H929" t="str">
            <v>INR</v>
          </cell>
          <cell r="I929">
            <v>3317000</v>
          </cell>
          <cell r="J929">
            <v>1</v>
          </cell>
          <cell r="L929" t="str">
            <v>NEW DELHI</v>
          </cell>
          <cell r="M929" t="str">
            <v>AMEE</v>
          </cell>
          <cell r="AP929">
            <v>81.06</v>
          </cell>
          <cell r="AQ929">
            <v>157.38579210081801</v>
          </cell>
          <cell r="AR929" t="str">
            <v xml:space="preserve"> </v>
          </cell>
          <cell r="AS929" t="str">
            <v xml:space="preserve"> </v>
          </cell>
          <cell r="AT929">
            <v>0</v>
          </cell>
        </row>
        <row r="930">
          <cell r="A930" t="str">
            <v>Matte, Sophie Elsa</v>
          </cell>
          <cell r="B930" t="str">
            <v>Manager Partnerships</v>
          </cell>
          <cell r="C930" t="str">
            <v>AMEEMGT</v>
          </cell>
          <cell r="D930" t="str">
            <v>7844</v>
          </cell>
          <cell r="E930" t="str">
            <v>Y</v>
          </cell>
          <cell r="F930" t="str">
            <v>Senior Manager, Partnerships Development</v>
          </cell>
          <cell r="G930" t="str">
            <v>A</v>
          </cell>
          <cell r="H930" t="str">
            <v>CHF</v>
          </cell>
          <cell r="I930">
            <v>131968.75</v>
          </cell>
          <cell r="J930">
            <v>1</v>
          </cell>
          <cell r="L930" t="str">
            <v>SWITZFATH</v>
          </cell>
          <cell r="M930" t="str">
            <v>AMEE</v>
          </cell>
          <cell r="AP930">
            <v>0.92169999999999996</v>
          </cell>
          <cell r="AQ930">
            <v>550.691239432153</v>
          </cell>
          <cell r="AR930" t="str">
            <v xml:space="preserve"> </v>
          </cell>
          <cell r="AS930" t="str">
            <v xml:space="preserve"> </v>
          </cell>
          <cell r="AT930">
            <v>0</v>
          </cell>
        </row>
        <row r="931">
          <cell r="A931" t="str">
            <v>Matus, Victoria Alysse</v>
          </cell>
          <cell r="B931" t="str">
            <v>Functional Specialist I</v>
          </cell>
          <cell r="C931" t="str">
            <v>CODE</v>
          </cell>
          <cell r="D931" t="str">
            <v>7894</v>
          </cell>
          <cell r="E931" t="str">
            <v>Y</v>
          </cell>
          <cell r="F931" t="str">
            <v>Project Associate</v>
          </cell>
          <cell r="G931" t="str">
            <v>A</v>
          </cell>
          <cell r="H931" t="str">
            <v>USD</v>
          </cell>
          <cell r="I931">
            <v>71385.600000000006</v>
          </cell>
          <cell r="J931">
            <v>1</v>
          </cell>
          <cell r="L931" t="str">
            <v>WASHINGTON DC</v>
          </cell>
          <cell r="M931" t="str">
            <v>US</v>
          </cell>
          <cell r="AP931">
            <v>1</v>
          </cell>
          <cell r="AQ931">
            <v>274.56</v>
          </cell>
          <cell r="AR931" t="str">
            <v xml:space="preserve"> </v>
          </cell>
          <cell r="AS931" t="str">
            <v xml:space="preserve"> </v>
          </cell>
          <cell r="AT931">
            <v>0</v>
          </cell>
        </row>
        <row r="932">
          <cell r="A932" t="str">
            <v>Mayaka, Sandra Madjifu</v>
          </cell>
          <cell r="B932" t="str">
            <v>Senior Accountant I</v>
          </cell>
          <cell r="C932" t="str">
            <v>DRC</v>
          </cell>
          <cell r="D932" t="str">
            <v>6745</v>
          </cell>
          <cell r="E932" t="str">
            <v>Y</v>
          </cell>
          <cell r="F932" t="str">
            <v>Finance Officer</v>
          </cell>
          <cell r="G932" t="str">
            <v>A</v>
          </cell>
          <cell r="H932" t="str">
            <v>USD</v>
          </cell>
          <cell r="I932">
            <v>27456.49</v>
          </cell>
          <cell r="J932">
            <v>1</v>
          </cell>
          <cell r="L932" t="str">
            <v>KINSHASA</v>
          </cell>
          <cell r="M932" t="str">
            <v>AFRICA</v>
          </cell>
          <cell r="AP932">
            <v>1</v>
          </cell>
          <cell r="AQ932">
            <v>105.60188461538462</v>
          </cell>
          <cell r="AR932" t="str">
            <v xml:space="preserve"> </v>
          </cell>
          <cell r="AS932" t="str">
            <v xml:space="preserve"> </v>
          </cell>
          <cell r="AT932">
            <v>0</v>
          </cell>
        </row>
        <row r="933">
          <cell r="A933" t="str">
            <v>Mayawa, Choolwe</v>
          </cell>
          <cell r="B933" t="str">
            <v>Finance and Awards Associate II/ PADM II</v>
          </cell>
          <cell r="C933" t="str">
            <v>ZM</v>
          </cell>
          <cell r="D933" t="str">
            <v>6803</v>
          </cell>
          <cell r="E933" t="str">
            <v>Y</v>
          </cell>
          <cell r="F933" t="str">
            <v>Finance Officer, PAMO Plus</v>
          </cell>
          <cell r="G933" t="str">
            <v>A</v>
          </cell>
          <cell r="H933" t="str">
            <v>ZMW</v>
          </cell>
          <cell r="I933">
            <v>192607.22</v>
          </cell>
          <cell r="J933">
            <v>1</v>
          </cell>
          <cell r="L933" t="str">
            <v>LUSAKA1</v>
          </cell>
          <cell r="M933" t="str">
            <v>AFRICA</v>
          </cell>
          <cell r="AP933">
            <v>19.5</v>
          </cell>
          <cell r="AQ933">
            <v>37.98958974358974</v>
          </cell>
          <cell r="AR933" t="str">
            <v xml:space="preserve"> </v>
          </cell>
          <cell r="AS933" t="str">
            <v xml:space="preserve"> </v>
          </cell>
          <cell r="AT933">
            <v>0</v>
          </cell>
        </row>
        <row r="934">
          <cell r="A934" t="str">
            <v>Mazangama, Mvuama</v>
          </cell>
          <cell r="B934" t="str">
            <v>Manager Program</v>
          </cell>
          <cell r="C934" t="str">
            <v>MNTD</v>
          </cell>
          <cell r="D934" t="str">
            <v>10048</v>
          </cell>
          <cell r="E934" t="str">
            <v>Y</v>
          </cell>
          <cell r="F934" t="str">
            <v>Perennial Malaria Chemoprevention Study Lead</v>
          </cell>
          <cell r="G934" t="str">
            <v>A</v>
          </cell>
          <cell r="H934" t="str">
            <v>USD</v>
          </cell>
          <cell r="I934">
            <v>56916</v>
          </cell>
          <cell r="J934">
            <v>1</v>
          </cell>
          <cell r="L934" t="str">
            <v>KINSHASA</v>
          </cell>
          <cell r="M934" t="str">
            <v>AFRICA</v>
          </cell>
          <cell r="AP934">
            <v>1</v>
          </cell>
          <cell r="AQ934">
            <v>218.90769230769232</v>
          </cell>
          <cell r="AR934" t="str">
            <v xml:space="preserve"> </v>
          </cell>
          <cell r="AS934" t="str">
            <v xml:space="preserve"> </v>
          </cell>
          <cell r="AT934">
            <v>0</v>
          </cell>
        </row>
        <row r="935">
          <cell r="A935" t="str">
            <v>Mazuba, Auditor</v>
          </cell>
          <cell r="B935" t="str">
            <v>Manager Grants &amp; Contracts</v>
          </cell>
          <cell r="C935" t="str">
            <v>ZM</v>
          </cell>
          <cell r="D935" t="str">
            <v>6187</v>
          </cell>
          <cell r="E935" t="str">
            <v>Y</v>
          </cell>
          <cell r="F935" t="str">
            <v>Agreements and Grants Manager, PAMO Plus</v>
          </cell>
          <cell r="G935" t="str">
            <v>A</v>
          </cell>
          <cell r="H935" t="str">
            <v>ZMW</v>
          </cell>
          <cell r="I935">
            <v>514666.43</v>
          </cell>
          <cell r="J935">
            <v>1</v>
          </cell>
          <cell r="L935" t="str">
            <v>LUSAKA1</v>
          </cell>
          <cell r="M935" t="str">
            <v>AFRICA</v>
          </cell>
          <cell r="AP935">
            <v>19.5</v>
          </cell>
          <cell r="AQ935">
            <v>101.51211637080867</v>
          </cell>
          <cell r="AR935" t="str">
            <v xml:space="preserve"> </v>
          </cell>
          <cell r="AS935" t="str">
            <v xml:space="preserve"> </v>
          </cell>
          <cell r="AT935">
            <v>0</v>
          </cell>
        </row>
        <row r="936">
          <cell r="A936" t="str">
            <v>Mazumdar, Kushal</v>
          </cell>
          <cell r="B936" t="str">
            <v>Director Strategy &amp; Operations</v>
          </cell>
          <cell r="C936" t="str">
            <v>PSN</v>
          </cell>
          <cell r="D936" t="str">
            <v>5738</v>
          </cell>
          <cell r="E936" t="str">
            <v>Y</v>
          </cell>
          <cell r="F936" t="str">
            <v>Director of Finance &amp; Operations, South Asia</v>
          </cell>
          <cell r="G936" t="str">
            <v>A</v>
          </cell>
          <cell r="H936" t="str">
            <v>INR</v>
          </cell>
          <cell r="I936">
            <v>10026178.199999999</v>
          </cell>
          <cell r="J936">
            <v>1</v>
          </cell>
          <cell r="L936" t="str">
            <v>NEW DELHI</v>
          </cell>
          <cell r="M936" t="str">
            <v>AMEE</v>
          </cell>
          <cell r="AP936">
            <v>81.06</v>
          </cell>
          <cell r="AQ936">
            <v>475.72444912600349</v>
          </cell>
          <cell r="AR936" t="str">
            <v xml:space="preserve"> </v>
          </cell>
          <cell r="AS936" t="str">
            <v xml:space="preserve"> </v>
          </cell>
          <cell r="AT936">
            <v>0</v>
          </cell>
        </row>
        <row r="937">
          <cell r="A937" t="str">
            <v>Mbale Visika, Joel</v>
          </cell>
          <cell r="B937" t="str">
            <v>Senior Functional Coordinator</v>
          </cell>
          <cell r="C937" t="str">
            <v>DRC</v>
          </cell>
          <cell r="D937" t="str">
            <v>10306</v>
          </cell>
          <cell r="E937" t="str">
            <v>Y</v>
          </cell>
          <cell r="F937" t="str">
            <v>Operation assistant</v>
          </cell>
          <cell r="G937" t="str">
            <v>A</v>
          </cell>
          <cell r="H937" t="str">
            <v>USD</v>
          </cell>
          <cell r="I937">
            <v>18000</v>
          </cell>
          <cell r="J937">
            <v>1</v>
          </cell>
          <cell r="L937" t="str">
            <v>KINSHASA</v>
          </cell>
          <cell r="M937" t="str">
            <v>AFRICA</v>
          </cell>
          <cell r="AP937">
            <v>1</v>
          </cell>
          <cell r="AQ937">
            <v>69.230769230769226</v>
          </cell>
          <cell r="AR937" t="str">
            <v xml:space="preserve"> </v>
          </cell>
          <cell r="AS937" t="str">
            <v xml:space="preserve"> </v>
          </cell>
          <cell r="AT937">
            <v>0</v>
          </cell>
        </row>
        <row r="938">
          <cell r="A938" t="str">
            <v>Mbale, Donat Ikonde</v>
          </cell>
          <cell r="B938" t="str">
            <v>Senior Program Officer II</v>
          </cell>
          <cell r="C938" t="str">
            <v>MNTD</v>
          </cell>
          <cell r="D938" t="str">
            <v>8192</v>
          </cell>
          <cell r="E938" t="str">
            <v>Y</v>
          </cell>
          <cell r="F938" t="str">
            <v>Technical Program Officer, Surveillance, Monitoring and Evaluation</v>
          </cell>
          <cell r="G938" t="str">
            <v>A</v>
          </cell>
          <cell r="H938" t="str">
            <v>USD</v>
          </cell>
          <cell r="I938">
            <v>37944</v>
          </cell>
          <cell r="J938">
            <v>1</v>
          </cell>
          <cell r="L938" t="str">
            <v>KINSHASA</v>
          </cell>
          <cell r="M938" t="str">
            <v>AFRICA</v>
          </cell>
          <cell r="AP938">
            <v>1</v>
          </cell>
          <cell r="AQ938">
            <v>145.93846153846152</v>
          </cell>
          <cell r="AR938" t="str">
            <v xml:space="preserve"> </v>
          </cell>
          <cell r="AS938" t="str">
            <v xml:space="preserve"> </v>
          </cell>
          <cell r="AT938">
            <v>0</v>
          </cell>
        </row>
        <row r="939">
          <cell r="A939" t="str">
            <v>Mbale, Makaiko</v>
          </cell>
          <cell r="B939" t="str">
            <v>Senior Finance and Awards Officer/ Senior PADM I</v>
          </cell>
          <cell r="C939" t="str">
            <v>MNTD</v>
          </cell>
          <cell r="D939" t="str">
            <v>10341</v>
          </cell>
          <cell r="E939" t="str">
            <v>Y</v>
          </cell>
          <cell r="F939" t="str">
            <v>Senior Finance and Awards Officer/ Senior PADM I</v>
          </cell>
          <cell r="G939" t="str">
            <v>A</v>
          </cell>
          <cell r="H939" t="str">
            <v>MWK</v>
          </cell>
          <cell r="I939">
            <v>48000000</v>
          </cell>
          <cell r="J939">
            <v>1</v>
          </cell>
          <cell r="L939" t="str">
            <v>MalawiLilongwe</v>
          </cell>
          <cell r="M939" t="str">
            <v>AFRICA</v>
          </cell>
          <cell r="AP939">
            <v>1100</v>
          </cell>
          <cell r="AQ939">
            <v>167.83216783216784</v>
          </cell>
          <cell r="AR939" t="str">
            <v xml:space="preserve"> </v>
          </cell>
          <cell r="AS939" t="str">
            <v xml:space="preserve"> </v>
          </cell>
          <cell r="AT939">
            <v>0</v>
          </cell>
        </row>
        <row r="940">
          <cell r="A940" t="str">
            <v>Mballo, Abdoulaye</v>
          </cell>
          <cell r="B940" t="str">
            <v>Director Strategy &amp; Operations</v>
          </cell>
          <cell r="C940" t="str">
            <v>DRC</v>
          </cell>
          <cell r="D940" t="str">
            <v>6946</v>
          </cell>
          <cell r="E940" t="str">
            <v>Y</v>
          </cell>
          <cell r="F940" t="str">
            <v>Director of Finance and Administration</v>
          </cell>
          <cell r="G940" t="str">
            <v>A</v>
          </cell>
          <cell r="H940" t="str">
            <v>USD</v>
          </cell>
          <cell r="I940">
            <v>140286</v>
          </cell>
          <cell r="J940">
            <v>1</v>
          </cell>
          <cell r="L940" t="str">
            <v>KINSHASA</v>
          </cell>
          <cell r="M940" t="str">
            <v>AFRICA</v>
          </cell>
          <cell r="AP940">
            <v>1</v>
          </cell>
          <cell r="AQ940">
            <v>539.56153846153848</v>
          </cell>
          <cell r="AR940" t="str">
            <v xml:space="preserve"> </v>
          </cell>
          <cell r="AS940" t="str">
            <v xml:space="preserve"> </v>
          </cell>
          <cell r="AT940">
            <v>0</v>
          </cell>
        </row>
        <row r="941">
          <cell r="A941" t="str">
            <v>Mbangu, Denis</v>
          </cell>
          <cell r="B941" t="str">
            <v>Coordinator II Functional Support /Technician II</v>
          </cell>
          <cell r="C941" t="str">
            <v>DRC</v>
          </cell>
          <cell r="D941" t="str">
            <v>5142</v>
          </cell>
          <cell r="E941" t="str">
            <v>Y</v>
          </cell>
          <cell r="F941" t="str">
            <v>Senior Driver</v>
          </cell>
          <cell r="G941" t="str">
            <v>A</v>
          </cell>
          <cell r="H941" t="str">
            <v>USD</v>
          </cell>
          <cell r="I941">
            <v>12690.16</v>
          </cell>
          <cell r="J941">
            <v>1</v>
          </cell>
          <cell r="L941" t="str">
            <v>KINSHASA</v>
          </cell>
          <cell r="M941" t="str">
            <v>AFRICA</v>
          </cell>
          <cell r="AP941">
            <v>1</v>
          </cell>
          <cell r="AQ941">
            <v>48.808307692307693</v>
          </cell>
          <cell r="AR941" t="str">
            <v xml:space="preserve"> </v>
          </cell>
          <cell r="AS941" t="str">
            <v xml:space="preserve"> </v>
          </cell>
          <cell r="AT941">
            <v>0</v>
          </cell>
        </row>
        <row r="942">
          <cell r="A942" t="str">
            <v>Mbaye, Ibrahima Ibrahima</v>
          </cell>
          <cell r="B942" t="str">
            <v>Coordinator I Functional Support /Technician I</v>
          </cell>
          <cell r="C942" t="str">
            <v>MNTD</v>
          </cell>
          <cell r="D942" t="str">
            <v>7643</v>
          </cell>
          <cell r="E942" t="str">
            <v>Y</v>
          </cell>
          <cell r="F942" t="str">
            <v>Chauffeur, Malaria Control and Elimination Partnership in Africa (MACEPA)</v>
          </cell>
          <cell r="G942" t="str">
            <v>A</v>
          </cell>
          <cell r="H942" t="str">
            <v>XOF</v>
          </cell>
          <cell r="I942">
            <v>5801916</v>
          </cell>
          <cell r="J942">
            <v>1</v>
          </cell>
          <cell r="L942" t="str">
            <v>SenegalDakar</v>
          </cell>
          <cell r="M942" t="str">
            <v>AFRICA</v>
          </cell>
          <cell r="AP942">
            <v>600</v>
          </cell>
          <cell r="AQ942">
            <v>37.191769230769232</v>
          </cell>
          <cell r="AR942" t="str">
            <v xml:space="preserve"> </v>
          </cell>
          <cell r="AS942" t="str">
            <v xml:space="preserve"> </v>
          </cell>
          <cell r="AT942">
            <v>0</v>
          </cell>
        </row>
        <row r="943">
          <cell r="A943" t="str">
            <v>Mbaye, Mamadou Tahir</v>
          </cell>
          <cell r="B943" t="str">
            <v>TL II Program Project Management</v>
          </cell>
          <cell r="C943" t="str">
            <v>SEN</v>
          </cell>
          <cell r="D943" t="str">
            <v>7802</v>
          </cell>
          <cell r="E943" t="str">
            <v>Y</v>
          </cell>
          <cell r="F943" t="str">
            <v>Regional Coordinator, IDH Project, Tambacounda</v>
          </cell>
          <cell r="G943" t="str">
            <v>A</v>
          </cell>
          <cell r="H943" t="str">
            <v>XOF</v>
          </cell>
          <cell r="I943">
            <v>30803503</v>
          </cell>
          <cell r="J943">
            <v>1</v>
          </cell>
          <cell r="L943" t="str">
            <v>SenegalDakar</v>
          </cell>
          <cell r="M943" t="str">
            <v>AFRICA</v>
          </cell>
          <cell r="AP943">
            <v>600</v>
          </cell>
          <cell r="AQ943">
            <v>197.45835256410257</v>
          </cell>
          <cell r="AR943" t="str">
            <v xml:space="preserve"> </v>
          </cell>
          <cell r="AS943" t="str">
            <v xml:space="preserve"> </v>
          </cell>
          <cell r="AT943">
            <v>0</v>
          </cell>
        </row>
        <row r="944">
          <cell r="A944" t="str">
            <v>Mbo Ilenga, Ernest</v>
          </cell>
          <cell r="B944" t="str">
            <v>Senior Manager Digital Systems</v>
          </cell>
          <cell r="C944" t="str">
            <v>CODE</v>
          </cell>
          <cell r="D944" t="str">
            <v>10063</v>
          </cell>
          <cell r="E944" t="str">
            <v>Y</v>
          </cell>
          <cell r="F944" t="str">
            <v>Digital Health - DRC Country Director</v>
          </cell>
          <cell r="G944" t="str">
            <v>A</v>
          </cell>
          <cell r="H944" t="str">
            <v>USD</v>
          </cell>
          <cell r="I944">
            <v>87000</v>
          </cell>
          <cell r="J944">
            <v>1</v>
          </cell>
          <cell r="L944" t="str">
            <v>KINSHASA</v>
          </cell>
          <cell r="M944" t="str">
            <v>AFRICA</v>
          </cell>
          <cell r="AP944">
            <v>1</v>
          </cell>
          <cell r="AQ944">
            <v>334.61538461538464</v>
          </cell>
          <cell r="AR944" t="str">
            <v xml:space="preserve"> </v>
          </cell>
          <cell r="AS944" t="str">
            <v xml:space="preserve"> </v>
          </cell>
          <cell r="AT944">
            <v>0</v>
          </cell>
        </row>
        <row r="945">
          <cell r="A945" t="str">
            <v>Mbodj, Abdourahmane</v>
          </cell>
          <cell r="B945" t="str">
            <v>Program Associate I</v>
          </cell>
          <cell r="C945" t="str">
            <v>NCD</v>
          </cell>
          <cell r="D945" t="str">
            <v>7787</v>
          </cell>
          <cell r="E945" t="str">
            <v>Y</v>
          </cell>
          <cell r="F945" t="str">
            <v>Program Associate</v>
          </cell>
          <cell r="G945" t="str">
            <v>A</v>
          </cell>
          <cell r="H945" t="str">
            <v>XOF</v>
          </cell>
          <cell r="I945">
            <v>10783080</v>
          </cell>
          <cell r="J945">
            <v>1</v>
          </cell>
          <cell r="L945" t="str">
            <v>SenegalDakar</v>
          </cell>
          <cell r="M945" t="str">
            <v>AFRICA</v>
          </cell>
          <cell r="AP945">
            <v>600</v>
          </cell>
          <cell r="AQ945">
            <v>69.122307692307686</v>
          </cell>
          <cell r="AR945" t="str">
            <v xml:space="preserve"> </v>
          </cell>
          <cell r="AS945" t="str">
            <v xml:space="preserve"> </v>
          </cell>
          <cell r="AT945">
            <v>0</v>
          </cell>
        </row>
        <row r="946">
          <cell r="A946" t="str">
            <v>Mbomba, Laeticia Mputu</v>
          </cell>
          <cell r="B946" t="str">
            <v>Administrative Specialist I</v>
          </cell>
          <cell r="C946" t="str">
            <v>DRC</v>
          </cell>
          <cell r="D946" t="str">
            <v>7562</v>
          </cell>
          <cell r="E946" t="str">
            <v>Y</v>
          </cell>
          <cell r="F946" t="str">
            <v>Operation Associate</v>
          </cell>
          <cell r="G946" t="str">
            <v>A</v>
          </cell>
          <cell r="H946" t="str">
            <v>USD</v>
          </cell>
          <cell r="I946">
            <v>17164.599999999999</v>
          </cell>
          <cell r="J946">
            <v>1</v>
          </cell>
          <cell r="L946" t="str">
            <v>KINSHASA</v>
          </cell>
          <cell r="M946" t="str">
            <v>AFRICA</v>
          </cell>
          <cell r="AP946">
            <v>1</v>
          </cell>
          <cell r="AQ946">
            <v>66.0176923076923</v>
          </cell>
          <cell r="AR946" t="str">
            <v xml:space="preserve"> </v>
          </cell>
          <cell r="AS946" t="str">
            <v xml:space="preserve"> </v>
          </cell>
          <cell r="AT946">
            <v>0</v>
          </cell>
        </row>
        <row r="947">
          <cell r="A947" t="str">
            <v>Mbongo, Valsyni Passyl</v>
          </cell>
          <cell r="B947" t="str">
            <v>Senior IT Technician</v>
          </cell>
          <cell r="C947" t="str">
            <v>IT</v>
          </cell>
          <cell r="D947" t="str">
            <v>5847</v>
          </cell>
          <cell r="E947" t="str">
            <v>Y</v>
          </cell>
          <cell r="F947" t="str">
            <v>IT Officer</v>
          </cell>
          <cell r="G947" t="str">
            <v>A</v>
          </cell>
          <cell r="H947" t="str">
            <v>XOF</v>
          </cell>
          <cell r="I947">
            <v>17936840</v>
          </cell>
          <cell r="J947">
            <v>1</v>
          </cell>
          <cell r="L947" t="str">
            <v>SenegalDakar</v>
          </cell>
          <cell r="M947" t="str">
            <v>AFRICA</v>
          </cell>
          <cell r="AP947">
            <v>600</v>
          </cell>
          <cell r="AQ947">
            <v>114.97974358974359</v>
          </cell>
          <cell r="AR947" t="str">
            <v xml:space="preserve"> </v>
          </cell>
          <cell r="AS947" t="str">
            <v xml:space="preserve"> </v>
          </cell>
          <cell r="AT947">
            <v>0</v>
          </cell>
        </row>
        <row r="948">
          <cell r="A948" t="str">
            <v>Mburu, Mwende Wangari</v>
          </cell>
          <cell r="B948" t="str">
            <v>Senior Program Project Manager II</v>
          </cell>
          <cell r="C948" t="str">
            <v>CODE</v>
          </cell>
          <cell r="D948" t="str">
            <v>7584</v>
          </cell>
          <cell r="E948" t="str">
            <v>Y</v>
          </cell>
          <cell r="F948" t="str">
            <v>Senior Project Manager, CoDE</v>
          </cell>
          <cell r="G948" t="str">
            <v>A</v>
          </cell>
          <cell r="H948" t="str">
            <v>USD</v>
          </cell>
          <cell r="I948">
            <v>113027</v>
          </cell>
          <cell r="J948">
            <v>1</v>
          </cell>
          <cell r="L948" t="str">
            <v>WASHINGTON DC</v>
          </cell>
          <cell r="M948" t="str">
            <v>US</v>
          </cell>
          <cell r="AP948">
            <v>1</v>
          </cell>
          <cell r="AQ948">
            <v>434.71923076923076</v>
          </cell>
          <cell r="AR948" t="str">
            <v xml:space="preserve"> </v>
          </cell>
          <cell r="AS948" t="str">
            <v xml:space="preserve"> </v>
          </cell>
          <cell r="AT948">
            <v>0</v>
          </cell>
        </row>
        <row r="949">
          <cell r="A949" t="str">
            <v>Mbyallu, Theognus</v>
          </cell>
          <cell r="B949" t="str">
            <v>Coordinator I Functional Support /Technician I</v>
          </cell>
          <cell r="C949" t="str">
            <v>TAN</v>
          </cell>
          <cell r="D949" t="str">
            <v>2049</v>
          </cell>
          <cell r="E949" t="str">
            <v>Y</v>
          </cell>
          <cell r="F949" t="str">
            <v>Driver</v>
          </cell>
          <cell r="G949" t="str">
            <v>A</v>
          </cell>
          <cell r="H949" t="str">
            <v>TZS</v>
          </cell>
          <cell r="I949">
            <v>22110687.359999999</v>
          </cell>
          <cell r="J949">
            <v>1</v>
          </cell>
          <cell r="L949" t="str">
            <v>DAR ES SALAAM</v>
          </cell>
          <cell r="M949" t="str">
            <v>AFRICA</v>
          </cell>
          <cell r="AP949">
            <v>2500</v>
          </cell>
          <cell r="AQ949">
            <v>34.016442092307685</v>
          </cell>
          <cell r="AR949" t="str">
            <v xml:space="preserve"> </v>
          </cell>
          <cell r="AS949" t="str">
            <v xml:space="preserve"> </v>
          </cell>
          <cell r="AT949">
            <v>0</v>
          </cell>
        </row>
        <row r="950">
          <cell r="A950" t="str">
            <v>McCormick, Laura Kathleen</v>
          </cell>
          <cell r="B950" t="str">
            <v>Senior Functional Coordinator</v>
          </cell>
          <cell r="C950" t="str">
            <v>CIFM</v>
          </cell>
          <cell r="D950" t="str">
            <v>8173</v>
          </cell>
          <cell r="E950" t="str">
            <v>Y</v>
          </cell>
          <cell r="F950" t="str">
            <v>Senior Program Assistant</v>
          </cell>
          <cell r="G950" t="str">
            <v>A</v>
          </cell>
          <cell r="H950" t="str">
            <v>USD</v>
          </cell>
          <cell r="I950">
            <v>65520</v>
          </cell>
          <cell r="J950">
            <v>1</v>
          </cell>
          <cell r="L950" t="str">
            <v>WASHINGTON DC</v>
          </cell>
          <cell r="M950" t="str">
            <v>US</v>
          </cell>
          <cell r="AP950">
            <v>1</v>
          </cell>
          <cell r="AQ950">
            <v>252</v>
          </cell>
          <cell r="AR950" t="str">
            <v xml:space="preserve"> </v>
          </cell>
          <cell r="AS950" t="str">
            <v xml:space="preserve"> </v>
          </cell>
          <cell r="AT950">
            <v>0</v>
          </cell>
        </row>
        <row r="951">
          <cell r="A951" t="str">
            <v>McGuire, Helen Catherine</v>
          </cell>
          <cell r="B951" t="str">
            <v>Director Program</v>
          </cell>
          <cell r="C951" t="str">
            <v>NCD</v>
          </cell>
          <cell r="D951" t="str">
            <v>4715</v>
          </cell>
          <cell r="E951" t="str">
            <v>Y</v>
          </cell>
          <cell r="F951" t="str">
            <v>NonCommunicable Diseases, Team Lead</v>
          </cell>
          <cell r="G951" t="str">
            <v>A</v>
          </cell>
          <cell r="H951" t="str">
            <v>USD</v>
          </cell>
          <cell r="I951">
            <v>271822.40999999997</v>
          </cell>
          <cell r="J951">
            <v>1</v>
          </cell>
          <cell r="L951" t="str">
            <v>WASHINGTON DC</v>
          </cell>
          <cell r="M951" t="str">
            <v>US</v>
          </cell>
          <cell r="AP951">
            <v>1</v>
          </cell>
          <cell r="AQ951">
            <v>1045.4708076923075</v>
          </cell>
          <cell r="AR951" t="str">
            <v xml:space="preserve"> </v>
          </cell>
          <cell r="AS951" t="str">
            <v>X</v>
          </cell>
          <cell r="AT951">
            <v>0</v>
          </cell>
        </row>
        <row r="952">
          <cell r="A952" t="str">
            <v>McIntosh, Megan Nicole</v>
          </cell>
          <cell r="B952" t="str">
            <v>Senior Program Project Manager I</v>
          </cell>
          <cell r="C952" t="str">
            <v>CIFM</v>
          </cell>
          <cell r="D952" t="str">
            <v>7738</v>
          </cell>
          <cell r="E952" t="str">
            <v>Y</v>
          </cell>
          <cell r="F952" t="str">
            <v>Project Manager</v>
          </cell>
          <cell r="G952" t="str">
            <v>A</v>
          </cell>
          <cell r="H952" t="str">
            <v>USD</v>
          </cell>
          <cell r="I952">
            <v>115406.72</v>
          </cell>
          <cell r="J952">
            <v>1</v>
          </cell>
          <cell r="L952" t="str">
            <v>SEATTLE</v>
          </cell>
          <cell r="M952" t="str">
            <v>US</v>
          </cell>
          <cell r="AP952">
            <v>1</v>
          </cell>
          <cell r="AQ952">
            <v>443.87200000000001</v>
          </cell>
          <cell r="AR952" t="str">
            <v xml:space="preserve"> </v>
          </cell>
          <cell r="AS952" t="str">
            <v xml:space="preserve"> </v>
          </cell>
          <cell r="AT952">
            <v>0</v>
          </cell>
        </row>
        <row r="953">
          <cell r="A953" t="str">
            <v>McKern, James Patrick</v>
          </cell>
          <cell r="B953" t="str">
            <v>Senior Creative Officer I</v>
          </cell>
          <cell r="C953" t="str">
            <v>MDHT</v>
          </cell>
          <cell r="D953" t="str">
            <v>1597</v>
          </cell>
          <cell r="E953" t="str">
            <v>Y</v>
          </cell>
          <cell r="F953" t="str">
            <v>Senior Graphic Designer</v>
          </cell>
          <cell r="G953" t="str">
            <v>A</v>
          </cell>
          <cell r="H953" t="str">
            <v>USD</v>
          </cell>
          <cell r="I953">
            <v>103054.64</v>
          </cell>
          <cell r="J953">
            <v>1</v>
          </cell>
          <cell r="L953" t="str">
            <v>SEATTLE</v>
          </cell>
          <cell r="M953" t="str">
            <v>US</v>
          </cell>
          <cell r="AP953">
            <v>1</v>
          </cell>
          <cell r="AQ953">
            <v>396.36399999999998</v>
          </cell>
          <cell r="AR953" t="str">
            <v xml:space="preserve"> </v>
          </cell>
          <cell r="AS953" t="str">
            <v xml:space="preserve"> </v>
          </cell>
          <cell r="AT953">
            <v>0</v>
          </cell>
        </row>
        <row r="954">
          <cell r="A954" t="str">
            <v>McMaster, Steven Thomas</v>
          </cell>
          <cell r="B954" t="str">
            <v>Senior Director Research &amp; Development</v>
          </cell>
          <cell r="C954" t="str">
            <v>CIFM</v>
          </cell>
          <cell r="D954" t="str">
            <v>6194</v>
          </cell>
          <cell r="E954" t="str">
            <v>Y</v>
          </cell>
          <cell r="F954" t="str">
            <v>Head of Business and Alliance Management, CVIA</v>
          </cell>
          <cell r="G954" t="str">
            <v>A</v>
          </cell>
          <cell r="H954" t="str">
            <v>USD</v>
          </cell>
          <cell r="I954">
            <v>261747.20000000001</v>
          </cell>
          <cell r="J954">
            <v>1</v>
          </cell>
          <cell r="L954" t="str">
            <v>HOME-UT-SEA</v>
          </cell>
          <cell r="M954" t="str">
            <v>US</v>
          </cell>
          <cell r="AP954">
            <v>1</v>
          </cell>
          <cell r="AQ954">
            <v>1006.72</v>
          </cell>
          <cell r="AR954" t="str">
            <v xml:space="preserve"> </v>
          </cell>
          <cell r="AS954" t="str">
            <v>X</v>
          </cell>
          <cell r="AT954">
            <v>0</v>
          </cell>
        </row>
        <row r="955">
          <cell r="A955" t="str">
            <v>Mdavire, Samwel Issa</v>
          </cell>
          <cell r="B955" t="str">
            <v>Senior Finance and Awards Officer II/ Senior PADM II</v>
          </cell>
          <cell r="C955" t="str">
            <v>TAN</v>
          </cell>
          <cell r="D955" t="str">
            <v>6691</v>
          </cell>
          <cell r="E955" t="str">
            <v>Y</v>
          </cell>
          <cell r="F955" t="str">
            <v>Sr. Finance and Administration Officer</v>
          </cell>
          <cell r="G955" t="str">
            <v>A</v>
          </cell>
          <cell r="H955" t="str">
            <v>TZS</v>
          </cell>
          <cell r="I955">
            <v>71647641.079999998</v>
          </cell>
          <cell r="J955">
            <v>1</v>
          </cell>
          <cell r="L955" t="str">
            <v>DAR ES SALAAM</v>
          </cell>
          <cell r="M955" t="str">
            <v>AFRICA</v>
          </cell>
          <cell r="AP955">
            <v>2500</v>
          </cell>
          <cell r="AQ955">
            <v>110.22714012307691</v>
          </cell>
          <cell r="AR955" t="str">
            <v xml:space="preserve"> </v>
          </cell>
          <cell r="AS955" t="str">
            <v xml:space="preserve"> </v>
          </cell>
          <cell r="AT955">
            <v>0</v>
          </cell>
        </row>
        <row r="956">
          <cell r="A956" t="str">
            <v>Meghani, Ankita Nigam</v>
          </cell>
          <cell r="B956" t="str">
            <v>Senior Program Officer II</v>
          </cell>
          <cell r="C956" t="str">
            <v>HSID</v>
          </cell>
          <cell r="D956" t="str">
            <v>7806</v>
          </cell>
          <cell r="E956" t="str">
            <v>Y</v>
          </cell>
          <cell r="F956" t="str">
            <v>Senior Learning Advisor</v>
          </cell>
          <cell r="G956" t="str">
            <v>A</v>
          </cell>
          <cell r="H956" t="str">
            <v>USD</v>
          </cell>
          <cell r="I956">
            <v>132225</v>
          </cell>
          <cell r="J956">
            <v>1</v>
          </cell>
          <cell r="L956" t="str">
            <v>HOME-CA-SEA</v>
          </cell>
          <cell r="M956" t="str">
            <v>US</v>
          </cell>
          <cell r="AP956">
            <v>1</v>
          </cell>
          <cell r="AQ956">
            <v>508.55769230769232</v>
          </cell>
          <cell r="AR956" t="str">
            <v xml:space="preserve"> </v>
          </cell>
          <cell r="AS956" t="str">
            <v xml:space="preserve"> </v>
          </cell>
          <cell r="AT956">
            <v>0</v>
          </cell>
        </row>
        <row r="957">
          <cell r="A957" t="str">
            <v>Mehra, Inder Singh</v>
          </cell>
          <cell r="B957" t="str">
            <v>Coordinator I Functional Support /Technician I</v>
          </cell>
          <cell r="C957" t="str">
            <v>PSN</v>
          </cell>
          <cell r="D957" t="str">
            <v>3426</v>
          </cell>
          <cell r="E957" t="str">
            <v>Y</v>
          </cell>
          <cell r="F957" t="str">
            <v>Driver</v>
          </cell>
          <cell r="G957" t="str">
            <v>A</v>
          </cell>
          <cell r="H957" t="str">
            <v>INR</v>
          </cell>
          <cell r="I957">
            <v>593340.68000000005</v>
          </cell>
          <cell r="J957">
            <v>1</v>
          </cell>
          <cell r="L957" t="str">
            <v>NEW DELHI</v>
          </cell>
          <cell r="M957" t="str">
            <v>AMEE</v>
          </cell>
          <cell r="AP957">
            <v>81.06</v>
          </cell>
          <cell r="AQ957">
            <v>28.152967412552908</v>
          </cell>
          <cell r="AR957" t="str">
            <v xml:space="preserve"> </v>
          </cell>
          <cell r="AS957" t="str">
            <v xml:space="preserve"> </v>
          </cell>
          <cell r="AT957">
            <v>0</v>
          </cell>
        </row>
        <row r="958">
          <cell r="A958" t="str">
            <v>Meja, Carol Njeri</v>
          </cell>
          <cell r="B958" t="str">
            <v>Senior Communications Officer II</v>
          </cell>
          <cell r="C958" t="str">
            <v>EXAGEN</v>
          </cell>
          <cell r="D958" t="str">
            <v>8169</v>
          </cell>
          <cell r="E958" t="str">
            <v>Y</v>
          </cell>
          <cell r="F958" t="str">
            <v>Corporate Communications Officer</v>
          </cell>
          <cell r="G958" t="str">
            <v>A</v>
          </cell>
          <cell r="H958" t="str">
            <v>USD</v>
          </cell>
          <cell r="I958">
            <v>31439.03</v>
          </cell>
          <cell r="J958">
            <v>1</v>
          </cell>
          <cell r="L958" t="str">
            <v>NAIROBI</v>
          </cell>
          <cell r="M958" t="str">
            <v>AFRICA</v>
          </cell>
          <cell r="AP958">
            <v>1</v>
          </cell>
          <cell r="AQ958">
            <v>120.91934615384615</v>
          </cell>
          <cell r="AR958" t="str">
            <v xml:space="preserve"> </v>
          </cell>
          <cell r="AS958" t="str">
            <v xml:space="preserve"> </v>
          </cell>
          <cell r="AT958">
            <v>0</v>
          </cell>
        </row>
        <row r="959">
          <cell r="A959" t="str">
            <v>Melkamu, Rashid Oumer</v>
          </cell>
          <cell r="B959" t="str">
            <v>Senior Program Officer I</v>
          </cell>
          <cell r="C959" t="str">
            <v>ET</v>
          </cell>
          <cell r="D959" t="str">
            <v>7820</v>
          </cell>
          <cell r="E959" t="str">
            <v>Y</v>
          </cell>
          <cell r="F959" t="str">
            <v>Zonal Mass Vaccination Officer</v>
          </cell>
          <cell r="G959" t="str">
            <v>A</v>
          </cell>
          <cell r="H959" t="str">
            <v>USD</v>
          </cell>
          <cell r="I959">
            <v>11915.23</v>
          </cell>
          <cell r="J959">
            <v>1</v>
          </cell>
          <cell r="L959" t="str">
            <v>ADDIS</v>
          </cell>
          <cell r="M959" t="str">
            <v>AFRICA</v>
          </cell>
          <cell r="AP959">
            <v>1</v>
          </cell>
          <cell r="AQ959">
            <v>45.827807692307694</v>
          </cell>
          <cell r="AR959" t="str">
            <v xml:space="preserve"> </v>
          </cell>
          <cell r="AS959" t="str">
            <v xml:space="preserve"> </v>
          </cell>
          <cell r="AT959">
            <v>0</v>
          </cell>
        </row>
        <row r="960">
          <cell r="A960" t="str">
            <v>Mendhe, Roshan</v>
          </cell>
          <cell r="B960" t="str">
            <v>Senior Program Officer I</v>
          </cell>
          <cell r="C960" t="str">
            <v>PSN</v>
          </cell>
          <cell r="D960" t="str">
            <v>10114</v>
          </cell>
          <cell r="E960" t="str">
            <v>Y</v>
          </cell>
          <cell r="F960" t="str">
            <v>Program Officer</v>
          </cell>
          <cell r="G960" t="str">
            <v>A</v>
          </cell>
          <cell r="H960" t="str">
            <v>INR</v>
          </cell>
          <cell r="I960">
            <v>1388000</v>
          </cell>
          <cell r="J960">
            <v>1</v>
          </cell>
          <cell r="L960" t="str">
            <v>REMOTE-IN-MUM</v>
          </cell>
          <cell r="M960" t="str">
            <v>AMEE</v>
          </cell>
          <cell r="AP960">
            <v>81.06</v>
          </cell>
          <cell r="AQ960">
            <v>65.85814875970317</v>
          </cell>
          <cell r="AR960" t="str">
            <v xml:space="preserve"> </v>
          </cell>
          <cell r="AS960" t="str">
            <v xml:space="preserve"> </v>
          </cell>
          <cell r="AT960">
            <v>0</v>
          </cell>
        </row>
        <row r="961">
          <cell r="A961" t="str">
            <v>Meng, Megan Eileen</v>
          </cell>
          <cell r="B961" t="str">
            <v>Senior Manager Accounting</v>
          </cell>
          <cell r="C961" t="str">
            <v>GLACCT</v>
          </cell>
          <cell r="D961" t="str">
            <v>5422</v>
          </cell>
          <cell r="E961" t="str">
            <v>Y</v>
          </cell>
          <cell r="F961" t="str">
            <v>Senior Accounting Manager</v>
          </cell>
          <cell r="G961" t="str">
            <v>A</v>
          </cell>
          <cell r="H961" t="str">
            <v>USD</v>
          </cell>
          <cell r="I961">
            <v>139863.35999999999</v>
          </cell>
          <cell r="J961">
            <v>1</v>
          </cell>
          <cell r="L961" t="str">
            <v>HOME-MD-SEA</v>
          </cell>
          <cell r="M961" t="str">
            <v>US</v>
          </cell>
          <cell r="AP961">
            <v>1</v>
          </cell>
          <cell r="AQ961">
            <v>537.93599999999992</v>
          </cell>
          <cell r="AR961" t="str">
            <v xml:space="preserve"> </v>
          </cell>
          <cell r="AS961" t="str">
            <v xml:space="preserve"> </v>
          </cell>
          <cell r="AT961">
            <v>0</v>
          </cell>
        </row>
        <row r="962">
          <cell r="A962" t="str">
            <v>Mensah, Veronica</v>
          </cell>
          <cell r="B962" t="str">
            <v>Senior Functional Coordinator</v>
          </cell>
          <cell r="C962" t="str">
            <v>NCD</v>
          </cell>
          <cell r="D962" t="str">
            <v>5163</v>
          </cell>
          <cell r="E962" t="str">
            <v>Y</v>
          </cell>
          <cell r="F962" t="str">
            <v>Senior Program Assistant</v>
          </cell>
          <cell r="G962" t="str">
            <v>A</v>
          </cell>
          <cell r="H962" t="str">
            <v>USD</v>
          </cell>
          <cell r="I962">
            <v>5843.92</v>
          </cell>
          <cell r="J962">
            <v>1</v>
          </cell>
          <cell r="L962" t="str">
            <v>ACCRA</v>
          </cell>
          <cell r="M962" t="str">
            <v>AFRICA</v>
          </cell>
          <cell r="AP962">
            <v>1</v>
          </cell>
          <cell r="AQ962">
            <v>22.476615384615386</v>
          </cell>
          <cell r="AR962" t="str">
            <v xml:space="preserve"> </v>
          </cell>
          <cell r="AS962" t="str">
            <v xml:space="preserve"> </v>
          </cell>
          <cell r="AT962">
            <v>0</v>
          </cell>
        </row>
        <row r="963">
          <cell r="A963" t="str">
            <v>Mercer, Laina Danine</v>
          </cell>
          <cell r="B963" t="str">
            <v>Advanced Data Mgmt &amp; Stats Officer</v>
          </cell>
          <cell r="C963" t="str">
            <v>CCLN</v>
          </cell>
          <cell r="D963" t="str">
            <v>6798</v>
          </cell>
          <cell r="E963" t="str">
            <v>Y</v>
          </cell>
          <cell r="F963" t="str">
            <v>Principal Statistician</v>
          </cell>
          <cell r="G963" t="str">
            <v>A</v>
          </cell>
          <cell r="H963" t="str">
            <v>USD</v>
          </cell>
          <cell r="I963">
            <v>191502.48</v>
          </cell>
          <cell r="J963">
            <v>1</v>
          </cell>
          <cell r="L963" t="str">
            <v>HOME-WA-SEA</v>
          </cell>
          <cell r="M963" t="str">
            <v>US</v>
          </cell>
          <cell r="AP963">
            <v>1</v>
          </cell>
          <cell r="AQ963">
            <v>736.548</v>
          </cell>
          <cell r="AR963" t="str">
            <v xml:space="preserve"> </v>
          </cell>
          <cell r="AS963" t="str">
            <v xml:space="preserve"> </v>
          </cell>
          <cell r="AT963">
            <v>0</v>
          </cell>
        </row>
        <row r="964">
          <cell r="A964" t="str">
            <v>Mersha, Teshome Beyene</v>
          </cell>
          <cell r="B964" t="str">
            <v>Advanced Program Officer</v>
          </cell>
          <cell r="C964" t="str">
            <v>ET</v>
          </cell>
          <cell r="D964" t="str">
            <v>8166</v>
          </cell>
          <cell r="E964" t="str">
            <v>Y</v>
          </cell>
          <cell r="F964" t="str">
            <v>Gender Advisor, USAID-COVID-19 Vaccination Project</v>
          </cell>
          <cell r="G964" t="str">
            <v>A</v>
          </cell>
          <cell r="H964" t="str">
            <v>USD</v>
          </cell>
          <cell r="I964">
            <v>28098.42</v>
          </cell>
          <cell r="J964">
            <v>1</v>
          </cell>
          <cell r="L964" t="str">
            <v>ADDIS</v>
          </cell>
          <cell r="M964" t="str">
            <v>AFRICA</v>
          </cell>
          <cell r="AP964">
            <v>1</v>
          </cell>
          <cell r="AQ964">
            <v>108.07084615384615</v>
          </cell>
          <cell r="AR964" t="str">
            <v xml:space="preserve"> </v>
          </cell>
          <cell r="AS964" t="str">
            <v xml:space="preserve"> </v>
          </cell>
          <cell r="AT964">
            <v>0</v>
          </cell>
        </row>
        <row r="965">
          <cell r="A965" t="str">
            <v>Mesfin, Beza</v>
          </cell>
          <cell r="B965" t="str">
            <v>Technician II</v>
          </cell>
          <cell r="C965" t="str">
            <v>IT</v>
          </cell>
          <cell r="D965" t="str">
            <v>10347</v>
          </cell>
          <cell r="E965" t="str">
            <v>Y</v>
          </cell>
          <cell r="F965" t="str">
            <v>Technician II</v>
          </cell>
          <cell r="G965" t="str">
            <v>A</v>
          </cell>
          <cell r="H965" t="str">
            <v>USD</v>
          </cell>
          <cell r="I965">
            <v>12000</v>
          </cell>
          <cell r="J965">
            <v>1</v>
          </cell>
          <cell r="L965" t="str">
            <v>ADDIS</v>
          </cell>
          <cell r="M965" t="str">
            <v>AFRICA</v>
          </cell>
          <cell r="AP965">
            <v>1</v>
          </cell>
          <cell r="AQ965">
            <v>46.153846153846153</v>
          </cell>
          <cell r="AR965" t="str">
            <v xml:space="preserve"> </v>
          </cell>
          <cell r="AS965" t="str">
            <v xml:space="preserve"> </v>
          </cell>
          <cell r="AT965">
            <v>0</v>
          </cell>
        </row>
        <row r="966">
          <cell r="A966" t="str">
            <v>Meta Mbikayi, Aurelie</v>
          </cell>
          <cell r="B966" t="str">
            <v>Program Associate II</v>
          </cell>
          <cell r="C966" t="str">
            <v>MNTD</v>
          </cell>
          <cell r="D966" t="str">
            <v>8023</v>
          </cell>
          <cell r="E966" t="str">
            <v>Y</v>
          </cell>
          <cell r="F966" t="str">
            <v>Program Associate</v>
          </cell>
          <cell r="G966" t="str">
            <v>A</v>
          </cell>
          <cell r="H966" t="str">
            <v>USD</v>
          </cell>
          <cell r="I966">
            <v>22892.880000000001</v>
          </cell>
          <cell r="J966">
            <v>1</v>
          </cell>
          <cell r="L966" t="str">
            <v>KINSHASA</v>
          </cell>
          <cell r="M966" t="str">
            <v>AFRICA</v>
          </cell>
          <cell r="AP966">
            <v>1</v>
          </cell>
          <cell r="AQ966">
            <v>88.049538461538461</v>
          </cell>
          <cell r="AR966" t="str">
            <v xml:space="preserve"> </v>
          </cell>
          <cell r="AS966" t="str">
            <v xml:space="preserve"> </v>
          </cell>
          <cell r="AT966">
            <v>0</v>
          </cell>
        </row>
        <row r="967">
          <cell r="A967" t="str">
            <v>Meyer, Laura Christine</v>
          </cell>
          <cell r="B967" t="str">
            <v>Senior Program Officer I</v>
          </cell>
          <cell r="C967" t="str">
            <v>MCHN</v>
          </cell>
          <cell r="D967" t="str">
            <v>5359</v>
          </cell>
          <cell r="E967" t="str">
            <v>Y</v>
          </cell>
          <cell r="F967" t="str">
            <v>Program Officer</v>
          </cell>
          <cell r="G967" t="str">
            <v>A</v>
          </cell>
          <cell r="H967" t="str">
            <v>USD</v>
          </cell>
          <cell r="I967">
            <v>108654.62</v>
          </cell>
          <cell r="J967">
            <v>1</v>
          </cell>
          <cell r="L967" t="str">
            <v>SEATTLE</v>
          </cell>
          <cell r="M967" t="str">
            <v>US</v>
          </cell>
          <cell r="AP967">
            <v>1</v>
          </cell>
          <cell r="AQ967">
            <v>417.90238461538462</v>
          </cell>
          <cell r="AR967" t="str">
            <v xml:space="preserve"> </v>
          </cell>
          <cell r="AS967" t="str">
            <v xml:space="preserve"> </v>
          </cell>
          <cell r="AT967">
            <v>0</v>
          </cell>
        </row>
        <row r="968">
          <cell r="A968" t="str">
            <v>Meyer, Nolan Alexander</v>
          </cell>
          <cell r="B968" t="str">
            <v>Senior Finance and Awards Officer/ Senior PADM I</v>
          </cell>
          <cell r="C968" t="str">
            <v>CIFM</v>
          </cell>
          <cell r="D968" t="str">
            <v>6447</v>
          </cell>
          <cell r="E968" t="str">
            <v>Y</v>
          </cell>
          <cell r="F968" t="str">
            <v>Sr. Finance and Awards Officer</v>
          </cell>
          <cell r="G968" t="str">
            <v>A</v>
          </cell>
          <cell r="H968" t="str">
            <v>USD</v>
          </cell>
          <cell r="I968">
            <v>111130</v>
          </cell>
          <cell r="J968">
            <v>1</v>
          </cell>
          <cell r="L968" t="str">
            <v>WASHINGTON DC</v>
          </cell>
          <cell r="M968" t="str">
            <v>US</v>
          </cell>
          <cell r="AP968">
            <v>1</v>
          </cell>
          <cell r="AQ968">
            <v>427.42307692307691</v>
          </cell>
          <cell r="AR968" t="str">
            <v xml:space="preserve"> </v>
          </cell>
          <cell r="AS968" t="str">
            <v xml:space="preserve"> </v>
          </cell>
          <cell r="AT968">
            <v>0</v>
          </cell>
        </row>
        <row r="969">
          <cell r="A969" t="str">
            <v>Mezgebu, Solomon</v>
          </cell>
          <cell r="B969" t="str">
            <v>Program Associate II</v>
          </cell>
          <cell r="C969" t="str">
            <v>ET</v>
          </cell>
          <cell r="D969" t="str">
            <v>10221</v>
          </cell>
          <cell r="E969" t="str">
            <v>Y</v>
          </cell>
          <cell r="F969" t="str">
            <v>Zonal HPV Vaccine Rollout Support- TA- North Shoa Zone</v>
          </cell>
          <cell r="G969" t="str">
            <v>A</v>
          </cell>
          <cell r="H969" t="str">
            <v>USD</v>
          </cell>
          <cell r="I969">
            <v>13200</v>
          </cell>
          <cell r="J969">
            <v>1</v>
          </cell>
          <cell r="L969" t="str">
            <v>REMOTE-ET</v>
          </cell>
          <cell r="M969" t="str">
            <v>AFRICA</v>
          </cell>
          <cell r="AP969">
            <v>1</v>
          </cell>
          <cell r="AQ969">
            <v>50.769230769230766</v>
          </cell>
          <cell r="AR969" t="str">
            <v xml:space="preserve"> </v>
          </cell>
          <cell r="AS969" t="str">
            <v xml:space="preserve"> </v>
          </cell>
          <cell r="AT969">
            <v>0</v>
          </cell>
        </row>
        <row r="970">
          <cell r="A970" t="str">
            <v>Mgani, Sovello Hildebrand</v>
          </cell>
          <cell r="B970" t="str">
            <v>Senior Digital Systems Officer II</v>
          </cell>
          <cell r="C970" t="str">
            <v>CODE</v>
          </cell>
          <cell r="D970" t="str">
            <v>7095</v>
          </cell>
          <cell r="E970" t="str">
            <v>Y</v>
          </cell>
          <cell r="F970" t="str">
            <v>Senior Technical Advisor, Digital Health</v>
          </cell>
          <cell r="G970" t="str">
            <v>A</v>
          </cell>
          <cell r="H970" t="str">
            <v>TZS</v>
          </cell>
          <cell r="I970">
            <v>202376936</v>
          </cell>
          <cell r="J970">
            <v>1</v>
          </cell>
          <cell r="L970" t="str">
            <v>REMOTE-TZ</v>
          </cell>
          <cell r="M970" t="str">
            <v>AFRICA</v>
          </cell>
          <cell r="AP970">
            <v>2500</v>
          </cell>
          <cell r="AQ970">
            <v>311.34913230769229</v>
          </cell>
          <cell r="AR970" t="str">
            <v xml:space="preserve"> </v>
          </cell>
          <cell r="AS970" t="str">
            <v xml:space="preserve"> </v>
          </cell>
          <cell r="AT970">
            <v>0</v>
          </cell>
        </row>
        <row r="971">
          <cell r="A971" t="str">
            <v>MH, Anil</v>
          </cell>
          <cell r="B971" t="str">
            <v>Senior Program Officer II</v>
          </cell>
          <cell r="C971" t="str">
            <v>PSN</v>
          </cell>
          <cell r="D971" t="str">
            <v>6805</v>
          </cell>
          <cell r="E971" t="str">
            <v>Y</v>
          </cell>
          <cell r="F971" t="str">
            <v>Senior Program Officer</v>
          </cell>
          <cell r="G971" t="str">
            <v>A</v>
          </cell>
          <cell r="H971" t="str">
            <v>INR</v>
          </cell>
          <cell r="I971">
            <v>2759889.52</v>
          </cell>
          <cell r="J971">
            <v>1</v>
          </cell>
          <cell r="L971" t="str">
            <v>NEW DELHI</v>
          </cell>
          <cell r="M971" t="str">
            <v>AMEE</v>
          </cell>
          <cell r="AP971">
            <v>81.06</v>
          </cell>
          <cell r="AQ971">
            <v>130.95188369488889</v>
          </cell>
          <cell r="AR971" t="str">
            <v xml:space="preserve"> </v>
          </cell>
          <cell r="AS971" t="str">
            <v xml:space="preserve"> </v>
          </cell>
          <cell r="AT971">
            <v>0</v>
          </cell>
        </row>
        <row r="972">
          <cell r="A972" t="str">
            <v>Mhango, Jonathan</v>
          </cell>
          <cell r="B972" t="str">
            <v>Senior Program Officer I</v>
          </cell>
          <cell r="C972" t="str">
            <v>MD</v>
          </cell>
          <cell r="D972" t="str">
            <v>8268</v>
          </cell>
          <cell r="E972" t="str">
            <v>Y</v>
          </cell>
          <cell r="F972" t="str">
            <v>Biomedical Engineer /Scientist, Market Dynamics</v>
          </cell>
          <cell r="G972" t="str">
            <v>A</v>
          </cell>
          <cell r="H972" t="str">
            <v>MWK</v>
          </cell>
          <cell r="I972">
            <v>28113873.359999999</v>
          </cell>
          <cell r="J972">
            <v>1</v>
          </cell>
          <cell r="L972" t="str">
            <v>MalawiLilongwe</v>
          </cell>
          <cell r="M972" t="str">
            <v>AFRICA</v>
          </cell>
          <cell r="AP972">
            <v>1100</v>
          </cell>
          <cell r="AQ972">
            <v>98.300256503496499</v>
          </cell>
          <cell r="AR972" t="str">
            <v xml:space="preserve"> </v>
          </cell>
          <cell r="AS972" t="str">
            <v xml:space="preserve"> </v>
          </cell>
          <cell r="AT972">
            <v>0</v>
          </cell>
        </row>
        <row r="973">
          <cell r="A973" t="str">
            <v>Michelo, Virginia</v>
          </cell>
          <cell r="B973" t="str">
            <v>Manager Accounting</v>
          </cell>
          <cell r="C973" t="str">
            <v>ZM</v>
          </cell>
          <cell r="D973" t="str">
            <v>4905</v>
          </cell>
          <cell r="E973" t="str">
            <v>Y</v>
          </cell>
          <cell r="F973" t="str">
            <v>Finance Manager</v>
          </cell>
          <cell r="G973" t="str">
            <v>A</v>
          </cell>
          <cell r="H973" t="str">
            <v>ZMW</v>
          </cell>
          <cell r="I973">
            <v>484597.95</v>
          </cell>
          <cell r="J973">
            <v>1</v>
          </cell>
          <cell r="L973" t="str">
            <v>LUSAKA1</v>
          </cell>
          <cell r="M973" t="str">
            <v>AFRICA</v>
          </cell>
          <cell r="AP973">
            <v>19.5</v>
          </cell>
          <cell r="AQ973">
            <v>95.581449704142017</v>
          </cell>
          <cell r="AR973" t="str">
            <v xml:space="preserve"> </v>
          </cell>
          <cell r="AS973" t="str">
            <v xml:space="preserve"> </v>
          </cell>
          <cell r="AT973">
            <v>0</v>
          </cell>
        </row>
        <row r="974">
          <cell r="A974" t="str">
            <v>Middleton, Deirdre Siobhan</v>
          </cell>
          <cell r="B974" t="str">
            <v>Senior Finance and Awards Officer II/ Senior PADM II</v>
          </cell>
          <cell r="C974" t="str">
            <v>CIFM</v>
          </cell>
          <cell r="D974" t="str">
            <v>2106</v>
          </cell>
          <cell r="E974" t="str">
            <v>Y</v>
          </cell>
          <cell r="F974" t="str">
            <v>Sr. Project Administrator</v>
          </cell>
          <cell r="G974" t="str">
            <v>A</v>
          </cell>
          <cell r="H974" t="str">
            <v>USD</v>
          </cell>
          <cell r="I974">
            <v>128307.92</v>
          </cell>
          <cell r="J974">
            <v>1</v>
          </cell>
          <cell r="L974" t="str">
            <v>SEATTLE</v>
          </cell>
          <cell r="M974" t="str">
            <v>US</v>
          </cell>
          <cell r="AP974">
            <v>1</v>
          </cell>
          <cell r="AQ974">
            <v>493.49200000000002</v>
          </cell>
          <cell r="AR974" t="str">
            <v xml:space="preserve"> </v>
          </cell>
          <cell r="AS974" t="str">
            <v xml:space="preserve"> </v>
          </cell>
          <cell r="AT974">
            <v>0</v>
          </cell>
        </row>
        <row r="975">
          <cell r="A975" t="str">
            <v>Miheso, Stephen Andolo</v>
          </cell>
          <cell r="B975" t="str">
            <v>Senior Program Officer II</v>
          </cell>
          <cell r="C975" t="str">
            <v>MD</v>
          </cell>
          <cell r="D975" t="str">
            <v>7229</v>
          </cell>
          <cell r="E975" t="str">
            <v>Y</v>
          </cell>
          <cell r="F975" t="str">
            <v>Project Lead, TIMCI</v>
          </cell>
          <cell r="G975" t="str">
            <v>A</v>
          </cell>
          <cell r="H975" t="str">
            <v>USD</v>
          </cell>
          <cell r="I975">
            <v>63104.3</v>
          </cell>
          <cell r="J975">
            <v>1</v>
          </cell>
          <cell r="L975" t="str">
            <v>NAIROBI</v>
          </cell>
          <cell r="M975" t="str">
            <v>AFRICA</v>
          </cell>
          <cell r="AP975">
            <v>1</v>
          </cell>
          <cell r="AQ975">
            <v>242.70884615384617</v>
          </cell>
          <cell r="AR975" t="str">
            <v xml:space="preserve"> </v>
          </cell>
          <cell r="AS975" t="str">
            <v xml:space="preserve"> </v>
          </cell>
          <cell r="AT975">
            <v>0</v>
          </cell>
        </row>
        <row r="976">
          <cell r="A976" t="str">
            <v>Mikus, Kristie</v>
          </cell>
          <cell r="B976" t="str">
            <v>Senior Director Advocacy and Public Policy</v>
          </cell>
          <cell r="C976" t="str">
            <v>APP</v>
          </cell>
          <cell r="D976" t="str">
            <v>10174</v>
          </cell>
          <cell r="E976" t="str">
            <v>Y</v>
          </cell>
          <cell r="F976" t="str">
            <v>Executive Director</v>
          </cell>
          <cell r="G976" t="str">
            <v>A</v>
          </cell>
          <cell r="H976" t="str">
            <v>USD</v>
          </cell>
          <cell r="I976">
            <v>215000</v>
          </cell>
          <cell r="J976">
            <v>1</v>
          </cell>
          <cell r="L976" t="str">
            <v>WASHINGTON DC</v>
          </cell>
          <cell r="M976" t="str">
            <v>US</v>
          </cell>
          <cell r="AP976">
            <v>1</v>
          </cell>
          <cell r="AQ976">
            <v>826.92307692307691</v>
          </cell>
          <cell r="AR976" t="str">
            <v xml:space="preserve"> </v>
          </cell>
          <cell r="AS976" t="str">
            <v>X</v>
          </cell>
          <cell r="AT976">
            <v>0</v>
          </cell>
        </row>
        <row r="977">
          <cell r="A977" t="str">
            <v>Millar, Justin John</v>
          </cell>
          <cell r="B977" t="str">
            <v>Senior Data Science Officer II</v>
          </cell>
          <cell r="C977" t="str">
            <v>MNTD</v>
          </cell>
          <cell r="D977" t="str">
            <v>7248</v>
          </cell>
          <cell r="E977" t="str">
            <v>Y</v>
          </cell>
          <cell r="F977" t="str">
            <v>Research Scientist</v>
          </cell>
          <cell r="G977" t="str">
            <v>A</v>
          </cell>
          <cell r="H977" t="str">
            <v>USD</v>
          </cell>
          <cell r="I977">
            <v>119507.4</v>
          </cell>
          <cell r="J977">
            <v>1</v>
          </cell>
          <cell r="L977" t="str">
            <v>HOME-NC-SEA</v>
          </cell>
          <cell r="M977" t="str">
            <v>US</v>
          </cell>
          <cell r="AP977">
            <v>1</v>
          </cell>
          <cell r="AQ977">
            <v>459.64384615384614</v>
          </cell>
          <cell r="AR977" t="str">
            <v xml:space="preserve"> </v>
          </cell>
          <cell r="AS977" t="str">
            <v xml:space="preserve"> </v>
          </cell>
          <cell r="AT977">
            <v>0</v>
          </cell>
        </row>
        <row r="978">
          <cell r="A978" t="str">
            <v>Mills, Shannon GL</v>
          </cell>
          <cell r="B978" t="str">
            <v>Director Finance and Awards</v>
          </cell>
          <cell r="C978" t="str">
            <v>RH</v>
          </cell>
          <cell r="D978" t="str">
            <v>3166</v>
          </cell>
          <cell r="E978" t="str">
            <v>Y</v>
          </cell>
          <cell r="F978" t="str">
            <v>Director Finance and Administration</v>
          </cell>
          <cell r="G978" t="str">
            <v>A</v>
          </cell>
          <cell r="H978" t="str">
            <v>USD</v>
          </cell>
          <cell r="I978">
            <v>203592</v>
          </cell>
          <cell r="J978">
            <v>1</v>
          </cell>
          <cell r="L978" t="str">
            <v>HOME-WA-SEA</v>
          </cell>
          <cell r="M978" t="str">
            <v>US</v>
          </cell>
          <cell r="AP978">
            <v>1</v>
          </cell>
          <cell r="AQ978">
            <v>783.04615384615386</v>
          </cell>
          <cell r="AR978" t="str">
            <v xml:space="preserve"> </v>
          </cell>
          <cell r="AS978" t="str">
            <v>X</v>
          </cell>
          <cell r="AT978">
            <v>0</v>
          </cell>
        </row>
        <row r="979">
          <cell r="A979" t="str">
            <v>Milman, Jessica Beth</v>
          </cell>
          <cell r="B979" t="str">
            <v>Chief</v>
          </cell>
          <cell r="C979" t="str">
            <v>CMGT</v>
          </cell>
          <cell r="D979" t="str">
            <v>1554</v>
          </cell>
          <cell r="E979" t="str">
            <v>Y</v>
          </cell>
          <cell r="F979" t="str">
            <v>Global Head, CVIA</v>
          </cell>
          <cell r="G979" t="str">
            <v>A</v>
          </cell>
          <cell r="H979" t="str">
            <v>USD</v>
          </cell>
          <cell r="I979">
            <v>379977.52</v>
          </cell>
          <cell r="J979">
            <v>1</v>
          </cell>
          <cell r="L979" t="str">
            <v>SEATTLE</v>
          </cell>
          <cell r="M979" t="str">
            <v>US</v>
          </cell>
          <cell r="AP979">
            <v>1</v>
          </cell>
          <cell r="AQ979">
            <v>1461.452</v>
          </cell>
          <cell r="AR979" t="str">
            <v xml:space="preserve"> </v>
          </cell>
          <cell r="AS979" t="str">
            <v>X</v>
          </cell>
          <cell r="AT979">
            <v>0</v>
          </cell>
        </row>
        <row r="980">
          <cell r="A980" t="str">
            <v>Mimbe, Derrick Emmanuel</v>
          </cell>
          <cell r="B980" t="str">
            <v>Senior Manager Program</v>
          </cell>
          <cell r="C980" t="str">
            <v>EPR</v>
          </cell>
          <cell r="D980" t="str">
            <v>7078</v>
          </cell>
          <cell r="E980" t="str">
            <v>Y</v>
          </cell>
          <cell r="F980" t="str">
            <v>Regional Advisor for East Africa- LGHS</v>
          </cell>
          <cell r="G980" t="str">
            <v>A</v>
          </cell>
          <cell r="H980" t="str">
            <v>UGX</v>
          </cell>
          <cell r="I980">
            <v>328246990</v>
          </cell>
          <cell r="J980">
            <v>1</v>
          </cell>
          <cell r="L980" t="str">
            <v>UgandaKampala</v>
          </cell>
          <cell r="M980" t="str">
            <v>AFRICA</v>
          </cell>
          <cell r="AP980">
            <v>3750</v>
          </cell>
          <cell r="AQ980">
            <v>336.6635794871795</v>
          </cell>
          <cell r="AR980" t="str">
            <v xml:space="preserve"> </v>
          </cell>
          <cell r="AS980" t="str">
            <v xml:space="preserve"> </v>
          </cell>
          <cell r="AT980">
            <v>0</v>
          </cell>
        </row>
        <row r="981">
          <cell r="A981" t="str">
            <v>Minor, Abigail Lian</v>
          </cell>
          <cell r="B981" t="str">
            <v>Senior Program Officer I</v>
          </cell>
          <cell r="C981" t="str">
            <v>CODE</v>
          </cell>
          <cell r="D981" t="str">
            <v>6496</v>
          </cell>
          <cell r="E981" t="str">
            <v>Y</v>
          </cell>
          <cell r="F981" t="str">
            <v>Program Officer</v>
          </cell>
          <cell r="G981" t="str">
            <v>A</v>
          </cell>
          <cell r="H981" t="str">
            <v>USD</v>
          </cell>
          <cell r="I981">
            <v>111280</v>
          </cell>
          <cell r="J981">
            <v>1</v>
          </cell>
          <cell r="L981" t="str">
            <v>SEATTLE</v>
          </cell>
          <cell r="M981" t="str">
            <v>US</v>
          </cell>
          <cell r="AP981">
            <v>1</v>
          </cell>
          <cell r="AQ981">
            <v>428</v>
          </cell>
          <cell r="AR981" t="str">
            <v xml:space="preserve"> </v>
          </cell>
          <cell r="AS981" t="str">
            <v xml:space="preserve"> </v>
          </cell>
          <cell r="AT981">
            <v>0</v>
          </cell>
        </row>
        <row r="982">
          <cell r="A982" t="str">
            <v>Mir, Afsarul Quddus</v>
          </cell>
          <cell r="B982" t="str">
            <v>Advanced Program Officer</v>
          </cell>
          <cell r="C982" t="str">
            <v>CIFM</v>
          </cell>
          <cell r="D982" t="str">
            <v>7434</v>
          </cell>
          <cell r="E982" t="str">
            <v>Y</v>
          </cell>
          <cell r="F982" t="str">
            <v>Senior Business and Alliance Management Officer</v>
          </cell>
          <cell r="G982" t="str">
            <v>A</v>
          </cell>
          <cell r="H982" t="str">
            <v>USD</v>
          </cell>
          <cell r="I982">
            <v>204266.4</v>
          </cell>
          <cell r="J982">
            <v>1</v>
          </cell>
          <cell r="L982" t="str">
            <v>WASHINGTON DC</v>
          </cell>
          <cell r="M982" t="str">
            <v>US</v>
          </cell>
          <cell r="AP982">
            <v>1</v>
          </cell>
          <cell r="AQ982">
            <v>785.64</v>
          </cell>
          <cell r="AR982" t="str">
            <v xml:space="preserve"> </v>
          </cell>
          <cell r="AS982" t="str">
            <v>X</v>
          </cell>
          <cell r="AT982">
            <v>0</v>
          </cell>
        </row>
        <row r="983">
          <cell r="A983" t="str">
            <v>Mirembe, Betty Kunya</v>
          </cell>
          <cell r="B983" t="str">
            <v>Senior Country Director</v>
          </cell>
          <cell r="C983" t="str">
            <v>UGA</v>
          </cell>
          <cell r="D983" t="str">
            <v>7638</v>
          </cell>
          <cell r="E983" t="str">
            <v>Y</v>
          </cell>
          <cell r="F983" t="str">
            <v>Country Director, Uganda Country Program</v>
          </cell>
          <cell r="G983" t="str">
            <v>A</v>
          </cell>
          <cell r="H983" t="str">
            <v>USD</v>
          </cell>
          <cell r="I983">
            <v>116812.8</v>
          </cell>
          <cell r="J983">
            <v>1</v>
          </cell>
          <cell r="L983" t="str">
            <v>UgandaKampala</v>
          </cell>
          <cell r="M983" t="str">
            <v>AFRICA</v>
          </cell>
          <cell r="AP983">
            <v>1</v>
          </cell>
          <cell r="AQ983">
            <v>449.28000000000003</v>
          </cell>
          <cell r="AR983" t="str">
            <v xml:space="preserve"> </v>
          </cell>
          <cell r="AS983" t="str">
            <v xml:space="preserve"> </v>
          </cell>
          <cell r="AT983">
            <v>0</v>
          </cell>
        </row>
        <row r="984">
          <cell r="A984" t="str">
            <v>Mishra, Shailendra</v>
          </cell>
          <cell r="B984" t="str">
            <v>Senior Monitoring, Evaluation and Learning Officer I</v>
          </cell>
          <cell r="C984" t="str">
            <v>PSN</v>
          </cell>
          <cell r="D984" t="str">
            <v>6795</v>
          </cell>
          <cell r="E984" t="str">
            <v>Y</v>
          </cell>
          <cell r="F984" t="str">
            <v>Monitoring, Evaluation and Learning Officer</v>
          </cell>
          <cell r="G984" t="str">
            <v>A</v>
          </cell>
          <cell r="H984" t="str">
            <v>INR</v>
          </cell>
          <cell r="I984">
            <v>1923017.91</v>
          </cell>
          <cell r="J984">
            <v>1</v>
          </cell>
          <cell r="L984" t="str">
            <v>LUCKNOW</v>
          </cell>
          <cell r="M984" t="str">
            <v>AMEE</v>
          </cell>
          <cell r="AP984">
            <v>81.06</v>
          </cell>
          <cell r="AQ984">
            <v>91.24380373512497</v>
          </cell>
          <cell r="AR984" t="str">
            <v xml:space="preserve"> </v>
          </cell>
          <cell r="AS984" t="str">
            <v xml:space="preserve"> </v>
          </cell>
          <cell r="AT984">
            <v>0</v>
          </cell>
        </row>
        <row r="985">
          <cell r="A985" t="str">
            <v>Mistilis, Jessica Joyce</v>
          </cell>
          <cell r="B985" t="str">
            <v>Senior Program Officer II</v>
          </cell>
          <cell r="C985" t="str">
            <v>MDHT</v>
          </cell>
          <cell r="D985" t="str">
            <v>7391</v>
          </cell>
          <cell r="E985" t="str">
            <v>Y</v>
          </cell>
          <cell r="F985" t="str">
            <v>Senior Technical Officer</v>
          </cell>
          <cell r="G985" t="str">
            <v>A</v>
          </cell>
          <cell r="H985" t="str">
            <v>USD</v>
          </cell>
          <cell r="I985">
            <v>164082.82999999999</v>
          </cell>
          <cell r="J985">
            <v>1</v>
          </cell>
          <cell r="L985" t="str">
            <v>HOME-GA-SEA</v>
          </cell>
          <cell r="M985" t="str">
            <v>US</v>
          </cell>
          <cell r="AP985">
            <v>1</v>
          </cell>
          <cell r="AQ985">
            <v>631.08780769230759</v>
          </cell>
          <cell r="AR985" t="str">
            <v xml:space="preserve"> </v>
          </cell>
          <cell r="AS985" t="str">
            <v xml:space="preserve"> </v>
          </cell>
          <cell r="AT985">
            <v>0</v>
          </cell>
        </row>
        <row r="986">
          <cell r="A986" t="str">
            <v>Mittal, Siddharth</v>
          </cell>
          <cell r="B986" t="str">
            <v>Senior Recruiter</v>
          </cell>
          <cell r="C986" t="str">
            <v>HR</v>
          </cell>
          <cell r="D986" t="str">
            <v>6434</v>
          </cell>
          <cell r="E986" t="str">
            <v>Y</v>
          </cell>
          <cell r="F986" t="str">
            <v>Sr Global Recruiter</v>
          </cell>
          <cell r="G986" t="str">
            <v>A</v>
          </cell>
          <cell r="H986" t="str">
            <v>INR</v>
          </cell>
          <cell r="I986">
            <v>3440553.06</v>
          </cell>
          <cell r="J986">
            <v>1</v>
          </cell>
          <cell r="L986" t="str">
            <v>NEW DELHI</v>
          </cell>
          <cell r="M986" t="str">
            <v>AMEE</v>
          </cell>
          <cell r="AP986">
            <v>81.06</v>
          </cell>
          <cell r="AQ986">
            <v>163.24816660023916</v>
          </cell>
          <cell r="AR986" t="str">
            <v xml:space="preserve"> </v>
          </cell>
          <cell r="AS986" t="str">
            <v xml:space="preserve"> </v>
          </cell>
          <cell r="AT986">
            <v>0</v>
          </cell>
        </row>
        <row r="987">
          <cell r="A987" t="str">
            <v>Mkamboi, Alice</v>
          </cell>
          <cell r="B987" t="str">
            <v>Administrative Assistant II</v>
          </cell>
          <cell r="C987" t="str">
            <v>LA</v>
          </cell>
          <cell r="D987" t="str">
            <v>8263</v>
          </cell>
          <cell r="E987" t="str">
            <v>Y</v>
          </cell>
          <cell r="F987" t="str">
            <v>Senior Operations Assistant</v>
          </cell>
          <cell r="G987" t="str">
            <v>A</v>
          </cell>
          <cell r="H987" t="str">
            <v>USD</v>
          </cell>
          <cell r="I987">
            <v>15783.57</v>
          </cell>
          <cell r="J987">
            <v>1</v>
          </cell>
          <cell r="L987" t="str">
            <v>NAIROBI</v>
          </cell>
          <cell r="M987" t="str">
            <v>AFRICA</v>
          </cell>
          <cell r="AP987">
            <v>1</v>
          </cell>
          <cell r="AQ987">
            <v>60.706038461538462</v>
          </cell>
          <cell r="AR987" t="str">
            <v xml:space="preserve"> </v>
          </cell>
          <cell r="AS987" t="str">
            <v xml:space="preserve"> </v>
          </cell>
          <cell r="AT987">
            <v>0</v>
          </cell>
        </row>
        <row r="988">
          <cell r="A988" t="str">
            <v>Mkisi, Rouden Esau</v>
          </cell>
          <cell r="B988" t="str">
            <v>Senior Program Officer II</v>
          </cell>
          <cell r="C988" t="str">
            <v>CPAI</v>
          </cell>
          <cell r="D988" t="str">
            <v>6426</v>
          </cell>
          <cell r="E988" t="str">
            <v>Y</v>
          </cell>
          <cell r="F988" t="str">
            <v>Senior Program Officer</v>
          </cell>
          <cell r="G988" t="str">
            <v>A</v>
          </cell>
          <cell r="H988" t="str">
            <v>MWK</v>
          </cell>
          <cell r="I988">
            <v>54476425.289999999</v>
          </cell>
          <cell r="J988">
            <v>1</v>
          </cell>
          <cell r="L988" t="str">
            <v>MalawiLilongwe</v>
          </cell>
          <cell r="M988" t="str">
            <v>AFRICA</v>
          </cell>
          <cell r="AP988">
            <v>1100</v>
          </cell>
          <cell r="AQ988">
            <v>190.4770115034965</v>
          </cell>
          <cell r="AR988" t="str">
            <v xml:space="preserve"> </v>
          </cell>
          <cell r="AS988" t="str">
            <v xml:space="preserve"> </v>
          </cell>
          <cell r="AT988">
            <v>0</v>
          </cell>
        </row>
        <row r="989">
          <cell r="A989" t="str">
            <v>Mkumba, Bridget Chishimba</v>
          </cell>
          <cell r="B989" t="str">
            <v>Senior Finance and Awards Officer/ Senior PADM I</v>
          </cell>
          <cell r="C989" t="str">
            <v>MD</v>
          </cell>
          <cell r="D989" t="str">
            <v>4785</v>
          </cell>
          <cell r="E989" t="str">
            <v>Y</v>
          </cell>
          <cell r="F989" t="str">
            <v>Project Administrator, SOURCE</v>
          </cell>
          <cell r="G989" t="str">
            <v>A</v>
          </cell>
          <cell r="H989" t="str">
            <v>ZMW</v>
          </cell>
          <cell r="I989">
            <v>225456.12</v>
          </cell>
          <cell r="J989">
            <v>1</v>
          </cell>
          <cell r="L989" t="str">
            <v>LUSAKA1</v>
          </cell>
          <cell r="M989" t="str">
            <v>AFRICA</v>
          </cell>
          <cell r="AP989">
            <v>19.5</v>
          </cell>
          <cell r="AQ989">
            <v>44.468662721893487</v>
          </cell>
          <cell r="AR989" t="str">
            <v xml:space="preserve"> </v>
          </cell>
          <cell r="AS989" t="str">
            <v xml:space="preserve"> </v>
          </cell>
          <cell r="AT989">
            <v>0</v>
          </cell>
        </row>
        <row r="990">
          <cell r="A990" t="str">
            <v>Mmasa Ngingi, Amuri</v>
          </cell>
          <cell r="B990" t="str">
            <v>Manager Accounting</v>
          </cell>
          <cell r="C990" t="str">
            <v>DRC</v>
          </cell>
          <cell r="D990" t="str">
            <v>5506</v>
          </cell>
          <cell r="E990" t="str">
            <v>Y</v>
          </cell>
          <cell r="F990" t="str">
            <v>Finance Manager</v>
          </cell>
          <cell r="G990" t="str">
            <v>A</v>
          </cell>
          <cell r="H990" t="str">
            <v>USD</v>
          </cell>
          <cell r="I990">
            <v>44031.9</v>
          </cell>
          <cell r="J990">
            <v>1</v>
          </cell>
          <cell r="L990" t="str">
            <v>KINSHASA</v>
          </cell>
          <cell r="M990" t="str">
            <v>AFRICA</v>
          </cell>
          <cell r="AP990">
            <v>1</v>
          </cell>
          <cell r="AQ990">
            <v>169.35346153846154</v>
          </cell>
          <cell r="AR990" t="str">
            <v xml:space="preserve"> </v>
          </cell>
          <cell r="AS990" t="str">
            <v xml:space="preserve"> </v>
          </cell>
          <cell r="AT990">
            <v>0</v>
          </cell>
        </row>
        <row r="991">
          <cell r="A991" t="str">
            <v>Modi, Pratik</v>
          </cell>
          <cell r="B991" t="str">
            <v>Senior Program Officer I</v>
          </cell>
          <cell r="C991" t="str">
            <v>PSN</v>
          </cell>
          <cell r="D991" t="str">
            <v>10166</v>
          </cell>
          <cell r="E991" t="str">
            <v>Y</v>
          </cell>
          <cell r="F991" t="str">
            <v>Project Lead - Quality</v>
          </cell>
          <cell r="G991" t="str">
            <v>A</v>
          </cell>
          <cell r="H991" t="str">
            <v>INR</v>
          </cell>
          <cell r="I991">
            <v>1715000</v>
          </cell>
          <cell r="J991">
            <v>1</v>
          </cell>
          <cell r="L991" t="str">
            <v>REMOTE-IN-ND</v>
          </cell>
          <cell r="M991" t="str">
            <v>AMEE</v>
          </cell>
          <cell r="AP991">
            <v>81.06</v>
          </cell>
          <cell r="AQ991">
            <v>81.373721270094322</v>
          </cell>
          <cell r="AR991" t="str">
            <v xml:space="preserve"> </v>
          </cell>
          <cell r="AS991" t="str">
            <v xml:space="preserve"> </v>
          </cell>
          <cell r="AT991">
            <v>0</v>
          </cell>
        </row>
        <row r="992">
          <cell r="A992" t="str">
            <v>Mohammed Abdi, Mohamud</v>
          </cell>
          <cell r="B992" t="str">
            <v>Facilities Specialist I</v>
          </cell>
          <cell r="C992" t="str">
            <v>GFTS</v>
          </cell>
          <cell r="D992" t="str">
            <v>6311</v>
          </cell>
          <cell r="E992" t="str">
            <v>Y</v>
          </cell>
          <cell r="F992" t="str">
            <v>Regional Global Facilities Travel and Security Associate- Africa</v>
          </cell>
          <cell r="G992" t="str">
            <v>A</v>
          </cell>
          <cell r="H992" t="str">
            <v>USD</v>
          </cell>
          <cell r="I992">
            <v>26348.57</v>
          </cell>
          <cell r="J992">
            <v>1</v>
          </cell>
          <cell r="L992" t="str">
            <v>NAIROBI</v>
          </cell>
          <cell r="M992" t="str">
            <v>AFRICA</v>
          </cell>
          <cell r="AP992">
            <v>1</v>
          </cell>
          <cell r="AQ992">
            <v>101.34065384615384</v>
          </cell>
          <cell r="AR992" t="str">
            <v xml:space="preserve"> </v>
          </cell>
          <cell r="AS992" t="str">
            <v xml:space="preserve"> </v>
          </cell>
          <cell r="AT992">
            <v>0</v>
          </cell>
        </row>
        <row r="993">
          <cell r="A993" t="str">
            <v>Moleka-Nzulama, Nelly Nzonda-A-Nguya</v>
          </cell>
          <cell r="B993" t="str">
            <v>Director Program</v>
          </cell>
          <cell r="C993" t="str">
            <v>DRC</v>
          </cell>
          <cell r="D993" t="str">
            <v>8054</v>
          </cell>
          <cell r="E993" t="str">
            <v>Y</v>
          </cell>
          <cell r="F993" t="str">
            <v>Director of Programs, DRC</v>
          </cell>
          <cell r="G993" t="str">
            <v>A</v>
          </cell>
          <cell r="H993" t="str">
            <v>USD</v>
          </cell>
          <cell r="I993">
            <v>126267.24</v>
          </cell>
          <cell r="J993">
            <v>1</v>
          </cell>
          <cell r="L993" t="str">
            <v>KINSHASA</v>
          </cell>
          <cell r="M993" t="str">
            <v>AFRICA</v>
          </cell>
          <cell r="AP993">
            <v>1</v>
          </cell>
          <cell r="AQ993">
            <v>485.6432307692308</v>
          </cell>
          <cell r="AR993" t="str">
            <v xml:space="preserve"> </v>
          </cell>
          <cell r="AS993" t="str">
            <v xml:space="preserve"> </v>
          </cell>
          <cell r="AT993">
            <v>0</v>
          </cell>
        </row>
        <row r="994">
          <cell r="A994" t="str">
            <v>Mollel, Loishiye Mitalami</v>
          </cell>
          <cell r="B994" t="str">
            <v>Senior Services &amp; Support Specialist II</v>
          </cell>
          <cell r="C994" t="str">
            <v>TAN</v>
          </cell>
          <cell r="D994" t="str">
            <v>5133</v>
          </cell>
          <cell r="E994" t="str">
            <v>Y</v>
          </cell>
          <cell r="F994" t="str">
            <v>Software Quality Assurance Advisor</v>
          </cell>
          <cell r="G994" t="str">
            <v>A</v>
          </cell>
          <cell r="H994" t="str">
            <v>TZS</v>
          </cell>
          <cell r="I994">
            <v>66781500</v>
          </cell>
          <cell r="J994">
            <v>1</v>
          </cell>
          <cell r="L994" t="str">
            <v>DAR ES SALAAM</v>
          </cell>
          <cell r="M994" t="str">
            <v>AFRICA</v>
          </cell>
          <cell r="AP994">
            <v>2500</v>
          </cell>
          <cell r="AQ994">
            <v>102.74076923076923</v>
          </cell>
          <cell r="AR994" t="str">
            <v xml:space="preserve"> </v>
          </cell>
          <cell r="AS994" t="str">
            <v xml:space="preserve"> </v>
          </cell>
          <cell r="AT994">
            <v>0</v>
          </cell>
        </row>
        <row r="995">
          <cell r="A995" t="str">
            <v>Monde, Mathews</v>
          </cell>
          <cell r="B995" t="str">
            <v>Senior Program Project Manager II</v>
          </cell>
          <cell r="C995" t="str">
            <v>ZM</v>
          </cell>
          <cell r="D995" t="str">
            <v>6785</v>
          </cell>
          <cell r="E995" t="str">
            <v>Y</v>
          </cell>
          <cell r="F995" t="str">
            <v>Surveillance Specialist, PAMO Plus</v>
          </cell>
          <cell r="G995" t="str">
            <v>A</v>
          </cell>
          <cell r="H995" t="str">
            <v>ZMW</v>
          </cell>
          <cell r="I995">
            <v>374036.37</v>
          </cell>
          <cell r="J995">
            <v>1</v>
          </cell>
          <cell r="L995" t="str">
            <v>LUSAKA1</v>
          </cell>
          <cell r="M995" t="str">
            <v>AFRICA</v>
          </cell>
          <cell r="AP995">
            <v>19.5</v>
          </cell>
          <cell r="AQ995">
            <v>73.774431952662724</v>
          </cell>
          <cell r="AR995" t="str">
            <v xml:space="preserve"> </v>
          </cell>
          <cell r="AS995" t="str">
            <v xml:space="preserve"> </v>
          </cell>
          <cell r="AT995">
            <v>0</v>
          </cell>
        </row>
        <row r="996">
          <cell r="A996" t="str">
            <v>Mooney, Jessica Leigh</v>
          </cell>
          <cell r="B996" t="str">
            <v>Senior Program Officer II</v>
          </cell>
          <cell r="C996" t="str">
            <v>CPAI</v>
          </cell>
          <cell r="D996" t="str">
            <v>4804</v>
          </cell>
          <cell r="E996" t="str">
            <v>Y</v>
          </cell>
          <cell r="F996" t="str">
            <v>Senior Program Officer, CVIA PAI</v>
          </cell>
          <cell r="G996" t="str">
            <v>A</v>
          </cell>
          <cell r="H996" t="str">
            <v>USD</v>
          </cell>
          <cell r="I996">
            <v>126609.60000000001</v>
          </cell>
          <cell r="J996">
            <v>1</v>
          </cell>
          <cell r="L996" t="str">
            <v>HOME-WA-SEA</v>
          </cell>
          <cell r="M996" t="str">
            <v>US</v>
          </cell>
          <cell r="AP996">
            <v>1</v>
          </cell>
          <cell r="AQ996">
            <v>486.96000000000004</v>
          </cell>
          <cell r="AR996" t="str">
            <v xml:space="preserve"> </v>
          </cell>
          <cell r="AS996" t="str">
            <v xml:space="preserve"> </v>
          </cell>
          <cell r="AT996">
            <v>0</v>
          </cell>
        </row>
        <row r="997">
          <cell r="A997" t="str">
            <v>Moor Larsson, Hol Caroline</v>
          </cell>
          <cell r="B997" t="str">
            <v>Advanced Program Project Manager</v>
          </cell>
          <cell r="C997" t="str">
            <v>PRES</v>
          </cell>
          <cell r="D997" t="str">
            <v>10083</v>
          </cell>
          <cell r="E997" t="str">
            <v>Y</v>
          </cell>
          <cell r="F997" t="str">
            <v>Officer, Planning and Management</v>
          </cell>
          <cell r="G997" t="str">
            <v>A</v>
          </cell>
          <cell r="H997" t="str">
            <v>GBP</v>
          </cell>
          <cell r="I997">
            <v>125000</v>
          </cell>
          <cell r="J997">
            <v>1</v>
          </cell>
          <cell r="L997" t="str">
            <v>LONDON</v>
          </cell>
          <cell r="M997" t="str">
            <v>AMEE</v>
          </cell>
          <cell r="AP997">
            <v>0.72499999999999998</v>
          </cell>
          <cell r="AQ997">
            <v>663.12997347480109</v>
          </cell>
          <cell r="AR997" t="str">
            <v xml:space="preserve"> </v>
          </cell>
          <cell r="AS997" t="str">
            <v xml:space="preserve"> </v>
          </cell>
          <cell r="AT997">
            <v>0</v>
          </cell>
        </row>
        <row r="998">
          <cell r="A998" t="str">
            <v>Moore, Valerie Renee</v>
          </cell>
          <cell r="B998" t="str">
            <v>Senior Director Clinical Program</v>
          </cell>
          <cell r="C998" t="str">
            <v>CIFM</v>
          </cell>
          <cell r="D998" t="str">
            <v>6126</v>
          </cell>
          <cell r="E998" t="str">
            <v>Y</v>
          </cell>
          <cell r="F998" t="str">
            <v>CVIA Project and Portfolio Management Head</v>
          </cell>
          <cell r="G998" t="str">
            <v>A</v>
          </cell>
          <cell r="H998" t="str">
            <v>USD</v>
          </cell>
          <cell r="I998">
            <v>244366.72</v>
          </cell>
          <cell r="J998">
            <v>1</v>
          </cell>
          <cell r="L998" t="str">
            <v>WASHINGTON DC</v>
          </cell>
          <cell r="M998" t="str">
            <v>US</v>
          </cell>
          <cell r="AP998">
            <v>1</v>
          </cell>
          <cell r="AQ998">
            <v>939.87199999999996</v>
          </cell>
          <cell r="AR998" t="str">
            <v xml:space="preserve"> </v>
          </cell>
          <cell r="AS998" t="str">
            <v>X</v>
          </cell>
          <cell r="AT998">
            <v>0</v>
          </cell>
        </row>
        <row r="999">
          <cell r="A999" t="str">
            <v>Moreka, George Jared</v>
          </cell>
          <cell r="B999" t="str">
            <v>Senior Manager Grants &amp; Contracts</v>
          </cell>
          <cell r="C999" t="str">
            <v>GRC</v>
          </cell>
          <cell r="D999" t="str">
            <v>4116</v>
          </cell>
          <cell r="E999" t="str">
            <v>Y</v>
          </cell>
          <cell r="F999" t="str">
            <v>Senior Grants &amp; Contracts Officer</v>
          </cell>
          <cell r="G999" t="str">
            <v>A</v>
          </cell>
          <cell r="H999" t="str">
            <v>USD</v>
          </cell>
          <cell r="I999">
            <v>61832.81</v>
          </cell>
          <cell r="J999">
            <v>1</v>
          </cell>
          <cell r="L999" t="str">
            <v>NAIROBI</v>
          </cell>
          <cell r="M999" t="str">
            <v>AFRICA</v>
          </cell>
          <cell r="AP999">
            <v>1</v>
          </cell>
          <cell r="AQ999">
            <v>237.8185</v>
          </cell>
          <cell r="AR999" t="str">
            <v xml:space="preserve"> </v>
          </cell>
          <cell r="AS999" t="str">
            <v xml:space="preserve"> </v>
          </cell>
          <cell r="AT999">
            <v>0</v>
          </cell>
        </row>
        <row r="1000">
          <cell r="A1000" t="str">
            <v>Morio, Matthew Brett</v>
          </cell>
          <cell r="B1000" t="str">
            <v>Manager Program</v>
          </cell>
          <cell r="C1000" t="str">
            <v>MDHT</v>
          </cell>
          <cell r="D1000" t="str">
            <v>5337</v>
          </cell>
          <cell r="E1000" t="str">
            <v>Y</v>
          </cell>
          <cell r="F1000" t="str">
            <v>Senior Business Analytics Officer</v>
          </cell>
          <cell r="G1000" t="str">
            <v>A</v>
          </cell>
          <cell r="H1000" t="str">
            <v>USD</v>
          </cell>
          <cell r="I1000">
            <v>174137.60000000001</v>
          </cell>
          <cell r="J1000">
            <v>1</v>
          </cell>
          <cell r="L1000" t="str">
            <v>SEATTLE</v>
          </cell>
          <cell r="M1000" t="str">
            <v>US</v>
          </cell>
          <cell r="AP1000">
            <v>1</v>
          </cell>
          <cell r="AQ1000">
            <v>669.76</v>
          </cell>
          <cell r="AR1000" t="str">
            <v xml:space="preserve"> </v>
          </cell>
          <cell r="AS1000" t="str">
            <v xml:space="preserve"> </v>
          </cell>
          <cell r="AT1000">
            <v>0</v>
          </cell>
        </row>
        <row r="1001">
          <cell r="A1001" t="str">
            <v>Morris, Douglas Allen</v>
          </cell>
          <cell r="B1001" t="str">
            <v>Advanced Data Science Officer</v>
          </cell>
          <cell r="C1001" t="str">
            <v>CODE</v>
          </cell>
          <cell r="D1001" t="str">
            <v>5315</v>
          </cell>
          <cell r="E1001" t="str">
            <v>Y</v>
          </cell>
          <cell r="F1001" t="str">
            <v>Sr. Data Engineer</v>
          </cell>
          <cell r="G1001" t="str">
            <v>A</v>
          </cell>
          <cell r="H1001" t="str">
            <v>USD</v>
          </cell>
          <cell r="I1001">
            <v>153935.6</v>
          </cell>
          <cell r="J1001">
            <v>1</v>
          </cell>
          <cell r="L1001" t="str">
            <v>SEATTLE</v>
          </cell>
          <cell r="M1001" t="str">
            <v>US</v>
          </cell>
          <cell r="AP1001">
            <v>1</v>
          </cell>
          <cell r="AQ1001">
            <v>592.06000000000006</v>
          </cell>
          <cell r="AR1001" t="str">
            <v xml:space="preserve"> </v>
          </cell>
          <cell r="AS1001" t="str">
            <v xml:space="preserve"> </v>
          </cell>
          <cell r="AT1001">
            <v>0</v>
          </cell>
        </row>
        <row r="1002">
          <cell r="A1002" t="str">
            <v>Mossie, Muluneh Yigzaw</v>
          </cell>
          <cell r="B1002" t="str">
            <v>Senior Program Officer II</v>
          </cell>
          <cell r="C1002" t="str">
            <v>ET</v>
          </cell>
          <cell r="D1002" t="str">
            <v>8198</v>
          </cell>
          <cell r="E1002" t="str">
            <v>Y</v>
          </cell>
          <cell r="F1002" t="str">
            <v>National COVID response research manager</v>
          </cell>
          <cell r="G1002" t="str">
            <v>A</v>
          </cell>
          <cell r="H1002" t="str">
            <v>USD</v>
          </cell>
          <cell r="I1002">
            <v>42679.56</v>
          </cell>
          <cell r="J1002">
            <v>1</v>
          </cell>
          <cell r="L1002" t="str">
            <v>ADDIS</v>
          </cell>
          <cell r="M1002" t="str">
            <v>AFRICA</v>
          </cell>
          <cell r="AP1002">
            <v>1</v>
          </cell>
          <cell r="AQ1002">
            <v>164.15215384615385</v>
          </cell>
          <cell r="AR1002" t="str">
            <v xml:space="preserve"> </v>
          </cell>
          <cell r="AS1002" t="str">
            <v xml:space="preserve"> </v>
          </cell>
          <cell r="AT1002">
            <v>0</v>
          </cell>
        </row>
        <row r="1003">
          <cell r="A1003" t="str">
            <v>Mpande, Hilary</v>
          </cell>
          <cell r="B1003" t="str">
            <v>Coordinator II Functional Support /Technician II</v>
          </cell>
          <cell r="C1003" t="str">
            <v>MNTD</v>
          </cell>
          <cell r="D1003" t="str">
            <v>4581</v>
          </cell>
          <cell r="E1003" t="str">
            <v>Y</v>
          </cell>
          <cell r="F1003" t="str">
            <v>Senior Driver/Logistics Assistant</v>
          </cell>
          <cell r="G1003" t="str">
            <v>A</v>
          </cell>
          <cell r="H1003" t="str">
            <v>ZMW</v>
          </cell>
          <cell r="I1003">
            <v>177642.95</v>
          </cell>
          <cell r="J1003">
            <v>1</v>
          </cell>
          <cell r="L1003" t="str">
            <v>LUSAKA1</v>
          </cell>
          <cell r="M1003" t="str">
            <v>AFRICA</v>
          </cell>
          <cell r="AP1003">
            <v>19.5</v>
          </cell>
          <cell r="AQ1003">
            <v>35.038057199211046</v>
          </cell>
          <cell r="AR1003" t="str">
            <v xml:space="preserve"> </v>
          </cell>
          <cell r="AS1003" t="str">
            <v xml:space="preserve"> </v>
          </cell>
          <cell r="AT1003">
            <v>0</v>
          </cell>
        </row>
        <row r="1004">
          <cell r="A1004" t="str">
            <v>Mpanga, Virginie</v>
          </cell>
          <cell r="B1004" t="str">
            <v>Administrative Assistant II</v>
          </cell>
          <cell r="C1004" t="str">
            <v>DRC</v>
          </cell>
          <cell r="D1004" t="str">
            <v>5145</v>
          </cell>
          <cell r="E1004" t="str">
            <v>Y</v>
          </cell>
          <cell r="F1004" t="str">
            <v>Receptionist</v>
          </cell>
          <cell r="G1004" t="str">
            <v>A</v>
          </cell>
          <cell r="H1004" t="str">
            <v>USD</v>
          </cell>
          <cell r="I1004">
            <v>7927.13</v>
          </cell>
          <cell r="J1004">
            <v>1</v>
          </cell>
          <cell r="L1004" t="str">
            <v>KINSHASA</v>
          </cell>
          <cell r="M1004" t="str">
            <v>AFRICA</v>
          </cell>
          <cell r="AP1004">
            <v>1</v>
          </cell>
          <cell r="AQ1004">
            <v>30.488961538461538</v>
          </cell>
          <cell r="AR1004" t="str">
            <v xml:space="preserve"> </v>
          </cell>
          <cell r="AS1004" t="str">
            <v xml:space="preserve"> </v>
          </cell>
          <cell r="AT1004">
            <v>0</v>
          </cell>
        </row>
        <row r="1005">
          <cell r="A1005" t="str">
            <v>Mpanya, Godefroid Ilunga</v>
          </cell>
          <cell r="B1005" t="str">
            <v>Senior Program Project Manager II</v>
          </cell>
          <cell r="C1005" t="str">
            <v>DRC</v>
          </cell>
          <cell r="D1005" t="str">
            <v>6485</v>
          </cell>
          <cell r="E1005" t="str">
            <v>Y</v>
          </cell>
          <cell r="F1005" t="str">
            <v>Technical Advisor/Capacity Building and Quality Improvement</v>
          </cell>
          <cell r="G1005" t="str">
            <v>A</v>
          </cell>
          <cell r="H1005" t="str">
            <v>USD</v>
          </cell>
          <cell r="I1005">
            <v>61634.17</v>
          </cell>
          <cell r="J1005">
            <v>1</v>
          </cell>
          <cell r="L1005" t="str">
            <v>KINSHASA</v>
          </cell>
          <cell r="M1005" t="str">
            <v>AFRICA</v>
          </cell>
          <cell r="AP1005">
            <v>1</v>
          </cell>
          <cell r="AQ1005">
            <v>237.05449999999999</v>
          </cell>
          <cell r="AR1005" t="str">
            <v xml:space="preserve"> </v>
          </cell>
          <cell r="AS1005" t="str">
            <v xml:space="preserve"> </v>
          </cell>
          <cell r="AT1005">
            <v>0</v>
          </cell>
        </row>
        <row r="1006">
          <cell r="A1006" t="str">
            <v>Mphande, Hazel</v>
          </cell>
          <cell r="B1006" t="str">
            <v>Senior Program Officer I</v>
          </cell>
          <cell r="C1006" t="str">
            <v>ZM</v>
          </cell>
          <cell r="D1006" t="str">
            <v>8226</v>
          </cell>
          <cell r="E1006" t="str">
            <v>Y</v>
          </cell>
          <cell r="F1006" t="str">
            <v>Social Behavior Change Specialist, PAMO Plus</v>
          </cell>
          <cell r="G1006" t="str">
            <v>A</v>
          </cell>
          <cell r="H1006" t="str">
            <v>ZMW</v>
          </cell>
          <cell r="I1006">
            <v>440190</v>
          </cell>
          <cell r="J1006">
            <v>1</v>
          </cell>
          <cell r="L1006" t="str">
            <v>LUSAKA1</v>
          </cell>
          <cell r="M1006" t="str">
            <v>AFRICA</v>
          </cell>
          <cell r="AP1006">
            <v>19.5</v>
          </cell>
          <cell r="AQ1006">
            <v>86.822485207100584</v>
          </cell>
          <cell r="AR1006" t="str">
            <v xml:space="preserve"> </v>
          </cell>
          <cell r="AS1006" t="str">
            <v xml:space="preserve"> </v>
          </cell>
          <cell r="AT1006">
            <v>0</v>
          </cell>
        </row>
        <row r="1007">
          <cell r="A1007" t="str">
            <v>Mpungi, Lege Tshwa</v>
          </cell>
          <cell r="B1007" t="str">
            <v>Senior Finance and Awards Officer II/ Senior PADM II</v>
          </cell>
          <cell r="C1007" t="str">
            <v>DRC</v>
          </cell>
          <cell r="D1007" t="str">
            <v>7381</v>
          </cell>
          <cell r="E1007" t="str">
            <v>Y</v>
          </cell>
          <cell r="F1007" t="str">
            <v>PADM</v>
          </cell>
          <cell r="G1007" t="str">
            <v>A</v>
          </cell>
          <cell r="H1007" t="str">
            <v>USD</v>
          </cell>
          <cell r="I1007">
            <v>46486.67</v>
          </cell>
          <cell r="J1007">
            <v>1</v>
          </cell>
          <cell r="L1007" t="str">
            <v>KINSHASA</v>
          </cell>
          <cell r="M1007" t="str">
            <v>AFRICA</v>
          </cell>
          <cell r="AP1007">
            <v>1</v>
          </cell>
          <cell r="AQ1007">
            <v>178.7948846153846</v>
          </cell>
          <cell r="AR1007" t="str">
            <v xml:space="preserve"> </v>
          </cell>
          <cell r="AS1007" t="str">
            <v xml:space="preserve"> </v>
          </cell>
          <cell r="AT1007">
            <v>0</v>
          </cell>
        </row>
        <row r="1008">
          <cell r="A1008" t="str">
            <v>Mpungu Sapu, Abi</v>
          </cell>
          <cell r="B1008" t="str">
            <v>Senior Program Officer I</v>
          </cell>
          <cell r="C1008" t="str">
            <v>MNTD</v>
          </cell>
          <cell r="D1008" t="str">
            <v>10278</v>
          </cell>
          <cell r="E1008" t="str">
            <v>Y</v>
          </cell>
          <cell r="F1008" t="str">
            <v>Senior Program Officer I</v>
          </cell>
          <cell r="G1008" t="str">
            <v>A</v>
          </cell>
          <cell r="H1008" t="str">
            <v>CHF</v>
          </cell>
          <cell r="I1008">
            <v>108000</v>
          </cell>
          <cell r="J1008">
            <v>1</v>
          </cell>
          <cell r="L1008" t="str">
            <v>SWITZFATH</v>
          </cell>
          <cell r="M1008" t="str">
            <v>AMEE</v>
          </cell>
          <cell r="AP1008">
            <v>0.92169999999999996</v>
          </cell>
          <cell r="AQ1008">
            <v>450.67225277705916</v>
          </cell>
          <cell r="AR1008" t="str">
            <v xml:space="preserve"> </v>
          </cell>
          <cell r="AS1008" t="str">
            <v xml:space="preserve"> </v>
          </cell>
          <cell r="AT1008">
            <v>0</v>
          </cell>
        </row>
        <row r="1009">
          <cell r="A1009" t="str">
            <v>Msagati, Janeth William</v>
          </cell>
          <cell r="B1009" t="str">
            <v>Senior Accounting Coordinator</v>
          </cell>
          <cell r="C1009" t="str">
            <v>TAN</v>
          </cell>
          <cell r="D1009" t="str">
            <v>4555</v>
          </cell>
          <cell r="E1009" t="str">
            <v>Y</v>
          </cell>
          <cell r="F1009" t="str">
            <v>Finance Associate Tanzania country program office</v>
          </cell>
          <cell r="G1009" t="str">
            <v>A</v>
          </cell>
          <cell r="H1009" t="str">
            <v>TZS</v>
          </cell>
          <cell r="I1009">
            <v>44191562.539999999</v>
          </cell>
          <cell r="J1009">
            <v>1</v>
          </cell>
          <cell r="L1009" t="str">
            <v>DAR ES SALAAM</v>
          </cell>
          <cell r="M1009" t="str">
            <v>AFRICA</v>
          </cell>
          <cell r="AP1009">
            <v>2500</v>
          </cell>
          <cell r="AQ1009">
            <v>67.987019292307679</v>
          </cell>
          <cell r="AR1009" t="str">
            <v xml:space="preserve"> </v>
          </cell>
          <cell r="AS1009" t="str">
            <v xml:space="preserve"> </v>
          </cell>
          <cell r="AT1009">
            <v>0</v>
          </cell>
        </row>
        <row r="1010">
          <cell r="A1010" t="str">
            <v>Mtenje, Joseph Ucizi</v>
          </cell>
          <cell r="B1010" t="str">
            <v>Senior Country Manager</v>
          </cell>
          <cell r="C1010" t="str">
            <v>CODE</v>
          </cell>
          <cell r="D1010" t="str">
            <v>8269</v>
          </cell>
          <cell r="E1010" t="str">
            <v>Y</v>
          </cell>
          <cell r="F1010" t="str">
            <v>Project Lead</v>
          </cell>
          <cell r="G1010" t="str">
            <v>A</v>
          </cell>
          <cell r="H1010" t="str">
            <v>MWK</v>
          </cell>
          <cell r="I1010">
            <v>57780000</v>
          </cell>
          <cell r="J1010">
            <v>1</v>
          </cell>
          <cell r="L1010" t="str">
            <v>MalawiLilongwe</v>
          </cell>
          <cell r="M1010" t="str">
            <v>AFRICA</v>
          </cell>
          <cell r="AP1010">
            <v>1100</v>
          </cell>
          <cell r="AQ1010">
            <v>202.02797202797203</v>
          </cell>
          <cell r="AR1010" t="str">
            <v xml:space="preserve"> </v>
          </cell>
          <cell r="AS1010" t="str">
            <v xml:space="preserve"> </v>
          </cell>
          <cell r="AT1010">
            <v>0</v>
          </cell>
        </row>
        <row r="1011">
          <cell r="A1011" t="str">
            <v>Mtuwa, Anna Allan</v>
          </cell>
          <cell r="B1011" t="str">
            <v>Senior Program Project Manager I</v>
          </cell>
          <cell r="C1011" t="str">
            <v>TAN</v>
          </cell>
          <cell r="D1011" t="str">
            <v>7788</v>
          </cell>
          <cell r="E1011" t="str">
            <v>Y</v>
          </cell>
          <cell r="F1011" t="str">
            <v>Business Analyst</v>
          </cell>
          <cell r="G1011" t="str">
            <v>A</v>
          </cell>
          <cell r="H1011" t="str">
            <v>TZS</v>
          </cell>
          <cell r="I1011">
            <v>53425200</v>
          </cell>
          <cell r="J1011">
            <v>1</v>
          </cell>
          <cell r="L1011" t="str">
            <v>DAR ES SALAAM</v>
          </cell>
          <cell r="M1011" t="str">
            <v>AFRICA</v>
          </cell>
          <cell r="AP1011">
            <v>2500</v>
          </cell>
          <cell r="AQ1011">
            <v>82.192615384615394</v>
          </cell>
          <cell r="AR1011" t="str">
            <v xml:space="preserve"> </v>
          </cell>
          <cell r="AS1011" t="str">
            <v xml:space="preserve"> </v>
          </cell>
          <cell r="AT1011">
            <v>0</v>
          </cell>
        </row>
        <row r="1012">
          <cell r="A1012" t="str">
            <v>Mueller Scott, Lisa</v>
          </cell>
          <cell r="B1012" t="str">
            <v>Director Program</v>
          </cell>
          <cell r="C1012" t="str">
            <v>HIV</v>
          </cell>
          <cell r="D1012" t="str">
            <v>1640</v>
          </cell>
          <cell r="E1012" t="str">
            <v>Y</v>
          </cell>
          <cell r="F1012" t="str">
            <v>HIV, TB, and Viral Hepatitis, Team Lead</v>
          </cell>
          <cell r="G1012" t="str">
            <v>A</v>
          </cell>
          <cell r="H1012" t="str">
            <v>USD</v>
          </cell>
          <cell r="I1012">
            <v>206489.71</v>
          </cell>
          <cell r="J1012">
            <v>1</v>
          </cell>
          <cell r="L1012" t="str">
            <v>WASHINGTON DC</v>
          </cell>
          <cell r="M1012" t="str">
            <v>US</v>
          </cell>
          <cell r="AP1012">
            <v>1</v>
          </cell>
          <cell r="AQ1012">
            <v>794.19119230769229</v>
          </cell>
          <cell r="AR1012" t="str">
            <v xml:space="preserve"> </v>
          </cell>
          <cell r="AS1012" t="str">
            <v>X</v>
          </cell>
          <cell r="AT1012">
            <v>0</v>
          </cell>
        </row>
        <row r="1013">
          <cell r="A1013" t="str">
            <v>Muema, Michael Sila</v>
          </cell>
          <cell r="B1013" t="str">
            <v>Senior Manager HR Business Partners</v>
          </cell>
          <cell r="C1013" t="str">
            <v>HR</v>
          </cell>
          <cell r="D1013" t="str">
            <v>7896</v>
          </cell>
          <cell r="E1013" t="str">
            <v>Y</v>
          </cell>
          <cell r="F1013" t="str">
            <v>Regional HRBP, East Africa</v>
          </cell>
          <cell r="G1013" t="str">
            <v>A</v>
          </cell>
          <cell r="H1013" t="str">
            <v>USD</v>
          </cell>
          <cell r="I1013">
            <v>43117.62</v>
          </cell>
          <cell r="J1013">
            <v>1</v>
          </cell>
          <cell r="L1013" t="str">
            <v>NAIROBI</v>
          </cell>
          <cell r="M1013" t="str">
            <v>AFRICA</v>
          </cell>
          <cell r="AP1013">
            <v>1</v>
          </cell>
          <cell r="AQ1013">
            <v>165.83700000000002</v>
          </cell>
          <cell r="AR1013" t="str">
            <v xml:space="preserve"> </v>
          </cell>
          <cell r="AS1013" t="str">
            <v xml:space="preserve"> </v>
          </cell>
          <cell r="AT1013">
            <v>0</v>
          </cell>
        </row>
        <row r="1014">
          <cell r="A1014" t="str">
            <v>Mugala, Nanthalile Comfort</v>
          </cell>
          <cell r="B1014" t="str">
            <v>Chief</v>
          </cell>
          <cell r="C1014" t="str">
            <v>ARMGT</v>
          </cell>
          <cell r="D1014" t="str">
            <v>3775</v>
          </cell>
          <cell r="E1014" t="str">
            <v>Y</v>
          </cell>
          <cell r="F1014" t="str">
            <v>Chief of Africa Region</v>
          </cell>
          <cell r="G1014" t="str">
            <v>A</v>
          </cell>
          <cell r="H1014" t="str">
            <v>USD</v>
          </cell>
          <cell r="I1014">
            <v>223005</v>
          </cell>
          <cell r="J1014">
            <v>1</v>
          </cell>
          <cell r="L1014" t="str">
            <v>LUSAKA1</v>
          </cell>
          <cell r="M1014" t="str">
            <v>AFRICA</v>
          </cell>
          <cell r="AP1014">
            <v>1</v>
          </cell>
          <cell r="AQ1014">
            <v>857.71153846153845</v>
          </cell>
          <cell r="AR1014" t="str">
            <v xml:space="preserve"> </v>
          </cell>
          <cell r="AS1014" t="str">
            <v>X</v>
          </cell>
          <cell r="AT1014">
            <v>0</v>
          </cell>
        </row>
        <row r="1015">
          <cell r="A1015" t="str">
            <v>Muganda, Rosemarie</v>
          </cell>
          <cell r="B1015" t="str">
            <v>Senior Manager Advocacy and Public Policy</v>
          </cell>
          <cell r="C1015" t="str">
            <v>APP</v>
          </cell>
          <cell r="D1015" t="str">
            <v>3946</v>
          </cell>
          <cell r="E1015" t="str">
            <v>Y</v>
          </cell>
          <cell r="F1015" t="str">
            <v>Global Advisor, Advocacy, Public Policy, and Business Development</v>
          </cell>
          <cell r="G1015" t="str">
            <v>A</v>
          </cell>
          <cell r="H1015" t="str">
            <v>USD</v>
          </cell>
          <cell r="I1015">
            <v>178698</v>
          </cell>
          <cell r="J1015">
            <v>1</v>
          </cell>
          <cell r="L1015" t="str">
            <v>NAIROBI</v>
          </cell>
          <cell r="M1015" t="str">
            <v>AFRICA</v>
          </cell>
          <cell r="AP1015">
            <v>1</v>
          </cell>
          <cell r="AQ1015">
            <v>687.3</v>
          </cell>
          <cell r="AR1015" t="str">
            <v xml:space="preserve"> </v>
          </cell>
          <cell r="AS1015" t="str">
            <v xml:space="preserve"> </v>
          </cell>
          <cell r="AT1015">
            <v>0</v>
          </cell>
        </row>
        <row r="1016">
          <cell r="A1016" t="str">
            <v>Mugisha, Amos Isaya</v>
          </cell>
          <cell r="B1016" t="str">
            <v>Senior Country Director</v>
          </cell>
          <cell r="C1016" t="str">
            <v>TAN</v>
          </cell>
          <cell r="D1016" t="str">
            <v>4223</v>
          </cell>
          <cell r="E1016" t="str">
            <v>Y</v>
          </cell>
          <cell r="F1016" t="str">
            <v>Country Director, Tanzania</v>
          </cell>
          <cell r="G1016" t="str">
            <v>A</v>
          </cell>
          <cell r="H1016" t="str">
            <v>USD</v>
          </cell>
          <cell r="I1016">
            <v>116670.32</v>
          </cell>
          <cell r="J1016">
            <v>1</v>
          </cell>
          <cell r="L1016" t="str">
            <v>DAR ES SALAAM</v>
          </cell>
          <cell r="M1016" t="str">
            <v>AFRICA</v>
          </cell>
          <cell r="AP1016">
            <v>1</v>
          </cell>
          <cell r="AQ1016">
            <v>448.73200000000003</v>
          </cell>
          <cell r="AR1016" t="str">
            <v xml:space="preserve"> </v>
          </cell>
          <cell r="AS1016" t="str">
            <v xml:space="preserve"> </v>
          </cell>
          <cell r="AT1016">
            <v>0</v>
          </cell>
        </row>
        <row r="1017">
          <cell r="A1017" t="str">
            <v>Mugisha, Emmanuel</v>
          </cell>
          <cell r="B1017" t="str">
            <v>Director Program</v>
          </cell>
          <cell r="C1017" t="str">
            <v>CPAI</v>
          </cell>
          <cell r="D1017" t="str">
            <v>2185</v>
          </cell>
          <cell r="E1017" t="str">
            <v>Y</v>
          </cell>
          <cell r="F1017" t="str">
            <v>Director TyVAC Project and Senior Advisor on Vaccines and Immunization</v>
          </cell>
          <cell r="G1017" t="str">
            <v>A</v>
          </cell>
          <cell r="H1017" t="str">
            <v>UGX</v>
          </cell>
          <cell r="I1017">
            <v>500148495</v>
          </cell>
          <cell r="J1017">
            <v>1</v>
          </cell>
          <cell r="L1017" t="str">
            <v>UgandaKampala</v>
          </cell>
          <cell r="M1017" t="str">
            <v>AFRICA</v>
          </cell>
          <cell r="AP1017">
            <v>3750</v>
          </cell>
          <cell r="AQ1017">
            <v>512.97281538461539</v>
          </cell>
          <cell r="AR1017" t="str">
            <v xml:space="preserve"> </v>
          </cell>
          <cell r="AS1017" t="str">
            <v xml:space="preserve"> </v>
          </cell>
          <cell r="AT1017">
            <v>0</v>
          </cell>
        </row>
        <row r="1018">
          <cell r="A1018" t="str">
            <v>Mugizi, Shadiah Nanteza</v>
          </cell>
          <cell r="B1018" t="str">
            <v>Senior Program Officer I</v>
          </cell>
          <cell r="C1018" t="str">
            <v>UGA</v>
          </cell>
          <cell r="D1018" t="str">
            <v>10036</v>
          </cell>
          <cell r="E1018" t="str">
            <v>Y</v>
          </cell>
          <cell r="F1018" t="str">
            <v>Program Officer – Vaccine and Immunization</v>
          </cell>
          <cell r="G1018" t="str">
            <v>A</v>
          </cell>
          <cell r="H1018" t="str">
            <v>UGX</v>
          </cell>
          <cell r="I1018">
            <v>95850000</v>
          </cell>
          <cell r="J1018">
            <v>1</v>
          </cell>
          <cell r="L1018" t="str">
            <v>UgandaKampala</v>
          </cell>
          <cell r="M1018" t="str">
            <v>AFRICA</v>
          </cell>
          <cell r="AP1018">
            <v>3750</v>
          </cell>
          <cell r="AQ1018">
            <v>98.307692307692307</v>
          </cell>
          <cell r="AR1018" t="str">
            <v xml:space="preserve"> </v>
          </cell>
          <cell r="AS1018" t="str">
            <v xml:space="preserve"> </v>
          </cell>
          <cell r="AT1018">
            <v>0</v>
          </cell>
        </row>
        <row r="1019">
          <cell r="A1019" t="str">
            <v>Mugumya, Thomas</v>
          </cell>
          <cell r="B1019" t="str">
            <v>TL II Program</v>
          </cell>
          <cell r="C1019" t="str">
            <v>UGA</v>
          </cell>
          <cell r="D1019" t="str">
            <v>7112</v>
          </cell>
          <cell r="E1019" t="str">
            <v>Y</v>
          </cell>
          <cell r="F1019" t="str">
            <v>Program Officer</v>
          </cell>
          <cell r="G1019" t="str">
            <v>A</v>
          </cell>
          <cell r="H1019" t="str">
            <v>UGX</v>
          </cell>
          <cell r="I1019">
            <v>102686364</v>
          </cell>
          <cell r="J1019">
            <v>1</v>
          </cell>
          <cell r="L1019" t="str">
            <v>UgandaKampala</v>
          </cell>
          <cell r="M1019" t="str">
            <v>AFRICA</v>
          </cell>
          <cell r="AP1019">
            <v>3750</v>
          </cell>
          <cell r="AQ1019">
            <v>105.31934769230769</v>
          </cell>
          <cell r="AR1019" t="str">
            <v xml:space="preserve"> </v>
          </cell>
          <cell r="AS1019" t="str">
            <v xml:space="preserve"> </v>
          </cell>
          <cell r="AT1019">
            <v>0</v>
          </cell>
        </row>
        <row r="1020">
          <cell r="A1020" t="str">
            <v>Mugyabuso, Jackson Fidelis</v>
          </cell>
          <cell r="B1020" t="str">
            <v>Senior Program Officer II</v>
          </cell>
          <cell r="C1020" t="str">
            <v>MD</v>
          </cell>
          <cell r="D1020" t="str">
            <v>2041</v>
          </cell>
          <cell r="E1020" t="str">
            <v>Y</v>
          </cell>
          <cell r="F1020" t="str">
            <v>Senior Program Officer, COVID-19 Respiratory Care Response</v>
          </cell>
          <cell r="G1020" t="str">
            <v>A</v>
          </cell>
          <cell r="H1020" t="str">
            <v>TZS</v>
          </cell>
          <cell r="I1020">
            <v>107518215</v>
          </cell>
          <cell r="J1020">
            <v>1</v>
          </cell>
          <cell r="L1020" t="str">
            <v>DAR ES SALAAM</v>
          </cell>
          <cell r="M1020" t="str">
            <v>AFRICA</v>
          </cell>
          <cell r="AP1020">
            <v>2500</v>
          </cell>
          <cell r="AQ1020">
            <v>165.41263846153845</v>
          </cell>
          <cell r="AR1020" t="str">
            <v xml:space="preserve"> </v>
          </cell>
          <cell r="AS1020" t="str">
            <v xml:space="preserve"> </v>
          </cell>
          <cell r="AT1020">
            <v>0</v>
          </cell>
        </row>
        <row r="1021">
          <cell r="A1021" t="str">
            <v>Muhib, Farzana B</v>
          </cell>
          <cell r="B1021" t="str">
            <v>Advanced Program Officer</v>
          </cell>
          <cell r="C1021" t="str">
            <v>CPAI</v>
          </cell>
          <cell r="D1021" t="str">
            <v>3767</v>
          </cell>
          <cell r="E1021" t="str">
            <v>Y</v>
          </cell>
          <cell r="F1021" t="str">
            <v>Senior Program Officer</v>
          </cell>
          <cell r="G1021" t="str">
            <v>A</v>
          </cell>
          <cell r="H1021" t="str">
            <v>USD</v>
          </cell>
          <cell r="I1021">
            <v>171078.96</v>
          </cell>
          <cell r="J1021">
            <v>1</v>
          </cell>
          <cell r="L1021" t="str">
            <v>WASHINGTON DC</v>
          </cell>
          <cell r="M1021" t="str">
            <v>US</v>
          </cell>
          <cell r="AP1021">
            <v>1</v>
          </cell>
          <cell r="AQ1021">
            <v>657.99599999999998</v>
          </cell>
          <cell r="AR1021" t="str">
            <v xml:space="preserve"> </v>
          </cell>
          <cell r="AS1021" t="str">
            <v xml:space="preserve"> </v>
          </cell>
          <cell r="AT1021">
            <v>0</v>
          </cell>
        </row>
        <row r="1022">
          <cell r="A1022" t="str">
            <v>Muhuhe, Yvonne Ndungwa</v>
          </cell>
          <cell r="B1022" t="str">
            <v>Coordinator II Functional Support /Technician II</v>
          </cell>
          <cell r="C1022" t="str">
            <v>PSK</v>
          </cell>
          <cell r="D1022" t="str">
            <v>8204</v>
          </cell>
          <cell r="E1022" t="str">
            <v>Y</v>
          </cell>
          <cell r="F1022" t="str">
            <v>Administrative Assistant, Kenya Country Program</v>
          </cell>
          <cell r="G1022" t="str">
            <v>A</v>
          </cell>
          <cell r="H1022" t="str">
            <v>USD</v>
          </cell>
          <cell r="I1022">
            <v>9565.7999999999993</v>
          </cell>
          <cell r="J1022">
            <v>1</v>
          </cell>
          <cell r="L1022" t="str">
            <v>NAIROBI</v>
          </cell>
          <cell r="M1022" t="str">
            <v>AFRICA</v>
          </cell>
          <cell r="AP1022">
            <v>1</v>
          </cell>
          <cell r="AQ1022">
            <v>36.791538461538458</v>
          </cell>
          <cell r="AR1022" t="str">
            <v xml:space="preserve"> </v>
          </cell>
          <cell r="AS1022" t="str">
            <v xml:space="preserve"> </v>
          </cell>
          <cell r="AT1022">
            <v>0</v>
          </cell>
        </row>
        <row r="1023">
          <cell r="A1023" t="str">
            <v>Muia, Purity Muthoki</v>
          </cell>
          <cell r="B1023" t="str">
            <v>Senior Monitoring, Evaluation and Learning Officer II</v>
          </cell>
          <cell r="C1023" t="str">
            <v>PSK</v>
          </cell>
          <cell r="D1023" t="str">
            <v>4177</v>
          </cell>
          <cell r="E1023" t="str">
            <v>Y</v>
          </cell>
          <cell r="F1023" t="str">
            <v>Monitoring and Evaluation Officer, OVC &amp; AGYW</v>
          </cell>
          <cell r="G1023" t="str">
            <v>A</v>
          </cell>
          <cell r="H1023" t="str">
            <v>USD</v>
          </cell>
          <cell r="I1023">
            <v>31949.58</v>
          </cell>
          <cell r="J1023">
            <v>1</v>
          </cell>
          <cell r="L1023" t="str">
            <v>HOMABAY</v>
          </cell>
          <cell r="M1023" t="str">
            <v>AFRICA</v>
          </cell>
          <cell r="AP1023">
            <v>1</v>
          </cell>
          <cell r="AQ1023">
            <v>122.88300000000001</v>
          </cell>
          <cell r="AR1023" t="str">
            <v xml:space="preserve"> </v>
          </cell>
          <cell r="AS1023" t="str">
            <v xml:space="preserve"> </v>
          </cell>
          <cell r="AT1023">
            <v>0</v>
          </cell>
        </row>
        <row r="1024">
          <cell r="A1024" t="str">
            <v>Muindi, Nelly Wanjiku</v>
          </cell>
          <cell r="B1024" t="str">
            <v>Director HR Business Partners</v>
          </cell>
          <cell r="C1024" t="str">
            <v>HR</v>
          </cell>
          <cell r="D1024" t="str">
            <v>7018</v>
          </cell>
          <cell r="E1024" t="str">
            <v>Y</v>
          </cell>
          <cell r="F1024" t="str">
            <v>HR Director, Africa</v>
          </cell>
          <cell r="G1024" t="str">
            <v>A</v>
          </cell>
          <cell r="H1024" t="str">
            <v>USD</v>
          </cell>
          <cell r="I1024">
            <v>90973.440000000002</v>
          </cell>
          <cell r="J1024">
            <v>1</v>
          </cell>
          <cell r="L1024" t="str">
            <v>NAIROBI</v>
          </cell>
          <cell r="M1024" t="str">
            <v>AFRICA</v>
          </cell>
          <cell r="AP1024">
            <v>1</v>
          </cell>
          <cell r="AQ1024">
            <v>349.89784615384616</v>
          </cell>
          <cell r="AR1024" t="str">
            <v xml:space="preserve"> </v>
          </cell>
          <cell r="AS1024" t="str">
            <v xml:space="preserve"> </v>
          </cell>
          <cell r="AT1024">
            <v>0</v>
          </cell>
        </row>
        <row r="1025">
          <cell r="A1025" t="str">
            <v>Mukasa, Martha Nagawa</v>
          </cell>
          <cell r="B1025" t="str">
            <v>Senior Program Officer I</v>
          </cell>
          <cell r="C1025" t="str">
            <v>RH</v>
          </cell>
          <cell r="D1025" t="str">
            <v>6905</v>
          </cell>
          <cell r="E1025" t="str">
            <v>Y</v>
          </cell>
          <cell r="F1025" t="str">
            <v>Program Officer</v>
          </cell>
          <cell r="G1025" t="str">
            <v>A</v>
          </cell>
          <cell r="H1025" t="str">
            <v>USD</v>
          </cell>
          <cell r="I1025">
            <v>102995.36</v>
          </cell>
          <cell r="J1025">
            <v>1</v>
          </cell>
          <cell r="L1025" t="str">
            <v>WASHINGTON DC</v>
          </cell>
          <cell r="M1025" t="str">
            <v>US</v>
          </cell>
          <cell r="AP1025">
            <v>1</v>
          </cell>
          <cell r="AQ1025">
            <v>396.13600000000002</v>
          </cell>
          <cell r="AR1025" t="str">
            <v xml:space="preserve"> </v>
          </cell>
          <cell r="AS1025" t="str">
            <v xml:space="preserve"> </v>
          </cell>
          <cell r="AT1025">
            <v>0</v>
          </cell>
        </row>
        <row r="1026">
          <cell r="A1026" t="str">
            <v>Mulamba, Louzeth Lukongo</v>
          </cell>
          <cell r="B1026" t="str">
            <v>Coordinator I Functional Support /Technician I</v>
          </cell>
          <cell r="C1026" t="str">
            <v>DRC</v>
          </cell>
          <cell r="D1026" t="str">
            <v>5088</v>
          </cell>
          <cell r="E1026" t="str">
            <v>Y</v>
          </cell>
          <cell r="F1026" t="str">
            <v>Driver</v>
          </cell>
          <cell r="G1026" t="str">
            <v>A</v>
          </cell>
          <cell r="H1026" t="str">
            <v>USD</v>
          </cell>
          <cell r="I1026">
            <v>6853.11</v>
          </cell>
          <cell r="J1026">
            <v>1</v>
          </cell>
          <cell r="L1026" t="str">
            <v>KINSHASA</v>
          </cell>
          <cell r="M1026" t="str">
            <v>AFRICA</v>
          </cell>
          <cell r="AP1026">
            <v>1</v>
          </cell>
          <cell r="AQ1026">
            <v>26.358115384615385</v>
          </cell>
          <cell r="AR1026" t="str">
            <v xml:space="preserve"> </v>
          </cell>
          <cell r="AS1026" t="str">
            <v xml:space="preserve"> </v>
          </cell>
          <cell r="AT1026">
            <v>0</v>
          </cell>
        </row>
        <row r="1027">
          <cell r="A1027" t="str">
            <v>Mulati, Fred</v>
          </cell>
          <cell r="B1027" t="str">
            <v>Program Associate II</v>
          </cell>
          <cell r="C1027" t="str">
            <v>PSK</v>
          </cell>
          <cell r="D1027" t="str">
            <v>10304</v>
          </cell>
          <cell r="E1027" t="str">
            <v>Y</v>
          </cell>
          <cell r="F1027" t="str">
            <v>Design and Innovation Specialist</v>
          </cell>
          <cell r="G1027" t="str">
            <v>A</v>
          </cell>
          <cell r="H1027" t="str">
            <v>USD</v>
          </cell>
          <cell r="I1027">
            <v>18948</v>
          </cell>
          <cell r="J1027">
            <v>1</v>
          </cell>
          <cell r="L1027" t="str">
            <v>NAIROBI</v>
          </cell>
          <cell r="M1027" t="str">
            <v>AFRICA</v>
          </cell>
          <cell r="AP1027">
            <v>1</v>
          </cell>
          <cell r="AQ1027">
            <v>72.876923076923077</v>
          </cell>
          <cell r="AR1027" t="str">
            <v xml:space="preserve"> </v>
          </cell>
          <cell r="AS1027" t="str">
            <v xml:space="preserve"> </v>
          </cell>
          <cell r="AT1027">
            <v>0</v>
          </cell>
        </row>
        <row r="1028">
          <cell r="A1028" t="str">
            <v>Mulatie Bezie, Agumas</v>
          </cell>
          <cell r="B1028" t="str">
            <v>Senior Program Officer I</v>
          </cell>
          <cell r="C1028" t="str">
            <v>ET</v>
          </cell>
          <cell r="D1028" t="str">
            <v>5800</v>
          </cell>
          <cell r="E1028" t="str">
            <v>Y</v>
          </cell>
          <cell r="F1028" t="str">
            <v>Zonal Social And Behavior Change Communication (SBCC) Officer</v>
          </cell>
          <cell r="G1028" t="str">
            <v>A</v>
          </cell>
          <cell r="H1028" t="str">
            <v>USD</v>
          </cell>
          <cell r="I1028">
            <v>11915.23</v>
          </cell>
          <cell r="J1028">
            <v>1</v>
          </cell>
          <cell r="L1028" t="str">
            <v>REMOTE-ET</v>
          </cell>
          <cell r="M1028" t="str">
            <v>AFRICA</v>
          </cell>
          <cell r="AP1028">
            <v>1</v>
          </cell>
          <cell r="AQ1028">
            <v>45.827807692307694</v>
          </cell>
          <cell r="AR1028" t="str">
            <v xml:space="preserve"> </v>
          </cell>
          <cell r="AS1028" t="str">
            <v xml:space="preserve"> </v>
          </cell>
          <cell r="AT1028">
            <v>0</v>
          </cell>
        </row>
        <row r="1029">
          <cell r="A1029" t="str">
            <v>Mulenga, Andrew</v>
          </cell>
          <cell r="B1029" t="str">
            <v>Coordinator I Functional Support /Technician I</v>
          </cell>
          <cell r="C1029" t="str">
            <v>ZM</v>
          </cell>
          <cell r="D1029" t="str">
            <v>3079</v>
          </cell>
          <cell r="E1029" t="str">
            <v>Y</v>
          </cell>
          <cell r="F1029" t="str">
            <v>Driver/Logistics Assistant</v>
          </cell>
          <cell r="G1029" t="str">
            <v>A</v>
          </cell>
          <cell r="H1029" t="str">
            <v>ZMW</v>
          </cell>
          <cell r="I1029">
            <v>144671.4</v>
          </cell>
          <cell r="J1029">
            <v>1</v>
          </cell>
          <cell r="L1029" t="str">
            <v>LUSAKA1</v>
          </cell>
          <cell r="M1029" t="str">
            <v>AFRICA</v>
          </cell>
          <cell r="AP1029">
            <v>19.5</v>
          </cell>
          <cell r="AQ1029">
            <v>28.534792899408281</v>
          </cell>
          <cell r="AR1029" t="str">
            <v xml:space="preserve"> </v>
          </cell>
          <cell r="AS1029" t="str">
            <v xml:space="preserve"> </v>
          </cell>
          <cell r="AT1029">
            <v>0</v>
          </cell>
        </row>
        <row r="1030">
          <cell r="A1030" t="str">
            <v>Mulenga, Jacob</v>
          </cell>
          <cell r="B1030" t="str">
            <v>Program Associate II</v>
          </cell>
          <cell r="C1030" t="str">
            <v>MD</v>
          </cell>
          <cell r="D1030" t="str">
            <v>6490</v>
          </cell>
          <cell r="E1030" t="str">
            <v>Y</v>
          </cell>
          <cell r="F1030" t="str">
            <v>Market Dynamics Officer</v>
          </cell>
          <cell r="G1030" t="str">
            <v>A</v>
          </cell>
          <cell r="H1030" t="str">
            <v>ZMW</v>
          </cell>
          <cell r="I1030">
            <v>280622.21999999997</v>
          </cell>
          <cell r="J1030">
            <v>1</v>
          </cell>
          <cell r="L1030" t="str">
            <v>LUSAKA1</v>
          </cell>
          <cell r="M1030" t="str">
            <v>AFRICA</v>
          </cell>
          <cell r="AP1030">
            <v>19.5</v>
          </cell>
          <cell r="AQ1030">
            <v>55.349550295857981</v>
          </cell>
          <cell r="AR1030" t="str">
            <v xml:space="preserve"> </v>
          </cell>
          <cell r="AS1030" t="str">
            <v xml:space="preserve"> </v>
          </cell>
          <cell r="AT1030">
            <v>0</v>
          </cell>
        </row>
        <row r="1031">
          <cell r="A1031" t="str">
            <v>Muli, Edwin</v>
          </cell>
          <cell r="B1031" t="str">
            <v>Senior Manager Grants &amp; Contracts</v>
          </cell>
          <cell r="C1031" t="str">
            <v>GRC</v>
          </cell>
          <cell r="D1031" t="str">
            <v>10090</v>
          </cell>
          <cell r="E1031" t="str">
            <v>Y</v>
          </cell>
          <cell r="F1031" t="str">
            <v>Subrecipient Monitoring and Compliance Manager</v>
          </cell>
          <cell r="G1031" t="str">
            <v>A</v>
          </cell>
          <cell r="H1031" t="str">
            <v>USD</v>
          </cell>
          <cell r="I1031">
            <v>58285.71</v>
          </cell>
          <cell r="J1031">
            <v>1</v>
          </cell>
          <cell r="L1031" t="str">
            <v>NAIROBI</v>
          </cell>
          <cell r="M1031" t="str">
            <v>AFRICA</v>
          </cell>
          <cell r="AP1031">
            <v>1</v>
          </cell>
          <cell r="AQ1031">
            <v>224.1758076923077</v>
          </cell>
          <cell r="AR1031" t="str">
            <v xml:space="preserve"> </v>
          </cell>
          <cell r="AS1031" t="str">
            <v xml:space="preserve"> </v>
          </cell>
          <cell r="AT1031">
            <v>0</v>
          </cell>
        </row>
        <row r="1032">
          <cell r="A1032" t="str">
            <v>Mulik, Tejas Shrikant</v>
          </cell>
          <cell r="B1032" t="str">
            <v>Advanced Program Officer</v>
          </cell>
          <cell r="C1032" t="str">
            <v>PSN</v>
          </cell>
          <cell r="D1032" t="str">
            <v>10020</v>
          </cell>
          <cell r="E1032" t="str">
            <v>Y</v>
          </cell>
          <cell r="F1032" t="str">
            <v>Senior Program Officer - Continuous Program Quality Improvement</v>
          </cell>
          <cell r="G1032" t="str">
            <v>A</v>
          </cell>
          <cell r="H1032" t="str">
            <v>INR</v>
          </cell>
          <cell r="I1032">
            <v>3210000</v>
          </cell>
          <cell r="J1032">
            <v>1</v>
          </cell>
          <cell r="L1032" t="str">
            <v>MUMBAI</v>
          </cell>
          <cell r="M1032" t="str">
            <v>AMEE</v>
          </cell>
          <cell r="AP1032">
            <v>81.06</v>
          </cell>
          <cell r="AQ1032">
            <v>152.30883106530774</v>
          </cell>
          <cell r="AR1032" t="str">
            <v xml:space="preserve"> </v>
          </cell>
          <cell r="AS1032" t="str">
            <v xml:space="preserve"> </v>
          </cell>
          <cell r="AT1032">
            <v>0</v>
          </cell>
        </row>
        <row r="1033">
          <cell r="A1033" t="str">
            <v>Mulongo, Ruphin Banana</v>
          </cell>
          <cell r="B1033" t="str">
            <v>Advanced Program Officer</v>
          </cell>
          <cell r="C1033" t="str">
            <v>MNTD</v>
          </cell>
          <cell r="D1033" t="str">
            <v>8209</v>
          </cell>
          <cell r="E1033" t="str">
            <v>Y</v>
          </cell>
          <cell r="F1033" t="str">
            <v>DRC EOC-Malaria Director</v>
          </cell>
          <cell r="G1033" t="str">
            <v>A</v>
          </cell>
          <cell r="H1033" t="str">
            <v>USD</v>
          </cell>
          <cell r="I1033">
            <v>118656</v>
          </cell>
          <cell r="J1033">
            <v>1</v>
          </cell>
          <cell r="L1033" t="str">
            <v>KINSHASA</v>
          </cell>
          <cell r="M1033" t="str">
            <v>AFRICA</v>
          </cell>
          <cell r="AP1033">
            <v>1</v>
          </cell>
          <cell r="AQ1033">
            <v>456.3692307692308</v>
          </cell>
          <cell r="AR1033" t="str">
            <v xml:space="preserve"> </v>
          </cell>
          <cell r="AS1033" t="str">
            <v xml:space="preserve"> </v>
          </cell>
          <cell r="AT1033">
            <v>0</v>
          </cell>
        </row>
        <row r="1034">
          <cell r="A1034" t="str">
            <v>Mulongo, Salva</v>
          </cell>
          <cell r="B1034" t="str">
            <v>Manager Program</v>
          </cell>
          <cell r="C1034" t="str">
            <v>DRC</v>
          </cell>
          <cell r="D1034" t="str">
            <v>5135</v>
          </cell>
          <cell r="E1034" t="str">
            <v>Y</v>
          </cell>
          <cell r="F1034" t="str">
            <v>DEPUTY DIRECTOR, MRITE</v>
          </cell>
          <cell r="G1034" t="str">
            <v>A</v>
          </cell>
          <cell r="H1034" t="str">
            <v>USD</v>
          </cell>
          <cell r="I1034">
            <v>78110.039999999994</v>
          </cell>
          <cell r="J1034">
            <v>1</v>
          </cell>
          <cell r="L1034" t="str">
            <v>KINSHASA</v>
          </cell>
          <cell r="M1034" t="str">
            <v>AFRICA</v>
          </cell>
          <cell r="AP1034">
            <v>1</v>
          </cell>
          <cell r="AQ1034">
            <v>300.42323076923077</v>
          </cell>
          <cell r="AR1034" t="str">
            <v xml:space="preserve"> </v>
          </cell>
          <cell r="AS1034" t="str">
            <v xml:space="preserve"> </v>
          </cell>
          <cell r="AT1034">
            <v>0</v>
          </cell>
        </row>
        <row r="1035">
          <cell r="A1035" t="str">
            <v>Mulumba, Philippe Mukumbayi</v>
          </cell>
          <cell r="B1035" t="str">
            <v>Senior Program Officer I</v>
          </cell>
          <cell r="C1035" t="str">
            <v>MDHT</v>
          </cell>
          <cell r="D1035" t="str">
            <v>8099</v>
          </cell>
          <cell r="E1035" t="str">
            <v>Y</v>
          </cell>
          <cell r="F1035" t="str">
            <v>Commercialization Officer - MDHT</v>
          </cell>
          <cell r="G1035" t="str">
            <v>A</v>
          </cell>
          <cell r="H1035" t="str">
            <v>USD</v>
          </cell>
          <cell r="I1035">
            <v>39841.199999999997</v>
          </cell>
          <cell r="J1035">
            <v>1</v>
          </cell>
          <cell r="L1035" t="str">
            <v>KINSHASA</v>
          </cell>
          <cell r="M1035" t="str">
            <v>AFRICA</v>
          </cell>
          <cell r="AP1035">
            <v>1</v>
          </cell>
          <cell r="AQ1035">
            <v>153.23538461538462</v>
          </cell>
          <cell r="AR1035" t="str">
            <v xml:space="preserve"> </v>
          </cell>
          <cell r="AS1035" t="str">
            <v xml:space="preserve"> </v>
          </cell>
          <cell r="AT1035">
            <v>0</v>
          </cell>
        </row>
        <row r="1036">
          <cell r="A1036" t="str">
            <v>Mulundu, Chabu Christine</v>
          </cell>
          <cell r="B1036" t="str">
            <v>Recruiter I</v>
          </cell>
          <cell r="C1036" t="str">
            <v>HR</v>
          </cell>
          <cell r="D1036" t="str">
            <v>6476</v>
          </cell>
          <cell r="E1036" t="str">
            <v>Y</v>
          </cell>
          <cell r="F1036" t="str">
            <v>Associate Recruiter, Southern Africa</v>
          </cell>
          <cell r="G1036" t="str">
            <v>A</v>
          </cell>
          <cell r="H1036" t="str">
            <v>ZMW</v>
          </cell>
          <cell r="I1036">
            <v>229625.81</v>
          </cell>
          <cell r="J1036">
            <v>1</v>
          </cell>
          <cell r="L1036" t="str">
            <v>LUSAKA1</v>
          </cell>
          <cell r="M1036" t="str">
            <v>AFRICA</v>
          </cell>
          <cell r="AP1036">
            <v>19.5</v>
          </cell>
          <cell r="AQ1036">
            <v>45.29108678500986</v>
          </cell>
          <cell r="AR1036" t="str">
            <v xml:space="preserve"> </v>
          </cell>
          <cell r="AS1036" t="str">
            <v xml:space="preserve"> </v>
          </cell>
          <cell r="AT1036">
            <v>0</v>
          </cell>
        </row>
        <row r="1037">
          <cell r="A1037" t="str">
            <v>Mulungu, Samwel</v>
          </cell>
          <cell r="B1037" t="str">
            <v>Advanced Program Project Manager</v>
          </cell>
          <cell r="C1037" t="str">
            <v>TAN</v>
          </cell>
          <cell r="D1037" t="str">
            <v>7185</v>
          </cell>
          <cell r="E1037" t="str">
            <v>Y</v>
          </cell>
          <cell r="F1037" t="str">
            <v>TB Diagnostic Specialist, IDDS</v>
          </cell>
          <cell r="G1037" t="str">
            <v>A</v>
          </cell>
          <cell r="H1037" t="str">
            <v>TZS</v>
          </cell>
          <cell r="I1037">
            <v>80337783.689999998</v>
          </cell>
          <cell r="J1037">
            <v>1</v>
          </cell>
          <cell r="L1037" t="str">
            <v>DAR ES SALAAM</v>
          </cell>
          <cell r="M1037" t="str">
            <v>AFRICA</v>
          </cell>
          <cell r="AP1037">
            <v>2500</v>
          </cell>
          <cell r="AQ1037">
            <v>123.59659029230768</v>
          </cell>
          <cell r="AR1037" t="str">
            <v xml:space="preserve"> </v>
          </cell>
          <cell r="AS1037" t="str">
            <v xml:space="preserve"> </v>
          </cell>
          <cell r="AT1037">
            <v>0</v>
          </cell>
        </row>
        <row r="1038">
          <cell r="A1038" t="str">
            <v>Mumba, Donald Bwalya</v>
          </cell>
          <cell r="B1038" t="str">
            <v>Director Program</v>
          </cell>
          <cell r="C1038" t="str">
            <v>ZM</v>
          </cell>
          <cell r="D1038" t="str">
            <v>10267</v>
          </cell>
          <cell r="E1038" t="str">
            <v>Y</v>
          </cell>
          <cell r="F1038" t="str">
            <v>Technical Director</v>
          </cell>
          <cell r="G1038" t="str">
            <v>A</v>
          </cell>
          <cell r="H1038" t="str">
            <v>ZMW</v>
          </cell>
          <cell r="I1038">
            <v>660000</v>
          </cell>
          <cell r="J1038">
            <v>1</v>
          </cell>
          <cell r="L1038" t="str">
            <v>LUSAKA1</v>
          </cell>
          <cell r="M1038" t="str">
            <v>AFRICA</v>
          </cell>
          <cell r="AP1038">
            <v>19.5</v>
          </cell>
          <cell r="AQ1038">
            <v>130.17751479289939</v>
          </cell>
          <cell r="AR1038" t="str">
            <v xml:space="preserve"> </v>
          </cell>
          <cell r="AS1038" t="str">
            <v xml:space="preserve"> </v>
          </cell>
          <cell r="AT1038">
            <v>0</v>
          </cell>
        </row>
        <row r="1039">
          <cell r="A1039" t="str">
            <v>Munevar Gutierrez, Felipe</v>
          </cell>
          <cell r="B1039" t="str">
            <v>Program Advisor II</v>
          </cell>
          <cell r="C1039" t="str">
            <v>PRES</v>
          </cell>
          <cell r="D1039" t="str">
            <v>10129</v>
          </cell>
          <cell r="E1039" t="str">
            <v>Y</v>
          </cell>
          <cell r="F1039" t="str">
            <v>Partnerships Liaison, Multilateral Development Banks &amp; Development Finance</v>
          </cell>
          <cell r="G1039" t="str">
            <v>A</v>
          </cell>
          <cell r="H1039" t="str">
            <v>USD</v>
          </cell>
          <cell r="I1039">
            <v>156000</v>
          </cell>
          <cell r="J1039">
            <v>0.6</v>
          </cell>
          <cell r="L1039" t="str">
            <v>HOME-FL-SEA</v>
          </cell>
          <cell r="M1039" t="str">
            <v>US</v>
          </cell>
          <cell r="AP1039">
            <v>1</v>
          </cell>
          <cell r="AQ1039">
            <v>1000</v>
          </cell>
          <cell r="AR1039" t="str">
            <v xml:space="preserve"> </v>
          </cell>
          <cell r="AS1039" t="str">
            <v>X</v>
          </cell>
          <cell r="AT1039">
            <v>0</v>
          </cell>
        </row>
        <row r="1040">
          <cell r="A1040" t="str">
            <v>Munson, Taj Lloyd</v>
          </cell>
          <cell r="B1040" t="str">
            <v>Advanced Finance and Awards/ Advanced PADM</v>
          </cell>
          <cell r="C1040" t="str">
            <v>MNTD</v>
          </cell>
          <cell r="D1040" t="str">
            <v>3892</v>
          </cell>
          <cell r="E1040" t="str">
            <v>Y</v>
          </cell>
          <cell r="F1040" t="str">
            <v>Senior Project Administrator</v>
          </cell>
          <cell r="G1040" t="str">
            <v>A</v>
          </cell>
          <cell r="H1040" t="str">
            <v>USD</v>
          </cell>
          <cell r="I1040">
            <v>155000</v>
          </cell>
          <cell r="J1040">
            <v>1</v>
          </cell>
          <cell r="L1040" t="str">
            <v>HOME-MN-SEA</v>
          </cell>
          <cell r="M1040" t="str">
            <v>US</v>
          </cell>
          <cell r="AP1040">
            <v>1</v>
          </cell>
          <cell r="AQ1040">
            <v>596.15384615384619</v>
          </cell>
          <cell r="AR1040" t="str">
            <v xml:space="preserve"> </v>
          </cell>
          <cell r="AS1040" t="str">
            <v xml:space="preserve"> </v>
          </cell>
          <cell r="AT1040">
            <v>0</v>
          </cell>
        </row>
        <row r="1041">
          <cell r="A1041" t="str">
            <v>Munyori, Jacinta Nyambura</v>
          </cell>
          <cell r="B1041" t="str">
            <v>Partnerships Associate II</v>
          </cell>
          <cell r="C1041" t="str">
            <v>EXAGEN</v>
          </cell>
          <cell r="D1041" t="str">
            <v>7150</v>
          </cell>
          <cell r="E1041" t="str">
            <v>Y</v>
          </cell>
          <cell r="F1041" t="str">
            <v>Business Development Associate</v>
          </cell>
          <cell r="G1041" t="str">
            <v>A</v>
          </cell>
          <cell r="H1041" t="str">
            <v>USD</v>
          </cell>
          <cell r="I1041">
            <v>15698.6</v>
          </cell>
          <cell r="J1041">
            <v>1</v>
          </cell>
          <cell r="L1041" t="str">
            <v>NAIROBI</v>
          </cell>
          <cell r="M1041" t="str">
            <v>AFRICA</v>
          </cell>
          <cell r="AP1041">
            <v>1</v>
          </cell>
          <cell r="AQ1041">
            <v>60.379230769230773</v>
          </cell>
          <cell r="AR1041" t="str">
            <v xml:space="preserve"> </v>
          </cell>
          <cell r="AS1041" t="str">
            <v xml:space="preserve"> </v>
          </cell>
          <cell r="AT1041">
            <v>0</v>
          </cell>
        </row>
        <row r="1042">
          <cell r="A1042" t="str">
            <v>Muriithi, Alfred Muthomi</v>
          </cell>
          <cell r="B1042" t="str">
            <v>Data Mgmt &amp; Stats Associate II</v>
          </cell>
          <cell r="C1042" t="str">
            <v>RH</v>
          </cell>
          <cell r="D1042" t="str">
            <v>7641</v>
          </cell>
          <cell r="E1042" t="str">
            <v>Y</v>
          </cell>
          <cell r="F1042" t="str">
            <v>VAN Control Tower Master Data Management and Analytics Analyst, RHSC</v>
          </cell>
          <cell r="G1042" t="str">
            <v>A</v>
          </cell>
          <cell r="H1042" t="str">
            <v>USD</v>
          </cell>
          <cell r="I1042">
            <v>26537.07</v>
          </cell>
          <cell r="J1042">
            <v>1</v>
          </cell>
          <cell r="L1042" t="str">
            <v>REMOTE-KE</v>
          </cell>
          <cell r="M1042" t="str">
            <v>AFRICA</v>
          </cell>
          <cell r="AP1042">
            <v>1</v>
          </cell>
          <cell r="AQ1042">
            <v>102.06565384615385</v>
          </cell>
          <cell r="AR1042" t="str">
            <v xml:space="preserve"> </v>
          </cell>
          <cell r="AS1042" t="str">
            <v xml:space="preserve"> </v>
          </cell>
          <cell r="AT1042">
            <v>0</v>
          </cell>
        </row>
        <row r="1043">
          <cell r="A1043" t="str">
            <v>Murithi, Jacqueline Mwende</v>
          </cell>
          <cell r="B1043" t="str">
            <v>Communications Associate II</v>
          </cell>
          <cell r="C1043" t="str">
            <v>MNTD</v>
          </cell>
          <cell r="D1043" t="str">
            <v>10291</v>
          </cell>
          <cell r="E1043" t="str">
            <v>Y</v>
          </cell>
          <cell r="F1043" t="str">
            <v>Communications Associate II</v>
          </cell>
          <cell r="G1043" t="str">
            <v>A</v>
          </cell>
          <cell r="H1043" t="str">
            <v>USD</v>
          </cell>
          <cell r="I1043">
            <v>28500</v>
          </cell>
          <cell r="J1043">
            <v>1</v>
          </cell>
          <cell r="L1043" t="str">
            <v>NAIROBI</v>
          </cell>
          <cell r="M1043" t="str">
            <v>AFRICA</v>
          </cell>
          <cell r="AP1043">
            <v>1</v>
          </cell>
          <cell r="AQ1043">
            <v>109.61538461538461</v>
          </cell>
          <cell r="AR1043" t="str">
            <v xml:space="preserve"> </v>
          </cell>
          <cell r="AS1043" t="str">
            <v xml:space="preserve"> </v>
          </cell>
          <cell r="AT1043">
            <v>0</v>
          </cell>
        </row>
        <row r="1044">
          <cell r="A1044" t="str">
            <v>Murugudu, Chaitanya Kumar</v>
          </cell>
          <cell r="B1044" t="str">
            <v>Senior Program Officer I</v>
          </cell>
          <cell r="C1044" t="str">
            <v>PSN</v>
          </cell>
          <cell r="D1044" t="str">
            <v>6815</v>
          </cell>
          <cell r="E1044" t="str">
            <v>Y</v>
          </cell>
          <cell r="F1044" t="str">
            <v>Program Officer</v>
          </cell>
          <cell r="G1044" t="str">
            <v>A</v>
          </cell>
          <cell r="H1044" t="str">
            <v>INR</v>
          </cell>
          <cell r="I1044">
            <v>1811434.03</v>
          </cell>
          <cell r="J1044">
            <v>1</v>
          </cell>
          <cell r="L1044" t="str">
            <v>REMOTE-IN-ND</v>
          </cell>
          <cell r="M1044" t="str">
            <v>AMEE</v>
          </cell>
          <cell r="AP1044">
            <v>81.06</v>
          </cell>
          <cell r="AQ1044">
            <v>85.949345688853469</v>
          </cell>
          <cell r="AR1044" t="str">
            <v xml:space="preserve"> </v>
          </cell>
          <cell r="AS1044" t="str">
            <v xml:space="preserve"> </v>
          </cell>
          <cell r="AT1044">
            <v>0</v>
          </cell>
        </row>
        <row r="1045">
          <cell r="A1045" t="str">
            <v>Musat, Vyacheslav</v>
          </cell>
          <cell r="B1045" t="str">
            <v>Senior Program Officer I</v>
          </cell>
          <cell r="C1045" t="str">
            <v>PSU</v>
          </cell>
          <cell r="D1045" t="str">
            <v>10093</v>
          </cell>
          <cell r="E1045" t="str">
            <v>Y</v>
          </cell>
          <cell r="F1045" t="str">
            <v>Program Officer, Restoration of Essential Health Services</v>
          </cell>
          <cell r="G1045" t="str">
            <v>A</v>
          </cell>
          <cell r="H1045" t="str">
            <v>USD</v>
          </cell>
          <cell r="I1045">
            <v>60000</v>
          </cell>
          <cell r="J1045">
            <v>1</v>
          </cell>
          <cell r="L1045" t="str">
            <v>KYIV</v>
          </cell>
          <cell r="M1045" t="str">
            <v>AMEE</v>
          </cell>
          <cell r="AP1045">
            <v>1</v>
          </cell>
          <cell r="AQ1045">
            <v>230.76923076923077</v>
          </cell>
          <cell r="AR1045" t="str">
            <v xml:space="preserve"> </v>
          </cell>
          <cell r="AS1045" t="str">
            <v xml:space="preserve"> </v>
          </cell>
          <cell r="AT1045">
            <v>0</v>
          </cell>
        </row>
        <row r="1046">
          <cell r="A1046" t="str">
            <v>Musau, Wilkister Mbula</v>
          </cell>
          <cell r="B1046" t="str">
            <v>Program Associate II</v>
          </cell>
          <cell r="C1046" t="str">
            <v>MDHT</v>
          </cell>
          <cell r="D1046" t="str">
            <v>7365</v>
          </cell>
          <cell r="E1046" t="str">
            <v>Y</v>
          </cell>
          <cell r="F1046" t="str">
            <v>Design and Innovation Specialist, Living Labs</v>
          </cell>
          <cell r="G1046" t="str">
            <v>A</v>
          </cell>
          <cell r="H1046" t="str">
            <v>USD</v>
          </cell>
          <cell r="I1046">
            <v>18952.8</v>
          </cell>
          <cell r="J1046">
            <v>1</v>
          </cell>
          <cell r="L1046" t="str">
            <v>NAIROBI</v>
          </cell>
          <cell r="M1046" t="str">
            <v>AFRICA</v>
          </cell>
          <cell r="AP1046">
            <v>1</v>
          </cell>
          <cell r="AQ1046">
            <v>72.895384615384614</v>
          </cell>
          <cell r="AR1046" t="str">
            <v xml:space="preserve"> </v>
          </cell>
          <cell r="AS1046" t="str">
            <v xml:space="preserve"> </v>
          </cell>
          <cell r="AT1046">
            <v>0</v>
          </cell>
        </row>
        <row r="1047">
          <cell r="A1047" t="str">
            <v>Museke, Edward Musoke</v>
          </cell>
          <cell r="B1047" t="str">
            <v>Coordinator I Functional Support /Technician I</v>
          </cell>
          <cell r="C1047" t="str">
            <v>PSK</v>
          </cell>
          <cell r="D1047" t="str">
            <v>4443</v>
          </cell>
          <cell r="E1047" t="str">
            <v>Y</v>
          </cell>
          <cell r="F1047" t="str">
            <v>Driver</v>
          </cell>
          <cell r="G1047" t="str">
            <v>A</v>
          </cell>
          <cell r="H1047" t="str">
            <v>USD</v>
          </cell>
          <cell r="I1047">
            <v>9983.9500000000007</v>
          </cell>
          <cell r="J1047">
            <v>1</v>
          </cell>
          <cell r="L1047" t="str">
            <v>MIGORI2</v>
          </cell>
          <cell r="M1047" t="str">
            <v>AFRICA</v>
          </cell>
          <cell r="AP1047">
            <v>1</v>
          </cell>
          <cell r="AQ1047">
            <v>38.399807692307697</v>
          </cell>
          <cell r="AR1047" t="str">
            <v xml:space="preserve"> </v>
          </cell>
          <cell r="AS1047" t="str">
            <v xml:space="preserve"> </v>
          </cell>
          <cell r="AT1047">
            <v>0</v>
          </cell>
        </row>
        <row r="1048">
          <cell r="A1048" t="str">
            <v>Mushaukwa, Brian</v>
          </cell>
          <cell r="B1048" t="str">
            <v>Program Associate II</v>
          </cell>
          <cell r="C1048" t="str">
            <v>MDHT</v>
          </cell>
          <cell r="D1048" t="str">
            <v>7089</v>
          </cell>
          <cell r="E1048" t="str">
            <v>Y</v>
          </cell>
          <cell r="F1048" t="str">
            <v>Design and Innovation Specialist</v>
          </cell>
          <cell r="G1048" t="str">
            <v>A</v>
          </cell>
          <cell r="H1048" t="str">
            <v>ZMW</v>
          </cell>
          <cell r="I1048">
            <v>127183.62</v>
          </cell>
          <cell r="J1048">
            <v>0.7</v>
          </cell>
          <cell r="L1048" t="str">
            <v>LUSAKA1</v>
          </cell>
          <cell r="M1048" t="str">
            <v>AFRICA</v>
          </cell>
          <cell r="AP1048">
            <v>19.5</v>
          </cell>
          <cell r="AQ1048">
            <v>35.836466610312762</v>
          </cell>
          <cell r="AR1048" t="str">
            <v xml:space="preserve"> </v>
          </cell>
          <cell r="AS1048" t="str">
            <v xml:space="preserve"> </v>
          </cell>
          <cell r="AT1048">
            <v>0</v>
          </cell>
        </row>
        <row r="1049">
          <cell r="A1049" t="str">
            <v>Mushi, Esther</v>
          </cell>
          <cell r="B1049" t="str">
            <v>Administrative Specialist I</v>
          </cell>
          <cell r="C1049" t="str">
            <v>CODE</v>
          </cell>
          <cell r="D1049" t="str">
            <v>4023</v>
          </cell>
          <cell r="E1049" t="str">
            <v>Y</v>
          </cell>
          <cell r="F1049" t="str">
            <v>Senior Program Assistant, TZ Country Program</v>
          </cell>
          <cell r="G1049" t="str">
            <v>A</v>
          </cell>
          <cell r="H1049" t="str">
            <v>TZS</v>
          </cell>
          <cell r="I1049">
            <v>36042369.590000004</v>
          </cell>
          <cell r="J1049">
            <v>1</v>
          </cell>
          <cell r="L1049" t="str">
            <v>DAR ES SALAAM</v>
          </cell>
          <cell r="M1049" t="str">
            <v>AFRICA</v>
          </cell>
          <cell r="AP1049">
            <v>2500</v>
          </cell>
          <cell r="AQ1049">
            <v>55.449799369230774</v>
          </cell>
          <cell r="AR1049" t="str">
            <v xml:space="preserve"> </v>
          </cell>
          <cell r="AS1049" t="str">
            <v xml:space="preserve"> </v>
          </cell>
          <cell r="AT1049">
            <v>0</v>
          </cell>
        </row>
        <row r="1050">
          <cell r="A1050" t="str">
            <v>Musitwa, Godfrey</v>
          </cell>
          <cell r="B1050" t="str">
            <v>Senior Accountant I</v>
          </cell>
          <cell r="C1050" t="str">
            <v>UGA</v>
          </cell>
          <cell r="D1050" t="str">
            <v>6077</v>
          </cell>
          <cell r="E1050" t="str">
            <v>Y</v>
          </cell>
          <cell r="F1050" t="str">
            <v>Sr Finance Officer</v>
          </cell>
          <cell r="G1050" t="str">
            <v>A</v>
          </cell>
          <cell r="H1050" t="str">
            <v>UGX</v>
          </cell>
          <cell r="I1050">
            <v>104817369</v>
          </cell>
          <cell r="J1050">
            <v>1</v>
          </cell>
          <cell r="L1050" t="str">
            <v>UgandaKampala</v>
          </cell>
          <cell r="M1050" t="str">
            <v>AFRICA</v>
          </cell>
          <cell r="AP1050">
            <v>3750</v>
          </cell>
          <cell r="AQ1050">
            <v>107.50499384615385</v>
          </cell>
          <cell r="AR1050" t="str">
            <v xml:space="preserve"> </v>
          </cell>
          <cell r="AS1050" t="str">
            <v xml:space="preserve"> </v>
          </cell>
          <cell r="AT1050">
            <v>0</v>
          </cell>
        </row>
        <row r="1051">
          <cell r="A1051" t="str">
            <v>Musonda, Chileshe</v>
          </cell>
          <cell r="B1051" t="str">
            <v>Senior Procurement &amp; Supply Chain Coordinator</v>
          </cell>
          <cell r="C1051" t="str">
            <v>ZM</v>
          </cell>
          <cell r="D1051" t="str">
            <v>8131</v>
          </cell>
          <cell r="E1051" t="str">
            <v>Y</v>
          </cell>
          <cell r="F1051" t="str">
            <v>Procurement and Logistics Officer, Zambia Country Program</v>
          </cell>
          <cell r="G1051" t="str">
            <v>A</v>
          </cell>
          <cell r="H1051" t="str">
            <v>ZMW</v>
          </cell>
          <cell r="I1051">
            <v>164250</v>
          </cell>
          <cell r="J1051">
            <v>1</v>
          </cell>
          <cell r="L1051" t="str">
            <v>LUSAKA1</v>
          </cell>
          <cell r="M1051" t="str">
            <v>AFRICA</v>
          </cell>
          <cell r="AP1051">
            <v>19.5</v>
          </cell>
          <cell r="AQ1051">
            <v>32.396449704142015</v>
          </cell>
          <cell r="AR1051" t="str">
            <v xml:space="preserve"> </v>
          </cell>
          <cell r="AS1051" t="str">
            <v xml:space="preserve"> </v>
          </cell>
          <cell r="AT1051">
            <v>0</v>
          </cell>
        </row>
        <row r="1052">
          <cell r="A1052" t="str">
            <v>Musopole, Robert</v>
          </cell>
          <cell r="B1052" t="str">
            <v>Senior Program Officer I</v>
          </cell>
          <cell r="C1052" t="str">
            <v>HIV</v>
          </cell>
          <cell r="D1052" t="str">
            <v>10293</v>
          </cell>
          <cell r="E1052" t="str">
            <v>Y</v>
          </cell>
          <cell r="F1052" t="str">
            <v>Senior Program Officer</v>
          </cell>
          <cell r="G1052" t="str">
            <v>A</v>
          </cell>
          <cell r="H1052" t="str">
            <v>ZMW</v>
          </cell>
          <cell r="I1052">
            <v>600000</v>
          </cell>
          <cell r="J1052">
            <v>1</v>
          </cell>
          <cell r="L1052" t="str">
            <v>LUSAKA1</v>
          </cell>
          <cell r="M1052" t="str">
            <v>AFRICA</v>
          </cell>
          <cell r="AP1052">
            <v>19.5</v>
          </cell>
          <cell r="AQ1052">
            <v>118.34319526627219</v>
          </cell>
          <cell r="AR1052" t="str">
            <v xml:space="preserve"> </v>
          </cell>
          <cell r="AS1052" t="str">
            <v xml:space="preserve"> </v>
          </cell>
          <cell r="AT1052">
            <v>0</v>
          </cell>
        </row>
        <row r="1053">
          <cell r="A1053" t="str">
            <v>Musselman, Brianna Lynn</v>
          </cell>
          <cell r="B1053" t="str">
            <v>Manager Program</v>
          </cell>
          <cell r="C1053" t="str">
            <v>CODE</v>
          </cell>
          <cell r="D1053" t="str">
            <v>5495</v>
          </cell>
          <cell r="E1053" t="str">
            <v>Y</v>
          </cell>
          <cell r="F1053" t="str">
            <v>Program Manager</v>
          </cell>
          <cell r="G1053" t="str">
            <v>A</v>
          </cell>
          <cell r="H1053" t="str">
            <v>USD</v>
          </cell>
          <cell r="I1053">
            <v>150371.51999999999</v>
          </cell>
          <cell r="J1053">
            <v>1</v>
          </cell>
          <cell r="L1053" t="str">
            <v>WASHINGTON DC</v>
          </cell>
          <cell r="M1053" t="str">
            <v>US</v>
          </cell>
          <cell r="AP1053">
            <v>1</v>
          </cell>
          <cell r="AQ1053">
            <v>578.35199999999998</v>
          </cell>
          <cell r="AR1053" t="str">
            <v xml:space="preserve"> </v>
          </cell>
          <cell r="AS1053" t="str">
            <v xml:space="preserve"> </v>
          </cell>
          <cell r="AT1053">
            <v>0</v>
          </cell>
        </row>
        <row r="1054">
          <cell r="A1054" t="str">
            <v>Musya, Paul Munyao</v>
          </cell>
          <cell r="B1054" t="str">
            <v>Director Monitoring, Evaluation and Learning</v>
          </cell>
          <cell r="C1054" t="str">
            <v>BFOMGT</v>
          </cell>
          <cell r="D1054" t="str">
            <v>10067</v>
          </cell>
          <cell r="E1054" t="str">
            <v>Y</v>
          </cell>
          <cell r="F1054" t="str">
            <v>Global Director, Monitoring, Evaluation, Accountability &amp; Learning</v>
          </cell>
          <cell r="G1054" t="str">
            <v>A</v>
          </cell>
          <cell r="H1054" t="str">
            <v>USD</v>
          </cell>
          <cell r="I1054">
            <v>120000</v>
          </cell>
          <cell r="J1054">
            <v>1</v>
          </cell>
          <cell r="L1054" t="str">
            <v>NAIROBI</v>
          </cell>
          <cell r="M1054" t="str">
            <v>AFRICA</v>
          </cell>
          <cell r="AP1054">
            <v>1</v>
          </cell>
          <cell r="AQ1054">
            <v>461.53846153846155</v>
          </cell>
          <cell r="AR1054" t="str">
            <v xml:space="preserve"> </v>
          </cell>
          <cell r="AS1054" t="str">
            <v xml:space="preserve"> </v>
          </cell>
          <cell r="AT1054">
            <v>0</v>
          </cell>
        </row>
        <row r="1055">
          <cell r="A1055" t="str">
            <v>Mutabwa, Moses</v>
          </cell>
          <cell r="B1055" t="str">
            <v>Manager Program</v>
          </cell>
          <cell r="C1055" t="str">
            <v>CODE</v>
          </cell>
          <cell r="D1055" t="str">
            <v>10156</v>
          </cell>
          <cell r="E1055" t="str">
            <v>Y</v>
          </cell>
          <cell r="F1055" t="str">
            <v>Zambia In-Country Coordinator</v>
          </cell>
          <cell r="G1055" t="str">
            <v>A</v>
          </cell>
          <cell r="H1055" t="str">
            <v>ZMW</v>
          </cell>
          <cell r="I1055">
            <v>600000</v>
          </cell>
          <cell r="J1055">
            <v>1</v>
          </cell>
          <cell r="L1055" t="str">
            <v>LUSAKA1</v>
          </cell>
          <cell r="M1055" t="str">
            <v>AFRICA</v>
          </cell>
          <cell r="AP1055">
            <v>19.5</v>
          </cell>
          <cell r="AQ1055">
            <v>118.34319526627219</v>
          </cell>
          <cell r="AR1055" t="str">
            <v xml:space="preserve"> </v>
          </cell>
          <cell r="AS1055" t="str">
            <v xml:space="preserve"> </v>
          </cell>
          <cell r="AT1055">
            <v>0</v>
          </cell>
        </row>
        <row r="1056">
          <cell r="A1056" t="str">
            <v>Mutai, Dominic Kipkoech</v>
          </cell>
          <cell r="B1056" t="str">
            <v>Senior Data Science Officer II</v>
          </cell>
          <cell r="C1056" t="str">
            <v>BFOMGT</v>
          </cell>
          <cell r="D1056" t="str">
            <v>5279</v>
          </cell>
          <cell r="E1056" t="str">
            <v>Y</v>
          </cell>
          <cell r="F1056" t="str">
            <v>Global Data and Analytics Manager</v>
          </cell>
          <cell r="G1056" t="str">
            <v>A</v>
          </cell>
          <cell r="H1056" t="str">
            <v>USD</v>
          </cell>
          <cell r="I1056">
            <v>69000</v>
          </cell>
          <cell r="J1056">
            <v>1</v>
          </cell>
          <cell r="L1056" t="str">
            <v>NAIROBI</v>
          </cell>
          <cell r="M1056" t="str">
            <v>AFRICA</v>
          </cell>
          <cell r="AP1056">
            <v>1</v>
          </cell>
          <cell r="AQ1056">
            <v>265.38461538461536</v>
          </cell>
          <cell r="AR1056" t="str">
            <v xml:space="preserve"> </v>
          </cell>
          <cell r="AS1056" t="str">
            <v xml:space="preserve"> </v>
          </cell>
          <cell r="AT1056">
            <v>0</v>
          </cell>
        </row>
        <row r="1057">
          <cell r="A1057" t="str">
            <v>Mutiso, Felix Kyalo</v>
          </cell>
          <cell r="B1057" t="str">
            <v>Director Grants &amp; Contracts</v>
          </cell>
          <cell r="C1057" t="str">
            <v>GRC</v>
          </cell>
          <cell r="D1057" t="str">
            <v>5637</v>
          </cell>
          <cell r="E1057" t="str">
            <v>Y</v>
          </cell>
          <cell r="F1057" t="str">
            <v>OGC Team Lead</v>
          </cell>
          <cell r="G1057" t="str">
            <v>A</v>
          </cell>
          <cell r="H1057" t="str">
            <v>USD</v>
          </cell>
          <cell r="I1057">
            <v>76778.880000000005</v>
          </cell>
          <cell r="J1057">
            <v>1</v>
          </cell>
          <cell r="L1057" t="str">
            <v>NAIROBI</v>
          </cell>
          <cell r="M1057" t="str">
            <v>AFRICA</v>
          </cell>
          <cell r="AP1057">
            <v>1</v>
          </cell>
          <cell r="AQ1057">
            <v>295.30338461538463</v>
          </cell>
          <cell r="AR1057" t="str">
            <v xml:space="preserve"> </v>
          </cell>
          <cell r="AS1057" t="str">
            <v xml:space="preserve"> </v>
          </cell>
          <cell r="AT1057">
            <v>0</v>
          </cell>
        </row>
        <row r="1058">
          <cell r="A1058" t="str">
            <v>Mutombo, Stéphane Ngondo</v>
          </cell>
          <cell r="B1058" t="str">
            <v>Program Associate II</v>
          </cell>
          <cell r="C1058" t="str">
            <v>MDHT</v>
          </cell>
          <cell r="D1058" t="str">
            <v>7559</v>
          </cell>
          <cell r="E1058" t="str">
            <v>Y</v>
          </cell>
          <cell r="F1058" t="str">
            <v>Market Dynamics Officer, COVID Ventilator Distribution Project</v>
          </cell>
          <cell r="G1058" t="str">
            <v>A</v>
          </cell>
          <cell r="H1058" t="str">
            <v>USD</v>
          </cell>
          <cell r="I1058">
            <v>41933.360000000001</v>
          </cell>
          <cell r="J1058">
            <v>1</v>
          </cell>
          <cell r="L1058" t="str">
            <v>KINSHASA</v>
          </cell>
          <cell r="M1058" t="str">
            <v>AFRICA</v>
          </cell>
          <cell r="AP1058">
            <v>1</v>
          </cell>
          <cell r="AQ1058">
            <v>161.28215384615385</v>
          </cell>
          <cell r="AR1058" t="str">
            <v xml:space="preserve"> </v>
          </cell>
          <cell r="AS1058" t="str">
            <v xml:space="preserve"> </v>
          </cell>
          <cell r="AT1058">
            <v>0</v>
          </cell>
        </row>
        <row r="1059">
          <cell r="A1059" t="str">
            <v>Mutreja, Ankur</v>
          </cell>
          <cell r="B1059" t="str">
            <v>Director Partnerships</v>
          </cell>
          <cell r="C1059" t="str">
            <v>PSN</v>
          </cell>
          <cell r="D1059" t="str">
            <v>10243</v>
          </cell>
          <cell r="E1059" t="str">
            <v>Y</v>
          </cell>
          <cell r="F1059" t="str">
            <v>Director - Strategy ,Partnerships and Communication</v>
          </cell>
          <cell r="G1059" t="str">
            <v>A</v>
          </cell>
          <cell r="H1059" t="str">
            <v>INR</v>
          </cell>
          <cell r="I1059">
            <v>10400000</v>
          </cell>
          <cell r="J1059">
            <v>1</v>
          </cell>
          <cell r="L1059" t="str">
            <v>NEW DELHI</v>
          </cell>
          <cell r="M1059" t="str">
            <v>AMEE</v>
          </cell>
          <cell r="AP1059">
            <v>81.06</v>
          </cell>
          <cell r="AQ1059">
            <v>493.4616333580064</v>
          </cell>
          <cell r="AR1059" t="str">
            <v xml:space="preserve"> </v>
          </cell>
          <cell r="AS1059" t="str">
            <v xml:space="preserve"> </v>
          </cell>
          <cell r="AT1059">
            <v>0</v>
          </cell>
        </row>
        <row r="1060">
          <cell r="A1060" t="str">
            <v>Mutukwa, Mwakamui</v>
          </cell>
          <cell r="B1060" t="str">
            <v>Coordinator II Functional Support /Technician II</v>
          </cell>
          <cell r="C1060" t="str">
            <v>ZM</v>
          </cell>
          <cell r="D1060" t="str">
            <v>6161</v>
          </cell>
          <cell r="E1060" t="str">
            <v>Y</v>
          </cell>
          <cell r="F1060" t="str">
            <v>Senior Administrative Assistant, PAMO Plus</v>
          </cell>
          <cell r="G1060" t="str">
            <v>A</v>
          </cell>
          <cell r="H1060" t="str">
            <v>ZMW</v>
          </cell>
          <cell r="I1060">
            <v>136286.99</v>
          </cell>
          <cell r="J1060">
            <v>1</v>
          </cell>
          <cell r="L1060" t="str">
            <v>LUSAKA1</v>
          </cell>
          <cell r="M1060" t="str">
            <v>AFRICA</v>
          </cell>
          <cell r="AP1060">
            <v>19.5</v>
          </cell>
          <cell r="AQ1060">
            <v>26.881063116370807</v>
          </cell>
          <cell r="AR1060" t="str">
            <v xml:space="preserve"> </v>
          </cell>
          <cell r="AS1060" t="str">
            <v xml:space="preserve"> </v>
          </cell>
          <cell r="AT1060">
            <v>0</v>
          </cell>
        </row>
        <row r="1061">
          <cell r="A1061" t="str">
            <v>Muyabe, Rayford Michelo</v>
          </cell>
          <cell r="B1061" t="str">
            <v>Program Associate II</v>
          </cell>
          <cell r="C1061" t="str">
            <v>MNTD</v>
          </cell>
          <cell r="D1061" t="str">
            <v>7296</v>
          </cell>
          <cell r="E1061" t="str">
            <v>Y</v>
          </cell>
          <cell r="F1061" t="str">
            <v>Entomologist - CDC Light Trap Officer</v>
          </cell>
          <cell r="G1061" t="str">
            <v>A</v>
          </cell>
          <cell r="H1061" t="str">
            <v>ZMW</v>
          </cell>
          <cell r="I1061">
            <v>163964.21</v>
          </cell>
          <cell r="J1061">
            <v>1</v>
          </cell>
          <cell r="L1061" t="str">
            <v>KAOMA</v>
          </cell>
          <cell r="M1061" t="str">
            <v>AFRICA</v>
          </cell>
          <cell r="AP1061">
            <v>19.5</v>
          </cell>
          <cell r="AQ1061">
            <v>32.340080867850098</v>
          </cell>
          <cell r="AR1061" t="str">
            <v xml:space="preserve"> </v>
          </cell>
          <cell r="AS1061" t="str">
            <v xml:space="preserve"> </v>
          </cell>
          <cell r="AT1061">
            <v>0</v>
          </cell>
        </row>
        <row r="1062">
          <cell r="A1062" t="str">
            <v>Muyunda, Earnest Mutenga</v>
          </cell>
          <cell r="B1062" t="str">
            <v>Global HUB Leader</v>
          </cell>
          <cell r="C1062" t="str">
            <v>ZM</v>
          </cell>
          <cell r="D1062" t="str">
            <v>6427</v>
          </cell>
          <cell r="E1062" t="str">
            <v>Y</v>
          </cell>
          <cell r="F1062" t="str">
            <v>Regional HUB and Country Director, Southern Africa</v>
          </cell>
          <cell r="G1062" t="str">
            <v>A</v>
          </cell>
          <cell r="H1062" t="str">
            <v>USD</v>
          </cell>
          <cell r="I1062">
            <v>96422.56</v>
          </cell>
          <cell r="J1062">
            <v>1</v>
          </cell>
          <cell r="L1062" t="str">
            <v>LUSAKA1</v>
          </cell>
          <cell r="M1062" t="str">
            <v>AFRICA</v>
          </cell>
          <cell r="AP1062">
            <v>1</v>
          </cell>
          <cell r="AQ1062">
            <v>370.85599999999999</v>
          </cell>
          <cell r="AR1062" t="str">
            <v xml:space="preserve"> </v>
          </cell>
          <cell r="AS1062" t="str">
            <v xml:space="preserve"> </v>
          </cell>
          <cell r="AT1062">
            <v>0</v>
          </cell>
        </row>
        <row r="1063">
          <cell r="A1063" t="str">
            <v>Mvundura, Mercy</v>
          </cell>
          <cell r="B1063" t="str">
            <v>Senior Manager Program</v>
          </cell>
          <cell r="C1063" t="str">
            <v>MDHT</v>
          </cell>
          <cell r="D1063" t="str">
            <v>3423</v>
          </cell>
          <cell r="E1063" t="str">
            <v>Y</v>
          </cell>
          <cell r="F1063" t="str">
            <v>Senior Manager Program</v>
          </cell>
          <cell r="G1063" t="str">
            <v>A</v>
          </cell>
          <cell r="H1063" t="str">
            <v>USD</v>
          </cell>
          <cell r="I1063">
            <v>212599.3</v>
          </cell>
          <cell r="J1063">
            <v>1</v>
          </cell>
          <cell r="L1063" t="str">
            <v>HOME-WA-SEA</v>
          </cell>
          <cell r="M1063" t="str">
            <v>US</v>
          </cell>
          <cell r="AP1063">
            <v>1</v>
          </cell>
          <cell r="AQ1063">
            <v>817.68961538461531</v>
          </cell>
          <cell r="AR1063" t="str">
            <v xml:space="preserve"> </v>
          </cell>
          <cell r="AS1063" t="str">
            <v>X</v>
          </cell>
          <cell r="AT1063">
            <v>0</v>
          </cell>
        </row>
        <row r="1064">
          <cell r="A1064" t="str">
            <v>Mwaitete, Lucy Lupakisyo</v>
          </cell>
          <cell r="B1064" t="str">
            <v>Senior Partnerships Officer I</v>
          </cell>
          <cell r="C1064" t="str">
            <v>EXAGEN</v>
          </cell>
          <cell r="D1064" t="str">
            <v>7792</v>
          </cell>
          <cell r="E1064" t="str">
            <v>Y</v>
          </cell>
          <cell r="F1064" t="str">
            <v>Business Development Officer</v>
          </cell>
          <cell r="G1064" t="str">
            <v>A</v>
          </cell>
          <cell r="H1064" t="str">
            <v>USD</v>
          </cell>
          <cell r="I1064">
            <v>26276.82</v>
          </cell>
          <cell r="J1064">
            <v>1</v>
          </cell>
          <cell r="L1064" t="str">
            <v>NAIROBI</v>
          </cell>
          <cell r="M1064" t="str">
            <v>AFRICA</v>
          </cell>
          <cell r="AP1064">
            <v>1</v>
          </cell>
          <cell r="AQ1064">
            <v>101.06469230769231</v>
          </cell>
          <cell r="AR1064" t="str">
            <v xml:space="preserve"> </v>
          </cell>
          <cell r="AS1064" t="str">
            <v xml:space="preserve"> </v>
          </cell>
          <cell r="AT1064">
            <v>0</v>
          </cell>
        </row>
        <row r="1065">
          <cell r="A1065" t="str">
            <v>Mwakala, Margaret Ndisha</v>
          </cell>
          <cell r="B1065" t="str">
            <v>Director Program</v>
          </cell>
          <cell r="C1065" t="str">
            <v>CODE</v>
          </cell>
          <cell r="D1065" t="str">
            <v>10058</v>
          </cell>
          <cell r="E1065" t="str">
            <v>Y</v>
          </cell>
          <cell r="F1065" t="str">
            <v>Chief of Party, Digital Square</v>
          </cell>
          <cell r="G1065" t="str">
            <v>A</v>
          </cell>
          <cell r="H1065" t="str">
            <v>USD</v>
          </cell>
          <cell r="I1065">
            <v>107280</v>
          </cell>
          <cell r="J1065">
            <v>1</v>
          </cell>
          <cell r="L1065" t="str">
            <v>NAIROBI</v>
          </cell>
          <cell r="M1065" t="str">
            <v>AFRICA</v>
          </cell>
          <cell r="AP1065">
            <v>1</v>
          </cell>
          <cell r="AQ1065">
            <v>412.61538461538464</v>
          </cell>
          <cell r="AR1065" t="str">
            <v xml:space="preserve"> </v>
          </cell>
          <cell r="AS1065" t="str">
            <v xml:space="preserve"> </v>
          </cell>
          <cell r="AT1065">
            <v>0</v>
          </cell>
        </row>
        <row r="1066">
          <cell r="A1066" t="str">
            <v>Mwamburi, Kevin Ikamba</v>
          </cell>
          <cell r="B1066" t="str">
            <v>Senior Operations Systems &amp; Analytics Analyst I</v>
          </cell>
          <cell r="C1066" t="str">
            <v>FPA</v>
          </cell>
          <cell r="D1066" t="str">
            <v>10023</v>
          </cell>
          <cell r="E1066" t="str">
            <v>Y</v>
          </cell>
          <cell r="F1066" t="str">
            <v>ERP Functional Analyst and Developer</v>
          </cell>
          <cell r="G1066" t="str">
            <v>A</v>
          </cell>
          <cell r="H1066" t="str">
            <v>USD</v>
          </cell>
          <cell r="I1066">
            <v>52120.2</v>
          </cell>
          <cell r="J1066">
            <v>1</v>
          </cell>
          <cell r="L1066" t="str">
            <v>NAIROBI</v>
          </cell>
          <cell r="M1066" t="str">
            <v>AFRICA</v>
          </cell>
          <cell r="AP1066">
            <v>1</v>
          </cell>
          <cell r="AQ1066">
            <v>200.46230769230769</v>
          </cell>
          <cell r="AR1066" t="str">
            <v xml:space="preserve"> </v>
          </cell>
          <cell r="AS1066" t="str">
            <v xml:space="preserve"> </v>
          </cell>
          <cell r="AT1066">
            <v>0</v>
          </cell>
        </row>
        <row r="1067">
          <cell r="A1067" t="str">
            <v>Mwangi, Norman</v>
          </cell>
          <cell r="B1067" t="str">
            <v>Accounting Coordinator II</v>
          </cell>
          <cell r="C1067" t="str">
            <v>PSK</v>
          </cell>
          <cell r="D1067" t="str">
            <v>10122</v>
          </cell>
          <cell r="E1067" t="str">
            <v>Y</v>
          </cell>
          <cell r="F1067" t="str">
            <v>Finance Associate</v>
          </cell>
          <cell r="G1067" t="str">
            <v>A</v>
          </cell>
          <cell r="H1067" t="str">
            <v>USD</v>
          </cell>
          <cell r="I1067">
            <v>12857</v>
          </cell>
          <cell r="J1067">
            <v>1</v>
          </cell>
          <cell r="L1067" t="str">
            <v>NAIROBI</v>
          </cell>
          <cell r="M1067" t="str">
            <v>AFRICA</v>
          </cell>
          <cell r="AP1067">
            <v>1</v>
          </cell>
          <cell r="AQ1067">
            <v>49.45</v>
          </cell>
          <cell r="AR1067" t="str">
            <v xml:space="preserve"> </v>
          </cell>
          <cell r="AS1067" t="str">
            <v xml:space="preserve"> </v>
          </cell>
          <cell r="AT1067">
            <v>0</v>
          </cell>
        </row>
        <row r="1068">
          <cell r="A1068" t="str">
            <v>Mwanza, Mwelwa Chanda</v>
          </cell>
          <cell r="B1068" t="str">
            <v>Program Associate I</v>
          </cell>
          <cell r="C1068" t="str">
            <v>ZM</v>
          </cell>
          <cell r="D1068" t="str">
            <v>7883</v>
          </cell>
          <cell r="E1068" t="str">
            <v>Y</v>
          </cell>
          <cell r="F1068" t="str">
            <v>Country Program Associate, Zambia Country Program</v>
          </cell>
          <cell r="G1068" t="str">
            <v>A</v>
          </cell>
          <cell r="H1068" t="str">
            <v>ZMW</v>
          </cell>
          <cell r="I1068">
            <v>219851.91</v>
          </cell>
          <cell r="J1068">
            <v>1</v>
          </cell>
          <cell r="L1068" t="str">
            <v>LUSAKA1</v>
          </cell>
          <cell r="M1068" t="str">
            <v>AFRICA</v>
          </cell>
          <cell r="AP1068">
            <v>19.5</v>
          </cell>
          <cell r="AQ1068">
            <v>43.363295857988163</v>
          </cell>
          <cell r="AR1068" t="str">
            <v xml:space="preserve"> </v>
          </cell>
          <cell r="AS1068" t="str">
            <v xml:space="preserve"> </v>
          </cell>
          <cell r="AT1068">
            <v>0</v>
          </cell>
        </row>
        <row r="1069">
          <cell r="A1069" t="str">
            <v>Mwelwa, Benson</v>
          </cell>
          <cell r="B1069" t="str">
            <v>Data Mgmt &amp; Stats Associate I</v>
          </cell>
          <cell r="C1069" t="str">
            <v>MNTD</v>
          </cell>
          <cell r="D1069" t="str">
            <v>10369</v>
          </cell>
          <cell r="E1069" t="str">
            <v>Y</v>
          </cell>
          <cell r="F1069" t="str">
            <v>Data Analytics Fellow</v>
          </cell>
          <cell r="G1069" t="str">
            <v>A</v>
          </cell>
          <cell r="H1069" t="str">
            <v>ZMW</v>
          </cell>
          <cell r="I1069">
            <v>306264</v>
          </cell>
          <cell r="J1069">
            <v>1</v>
          </cell>
          <cell r="L1069" t="str">
            <v>LUSAKA1</v>
          </cell>
          <cell r="M1069" t="str">
            <v>AFRICA</v>
          </cell>
          <cell r="AP1069">
            <v>19.5</v>
          </cell>
          <cell r="AQ1069">
            <v>60.407100591715981</v>
          </cell>
          <cell r="AR1069" t="str">
            <v xml:space="preserve"> </v>
          </cell>
          <cell r="AS1069" t="str">
            <v xml:space="preserve"> </v>
          </cell>
          <cell r="AT1069">
            <v>0</v>
          </cell>
        </row>
        <row r="1070">
          <cell r="A1070" t="str">
            <v>Mwencha, Everlyne Kerubo</v>
          </cell>
          <cell r="B1070" t="str">
            <v>Senior Manager Audit</v>
          </cell>
          <cell r="C1070" t="str">
            <v>FPA</v>
          </cell>
          <cell r="D1070" t="str">
            <v>8088</v>
          </cell>
          <cell r="E1070" t="str">
            <v>Y</v>
          </cell>
          <cell r="F1070" t="str">
            <v>Internal Audit Lead</v>
          </cell>
          <cell r="G1070" t="str">
            <v>A</v>
          </cell>
          <cell r="H1070" t="str">
            <v>USD</v>
          </cell>
          <cell r="I1070">
            <v>62580</v>
          </cell>
          <cell r="J1070">
            <v>1</v>
          </cell>
          <cell r="L1070" t="str">
            <v>NAIROBI</v>
          </cell>
          <cell r="M1070" t="str">
            <v>AFRICA</v>
          </cell>
          <cell r="AP1070">
            <v>1</v>
          </cell>
          <cell r="AQ1070">
            <v>240.69230769230768</v>
          </cell>
          <cell r="AR1070" t="str">
            <v xml:space="preserve"> </v>
          </cell>
          <cell r="AS1070" t="str">
            <v xml:space="preserve"> </v>
          </cell>
          <cell r="AT1070">
            <v>0</v>
          </cell>
        </row>
        <row r="1071">
          <cell r="A1071" t="str">
            <v>Mwenya, Mwansa</v>
          </cell>
          <cell r="B1071" t="str">
            <v>Program Associate II</v>
          </cell>
          <cell r="C1071" t="str">
            <v>MNTD</v>
          </cell>
          <cell r="D1071" t="str">
            <v>7294</v>
          </cell>
          <cell r="E1071" t="str">
            <v>Y</v>
          </cell>
          <cell r="F1071" t="str">
            <v>ATSB Officer</v>
          </cell>
          <cell r="G1071" t="str">
            <v>A</v>
          </cell>
          <cell r="H1071" t="str">
            <v>ZMW</v>
          </cell>
          <cell r="I1071">
            <v>163964.21</v>
          </cell>
          <cell r="J1071">
            <v>1</v>
          </cell>
          <cell r="L1071" t="str">
            <v>KAOMA</v>
          </cell>
          <cell r="M1071" t="str">
            <v>AFRICA</v>
          </cell>
          <cell r="AP1071">
            <v>19.5</v>
          </cell>
          <cell r="AQ1071">
            <v>32.340080867850098</v>
          </cell>
          <cell r="AR1071" t="str">
            <v xml:space="preserve"> </v>
          </cell>
          <cell r="AS1071" t="str">
            <v xml:space="preserve"> </v>
          </cell>
          <cell r="AT1071">
            <v>0</v>
          </cell>
        </row>
        <row r="1072">
          <cell r="A1072" t="str">
            <v>Mwesigwa, Julia</v>
          </cell>
          <cell r="B1072" t="str">
            <v>Senior Program Officer II</v>
          </cell>
          <cell r="C1072" t="str">
            <v>CPAI</v>
          </cell>
          <cell r="D1072" t="str">
            <v>7253</v>
          </cell>
          <cell r="E1072" t="str">
            <v>Y</v>
          </cell>
          <cell r="F1072" t="str">
            <v>Senior Research Officer</v>
          </cell>
          <cell r="G1072" t="str">
            <v>A</v>
          </cell>
          <cell r="H1072" t="str">
            <v>USD</v>
          </cell>
          <cell r="I1072">
            <v>137968.48000000001</v>
          </cell>
          <cell r="J1072">
            <v>1</v>
          </cell>
          <cell r="L1072" t="str">
            <v>UgandaKampala</v>
          </cell>
          <cell r="M1072" t="str">
            <v>AFRICA</v>
          </cell>
          <cell r="AP1072">
            <v>1</v>
          </cell>
          <cell r="AQ1072">
            <v>530.64800000000002</v>
          </cell>
          <cell r="AR1072" t="str">
            <v xml:space="preserve"> </v>
          </cell>
          <cell r="AS1072" t="str">
            <v xml:space="preserve"> </v>
          </cell>
          <cell r="AT1072">
            <v>0</v>
          </cell>
        </row>
        <row r="1073">
          <cell r="A1073" t="str">
            <v>Mwiinga, Chipo Susan</v>
          </cell>
          <cell r="B1073" t="str">
            <v>Senior IT Technician</v>
          </cell>
          <cell r="C1073" t="str">
            <v>IT</v>
          </cell>
          <cell r="D1073" t="str">
            <v>6797</v>
          </cell>
          <cell r="E1073" t="str">
            <v>Y</v>
          </cell>
          <cell r="F1073" t="str">
            <v>IT Support Associate</v>
          </cell>
          <cell r="G1073" t="str">
            <v>A</v>
          </cell>
          <cell r="H1073" t="str">
            <v>ZMW</v>
          </cell>
          <cell r="I1073">
            <v>171172.71</v>
          </cell>
          <cell r="J1073">
            <v>1</v>
          </cell>
          <cell r="L1073" t="str">
            <v>LUSAKA1</v>
          </cell>
          <cell r="M1073" t="str">
            <v>AFRICA</v>
          </cell>
          <cell r="AP1073">
            <v>19.5</v>
          </cell>
          <cell r="AQ1073">
            <v>33.761875739644971</v>
          </cell>
          <cell r="AR1073" t="str">
            <v xml:space="preserve"> </v>
          </cell>
          <cell r="AS1073" t="str">
            <v xml:space="preserve"> </v>
          </cell>
          <cell r="AT1073">
            <v>0</v>
          </cell>
        </row>
        <row r="1074">
          <cell r="A1074" t="str">
            <v>Mwima, Rebecca</v>
          </cell>
          <cell r="B1074" t="str">
            <v>Coordinator II Functional Support /Technician II</v>
          </cell>
          <cell r="C1074" t="str">
            <v>APP</v>
          </cell>
          <cell r="D1074" t="str">
            <v>7117</v>
          </cell>
          <cell r="E1074" t="str">
            <v>Y</v>
          </cell>
          <cell r="F1074" t="str">
            <v>Program Associate, APP</v>
          </cell>
          <cell r="G1074" t="str">
            <v>A</v>
          </cell>
          <cell r="H1074" t="str">
            <v>UGX</v>
          </cell>
          <cell r="I1074">
            <v>51742862</v>
          </cell>
          <cell r="J1074">
            <v>1</v>
          </cell>
          <cell r="L1074" t="str">
            <v>UgandaKampala</v>
          </cell>
          <cell r="M1074" t="str">
            <v>AFRICA</v>
          </cell>
          <cell r="AP1074">
            <v>3750</v>
          </cell>
          <cell r="AQ1074">
            <v>53.069602051282054</v>
          </cell>
          <cell r="AR1074" t="str">
            <v xml:space="preserve"> </v>
          </cell>
          <cell r="AS1074" t="str">
            <v xml:space="preserve"> </v>
          </cell>
          <cell r="AT1074">
            <v>0</v>
          </cell>
        </row>
        <row r="1075">
          <cell r="A1075" t="str">
            <v>Mwirichia, Diana</v>
          </cell>
          <cell r="B1075" t="str">
            <v>Senior Grants &amp; Contracts Officer I</v>
          </cell>
          <cell r="C1075" t="str">
            <v>GRC</v>
          </cell>
          <cell r="D1075" t="str">
            <v>7085</v>
          </cell>
          <cell r="E1075" t="str">
            <v>Y</v>
          </cell>
          <cell r="F1075" t="str">
            <v>Subaward Specialist</v>
          </cell>
          <cell r="G1075" t="str">
            <v>A</v>
          </cell>
          <cell r="H1075" t="str">
            <v>USD</v>
          </cell>
          <cell r="I1075">
            <v>30324.84</v>
          </cell>
          <cell r="J1075">
            <v>1</v>
          </cell>
          <cell r="L1075" t="str">
            <v>NAIROBI</v>
          </cell>
          <cell r="M1075" t="str">
            <v>AFRICA</v>
          </cell>
          <cell r="AP1075">
            <v>1</v>
          </cell>
          <cell r="AQ1075">
            <v>116.634</v>
          </cell>
          <cell r="AR1075" t="str">
            <v xml:space="preserve"> </v>
          </cell>
          <cell r="AS1075" t="str">
            <v xml:space="preserve"> </v>
          </cell>
          <cell r="AT1075">
            <v>0</v>
          </cell>
        </row>
        <row r="1076">
          <cell r="A1076" t="str">
            <v>Myers, Daniel Joshua</v>
          </cell>
          <cell r="B1076" t="str">
            <v>TL II Research &amp; Development</v>
          </cell>
          <cell r="C1076" t="str">
            <v>MDHT</v>
          </cell>
          <cell r="D1076" t="str">
            <v>5843</v>
          </cell>
          <cell r="E1076" t="str">
            <v>Y</v>
          </cell>
          <cell r="F1076" t="str">
            <v>Sr Product Development Engineer</v>
          </cell>
          <cell r="G1076" t="str">
            <v>A</v>
          </cell>
          <cell r="H1076" t="str">
            <v>USD</v>
          </cell>
          <cell r="I1076">
            <v>100568</v>
          </cell>
          <cell r="J1076">
            <v>1</v>
          </cell>
          <cell r="L1076" t="str">
            <v>SEATTLE</v>
          </cell>
          <cell r="M1076" t="str">
            <v>US</v>
          </cell>
          <cell r="AP1076">
            <v>1</v>
          </cell>
          <cell r="AQ1076">
            <v>386.8</v>
          </cell>
          <cell r="AR1076" t="str">
            <v xml:space="preserve"> </v>
          </cell>
          <cell r="AS1076" t="str">
            <v xml:space="preserve"> </v>
          </cell>
          <cell r="AT1076">
            <v>0</v>
          </cell>
        </row>
        <row r="1077">
          <cell r="A1077" t="str">
            <v>Mysore, Priyanka</v>
          </cell>
          <cell r="B1077" t="str">
            <v>Senior Program Officer I</v>
          </cell>
          <cell r="C1077" t="str">
            <v>MD</v>
          </cell>
          <cell r="D1077" t="str">
            <v>7980</v>
          </cell>
          <cell r="E1077" t="str">
            <v>Y</v>
          </cell>
          <cell r="F1077" t="str">
            <v>Market Dynamics Officer</v>
          </cell>
          <cell r="G1077" t="str">
            <v>A</v>
          </cell>
          <cell r="H1077" t="str">
            <v>USD</v>
          </cell>
          <cell r="I1077">
            <v>119600</v>
          </cell>
          <cell r="J1077">
            <v>1</v>
          </cell>
          <cell r="L1077" t="str">
            <v>WASHINGTON DC</v>
          </cell>
          <cell r="M1077" t="str">
            <v>US</v>
          </cell>
          <cell r="AP1077">
            <v>1</v>
          </cell>
          <cell r="AQ1077">
            <v>460</v>
          </cell>
          <cell r="AR1077" t="str">
            <v xml:space="preserve"> </v>
          </cell>
          <cell r="AS1077" t="str">
            <v xml:space="preserve"> </v>
          </cell>
          <cell r="AT1077">
            <v>0</v>
          </cell>
        </row>
        <row r="1078">
          <cell r="A1078" t="str">
            <v>Nabaggala, Sarah</v>
          </cell>
          <cell r="B1078" t="str">
            <v>Program Project Manager</v>
          </cell>
          <cell r="C1078" t="str">
            <v>UGA</v>
          </cell>
          <cell r="D1078" t="str">
            <v>7940</v>
          </cell>
          <cell r="E1078" t="str">
            <v>Y</v>
          </cell>
          <cell r="F1078" t="str">
            <v>Procurement and Logistics Officer</v>
          </cell>
          <cell r="G1078" t="str">
            <v>A</v>
          </cell>
          <cell r="H1078" t="str">
            <v>UGX</v>
          </cell>
          <cell r="I1078">
            <v>93485700</v>
          </cell>
          <cell r="J1078">
            <v>1</v>
          </cell>
          <cell r="L1078" t="str">
            <v>UgandaKampala</v>
          </cell>
          <cell r="M1078" t="str">
            <v>AFRICA</v>
          </cell>
          <cell r="AP1078">
            <v>3750</v>
          </cell>
          <cell r="AQ1078">
            <v>95.882769230769227</v>
          </cell>
          <cell r="AR1078" t="str">
            <v xml:space="preserve"> </v>
          </cell>
          <cell r="AS1078" t="str">
            <v xml:space="preserve"> </v>
          </cell>
          <cell r="AT1078">
            <v>0</v>
          </cell>
        </row>
        <row r="1079">
          <cell r="A1079" t="str">
            <v>Naddumba, Teddy</v>
          </cell>
          <cell r="B1079" t="str">
            <v>Senior Data Science Officer I</v>
          </cell>
          <cell r="C1079" t="str">
            <v>MDHT</v>
          </cell>
          <cell r="D1079" t="str">
            <v>7443</v>
          </cell>
          <cell r="E1079" t="str">
            <v>Y</v>
          </cell>
          <cell r="F1079" t="str">
            <v>Health Economist, Medical Devices and Health Technologies (MDHT)</v>
          </cell>
          <cell r="G1079" t="str">
            <v>A</v>
          </cell>
          <cell r="H1079" t="str">
            <v>UGX</v>
          </cell>
          <cell r="I1079">
            <v>105171413</v>
          </cell>
          <cell r="J1079">
            <v>1</v>
          </cell>
          <cell r="L1079" t="str">
            <v>UgandaKampala</v>
          </cell>
          <cell r="M1079" t="str">
            <v>AFRICA</v>
          </cell>
          <cell r="AP1079">
            <v>3750</v>
          </cell>
          <cell r="AQ1079">
            <v>107.8681158974359</v>
          </cell>
          <cell r="AR1079" t="str">
            <v xml:space="preserve"> </v>
          </cell>
          <cell r="AS1079" t="str">
            <v xml:space="preserve"> </v>
          </cell>
          <cell r="AT1079">
            <v>0</v>
          </cell>
        </row>
        <row r="1080">
          <cell r="A1080" t="str">
            <v>Nagwekar, Varsha</v>
          </cell>
          <cell r="B1080" t="str">
            <v>Manager Finance and Awards</v>
          </cell>
          <cell r="C1080" t="str">
            <v>PSN</v>
          </cell>
          <cell r="D1080" t="str">
            <v>2156</v>
          </cell>
          <cell r="E1080" t="str">
            <v>Y</v>
          </cell>
          <cell r="F1080" t="str">
            <v>Senior Grant Specialist</v>
          </cell>
          <cell r="G1080" t="str">
            <v>A</v>
          </cell>
          <cell r="H1080" t="str">
            <v>INR</v>
          </cell>
          <cell r="I1080">
            <v>3160364.52</v>
          </cell>
          <cell r="J1080">
            <v>1</v>
          </cell>
          <cell r="L1080" t="str">
            <v>MUMBAI</v>
          </cell>
          <cell r="M1080" t="str">
            <v>AMEE</v>
          </cell>
          <cell r="AP1080">
            <v>81.06</v>
          </cell>
          <cell r="AQ1080">
            <v>149.9537151967204</v>
          </cell>
          <cell r="AR1080" t="str">
            <v xml:space="preserve"> </v>
          </cell>
          <cell r="AS1080" t="str">
            <v xml:space="preserve"> </v>
          </cell>
          <cell r="AT1080">
            <v>0</v>
          </cell>
        </row>
        <row r="1081">
          <cell r="A1081" t="str">
            <v>Naibei, Isabel</v>
          </cell>
          <cell r="B1081" t="str">
            <v>Senior Manager Program</v>
          </cell>
          <cell r="C1081" t="str">
            <v>PSK</v>
          </cell>
          <cell r="D1081" t="str">
            <v>10227</v>
          </cell>
          <cell r="E1081" t="str">
            <v>Y</v>
          </cell>
          <cell r="F1081" t="str">
            <v>Senior Technical Advisor- OVC</v>
          </cell>
          <cell r="G1081" t="str">
            <v>A</v>
          </cell>
          <cell r="H1081" t="str">
            <v>USD</v>
          </cell>
          <cell r="I1081">
            <v>32571.43</v>
          </cell>
          <cell r="J1081">
            <v>1</v>
          </cell>
          <cell r="L1081" t="str">
            <v>MIGORI2</v>
          </cell>
          <cell r="M1081" t="str">
            <v>AFRICA</v>
          </cell>
          <cell r="AP1081">
            <v>1</v>
          </cell>
          <cell r="AQ1081">
            <v>125.27473076923077</v>
          </cell>
          <cell r="AR1081" t="str">
            <v xml:space="preserve"> </v>
          </cell>
          <cell r="AS1081" t="str">
            <v xml:space="preserve"> </v>
          </cell>
          <cell r="AT1081">
            <v>0</v>
          </cell>
        </row>
        <row r="1082">
          <cell r="A1082" t="str">
            <v>Nalukenge, Mariam</v>
          </cell>
          <cell r="B1082" t="str">
            <v>Senior Monitoring, Evaluation and Learning Officer II</v>
          </cell>
          <cell r="C1082" t="str">
            <v>CODE</v>
          </cell>
          <cell r="D1082" t="str">
            <v>10008</v>
          </cell>
          <cell r="E1082" t="str">
            <v>Y</v>
          </cell>
          <cell r="F1082" t="str">
            <v>Monitoring and Evaluation Officer – Vaccines and Immunization</v>
          </cell>
          <cell r="G1082" t="str">
            <v>A</v>
          </cell>
          <cell r="H1082" t="str">
            <v>UGX</v>
          </cell>
          <cell r="I1082">
            <v>134190000</v>
          </cell>
          <cell r="J1082">
            <v>1</v>
          </cell>
          <cell r="L1082" t="str">
            <v>UgandaKampala</v>
          </cell>
          <cell r="M1082" t="str">
            <v>AFRICA</v>
          </cell>
          <cell r="AP1082">
            <v>3750</v>
          </cell>
          <cell r="AQ1082">
            <v>137.63076923076923</v>
          </cell>
          <cell r="AR1082" t="str">
            <v xml:space="preserve"> </v>
          </cell>
          <cell r="AS1082" t="str">
            <v xml:space="preserve"> </v>
          </cell>
          <cell r="AT1082">
            <v>0</v>
          </cell>
        </row>
        <row r="1083">
          <cell r="A1083" t="str">
            <v>Namagembe, Allen</v>
          </cell>
          <cell r="B1083" t="str">
            <v>Manager Program</v>
          </cell>
          <cell r="C1083" t="str">
            <v>RH</v>
          </cell>
          <cell r="D1083" t="str">
            <v>4531</v>
          </cell>
          <cell r="E1083" t="str">
            <v>Y</v>
          </cell>
          <cell r="F1083" t="str">
            <v>Program Manager</v>
          </cell>
          <cell r="G1083" t="str">
            <v>A</v>
          </cell>
          <cell r="H1083" t="str">
            <v>UGX</v>
          </cell>
          <cell r="I1083">
            <v>240772473</v>
          </cell>
          <cell r="J1083">
            <v>1</v>
          </cell>
          <cell r="L1083" t="str">
            <v>UgandaKampala</v>
          </cell>
          <cell r="M1083" t="str">
            <v>AFRICA</v>
          </cell>
          <cell r="AP1083">
            <v>3750</v>
          </cell>
          <cell r="AQ1083">
            <v>246.94612615384617</v>
          </cell>
          <cell r="AR1083" t="str">
            <v xml:space="preserve"> </v>
          </cell>
          <cell r="AS1083" t="str">
            <v xml:space="preserve"> </v>
          </cell>
          <cell r="AT1083">
            <v>0</v>
          </cell>
        </row>
        <row r="1084">
          <cell r="A1084" t="str">
            <v>Namwakira, Kevin Victor</v>
          </cell>
          <cell r="B1084" t="str">
            <v>Senior Finance and Awards Officer/ Senior PADM I</v>
          </cell>
          <cell r="C1084" t="str">
            <v>PSK</v>
          </cell>
          <cell r="D1084" t="str">
            <v>5749</v>
          </cell>
          <cell r="E1084" t="str">
            <v>Y</v>
          </cell>
          <cell r="F1084" t="str">
            <v>Senior accountant</v>
          </cell>
          <cell r="G1084" t="str">
            <v>A</v>
          </cell>
          <cell r="H1084" t="str">
            <v>USD</v>
          </cell>
          <cell r="I1084">
            <v>35962.94</v>
          </cell>
          <cell r="J1084">
            <v>1</v>
          </cell>
          <cell r="L1084" t="str">
            <v>HOMABAY</v>
          </cell>
          <cell r="M1084" t="str">
            <v>AFRICA</v>
          </cell>
          <cell r="AP1084">
            <v>1</v>
          </cell>
          <cell r="AQ1084">
            <v>138.31900000000002</v>
          </cell>
          <cell r="AR1084" t="str">
            <v xml:space="preserve"> </v>
          </cell>
          <cell r="AS1084" t="str">
            <v xml:space="preserve"> </v>
          </cell>
          <cell r="AT1084">
            <v>0</v>
          </cell>
        </row>
        <row r="1085">
          <cell r="A1085" t="str">
            <v>Nandi, James Joel Omutsani</v>
          </cell>
          <cell r="B1085" t="str">
            <v>Digital Systems Associate II</v>
          </cell>
          <cell r="C1085" t="str">
            <v>MNTD</v>
          </cell>
          <cell r="D1085" t="str">
            <v>10182</v>
          </cell>
          <cell r="E1085" t="str">
            <v>Y</v>
          </cell>
          <cell r="F1085" t="str">
            <v>Digital Health Specialist</v>
          </cell>
          <cell r="G1085" t="str">
            <v>A</v>
          </cell>
          <cell r="H1085" t="str">
            <v>USD</v>
          </cell>
          <cell r="I1085">
            <v>41580</v>
          </cell>
          <cell r="J1085">
            <v>1</v>
          </cell>
          <cell r="L1085" t="str">
            <v>NAIROBI</v>
          </cell>
          <cell r="M1085" t="str">
            <v>AFRICA</v>
          </cell>
          <cell r="AP1085">
            <v>1</v>
          </cell>
          <cell r="AQ1085">
            <v>159.92307692307693</v>
          </cell>
          <cell r="AR1085" t="str">
            <v xml:space="preserve"> </v>
          </cell>
          <cell r="AS1085" t="str">
            <v xml:space="preserve"> </v>
          </cell>
          <cell r="AT1085">
            <v>0</v>
          </cell>
        </row>
        <row r="1086">
          <cell r="A1086" t="str">
            <v>Nandita, S</v>
          </cell>
          <cell r="B1086" t="str">
            <v>Communications Associate I</v>
          </cell>
          <cell r="C1086" t="str">
            <v>PSN</v>
          </cell>
          <cell r="D1086" t="str">
            <v>7747</v>
          </cell>
          <cell r="E1086" t="str">
            <v>Y</v>
          </cell>
          <cell r="F1086" t="str">
            <v>Senior Design Associate</v>
          </cell>
          <cell r="G1086" t="str">
            <v>A</v>
          </cell>
          <cell r="H1086" t="str">
            <v>INR</v>
          </cell>
          <cell r="I1086">
            <v>880644.24</v>
          </cell>
          <cell r="J1086">
            <v>1</v>
          </cell>
          <cell r="L1086" t="str">
            <v>NEW DELHI</v>
          </cell>
          <cell r="M1086" t="str">
            <v>AMEE</v>
          </cell>
          <cell r="AP1086">
            <v>81.06</v>
          </cell>
          <cell r="AQ1086">
            <v>41.785013949780783</v>
          </cell>
          <cell r="AR1086" t="str">
            <v xml:space="preserve"> </v>
          </cell>
          <cell r="AS1086" t="str">
            <v xml:space="preserve"> </v>
          </cell>
          <cell r="AT1086">
            <v>0</v>
          </cell>
        </row>
        <row r="1087">
          <cell r="A1087" t="str">
            <v>Nansubuga, Joyce Christine</v>
          </cell>
          <cell r="B1087" t="str">
            <v>Strategy &amp; Operations Officer</v>
          </cell>
          <cell r="C1087" t="str">
            <v>UGA</v>
          </cell>
          <cell r="D1087" t="str">
            <v>7291</v>
          </cell>
          <cell r="E1087" t="str">
            <v>Y</v>
          </cell>
          <cell r="F1087" t="str">
            <v>Finance Officer</v>
          </cell>
          <cell r="G1087" t="str">
            <v>A</v>
          </cell>
          <cell r="H1087" t="str">
            <v>UGX</v>
          </cell>
          <cell r="I1087">
            <v>100163250</v>
          </cell>
          <cell r="J1087">
            <v>1</v>
          </cell>
          <cell r="L1087" t="str">
            <v>UgandaKampala</v>
          </cell>
          <cell r="M1087" t="str">
            <v>AFRICA</v>
          </cell>
          <cell r="AP1087">
            <v>3750</v>
          </cell>
          <cell r="AQ1087">
            <v>102.73153846153846</v>
          </cell>
          <cell r="AR1087" t="str">
            <v xml:space="preserve"> </v>
          </cell>
          <cell r="AS1087" t="str">
            <v xml:space="preserve"> </v>
          </cell>
          <cell r="AT1087">
            <v>0</v>
          </cell>
        </row>
        <row r="1088">
          <cell r="A1088" t="str">
            <v>Nantale, Grace</v>
          </cell>
          <cell r="B1088" t="str">
            <v>TL II Finance and Awards</v>
          </cell>
          <cell r="C1088" t="str">
            <v>UGA</v>
          </cell>
          <cell r="D1088" t="str">
            <v>5544</v>
          </cell>
          <cell r="E1088" t="str">
            <v>Y</v>
          </cell>
          <cell r="F1088" t="str">
            <v>Program Administrator (PADM), Sayana Press Project</v>
          </cell>
          <cell r="G1088" t="str">
            <v>A</v>
          </cell>
          <cell r="H1088" t="str">
            <v>UGX</v>
          </cell>
          <cell r="I1088">
            <v>134192939</v>
          </cell>
          <cell r="J1088">
            <v>1</v>
          </cell>
          <cell r="L1088" t="str">
            <v>UgandaKampala</v>
          </cell>
          <cell r="M1088" t="str">
            <v>AFRICA</v>
          </cell>
          <cell r="AP1088">
            <v>3750</v>
          </cell>
          <cell r="AQ1088">
            <v>137.63378358974359</v>
          </cell>
          <cell r="AR1088" t="str">
            <v xml:space="preserve"> </v>
          </cell>
          <cell r="AS1088" t="str">
            <v xml:space="preserve"> </v>
          </cell>
          <cell r="AT1088">
            <v>0</v>
          </cell>
        </row>
        <row r="1089">
          <cell r="A1089" t="str">
            <v>Narang, Anisha</v>
          </cell>
          <cell r="B1089" t="str">
            <v>Recruitment Coordinator II</v>
          </cell>
          <cell r="C1089" t="str">
            <v>HR</v>
          </cell>
          <cell r="D1089" t="str">
            <v>8288</v>
          </cell>
          <cell r="E1089" t="str">
            <v>Y</v>
          </cell>
          <cell r="F1089" t="str">
            <v>Associate Recruiter</v>
          </cell>
          <cell r="G1089" t="str">
            <v>A</v>
          </cell>
          <cell r="H1089" t="str">
            <v>INR</v>
          </cell>
          <cell r="I1089">
            <v>1342850</v>
          </cell>
          <cell r="J1089">
            <v>1</v>
          </cell>
          <cell r="L1089" t="str">
            <v>NEW DELHI</v>
          </cell>
          <cell r="M1089" t="str">
            <v>AMEE</v>
          </cell>
          <cell r="AP1089">
            <v>81.06</v>
          </cell>
          <cell r="AQ1089">
            <v>63.715860995653735</v>
          </cell>
          <cell r="AR1089" t="str">
            <v xml:space="preserve"> </v>
          </cell>
          <cell r="AS1089" t="str">
            <v xml:space="preserve"> </v>
          </cell>
          <cell r="AT1089">
            <v>0</v>
          </cell>
        </row>
        <row r="1090">
          <cell r="A1090" t="str">
            <v>Nasikye, Esther Agali</v>
          </cell>
          <cell r="B1090" t="str">
            <v>Manager Communications, Advocacy and Public Policy</v>
          </cell>
          <cell r="C1090" t="str">
            <v>APP</v>
          </cell>
          <cell r="D1090" t="str">
            <v>7034</v>
          </cell>
          <cell r="E1090" t="str">
            <v>Y</v>
          </cell>
          <cell r="F1090" t="str">
            <v>Uganda Advocacy Manager &amp; Global MNCH &amp; Immunization Advocacy Lead</v>
          </cell>
          <cell r="G1090" t="str">
            <v>A</v>
          </cell>
          <cell r="H1090" t="str">
            <v>UGX</v>
          </cell>
          <cell r="I1090">
            <v>258714320</v>
          </cell>
          <cell r="J1090">
            <v>1</v>
          </cell>
          <cell r="L1090" t="str">
            <v>UgandaKampala</v>
          </cell>
          <cell r="M1090" t="str">
            <v>AFRICA</v>
          </cell>
          <cell r="AP1090">
            <v>3750</v>
          </cell>
          <cell r="AQ1090">
            <v>265.34802051282048</v>
          </cell>
          <cell r="AR1090" t="str">
            <v xml:space="preserve"> </v>
          </cell>
          <cell r="AS1090" t="str">
            <v xml:space="preserve"> </v>
          </cell>
          <cell r="AT1090">
            <v>0</v>
          </cell>
        </row>
        <row r="1091">
          <cell r="A1091" t="str">
            <v>Nauroz, Raz Farkhinda</v>
          </cell>
          <cell r="B1091" t="str">
            <v>Program Associate I</v>
          </cell>
          <cell r="C1091" t="str">
            <v>PSN</v>
          </cell>
          <cell r="D1091" t="str">
            <v>10223</v>
          </cell>
          <cell r="E1091" t="str">
            <v>Y</v>
          </cell>
          <cell r="F1091" t="str">
            <v>Program Associate Digital Health</v>
          </cell>
          <cell r="G1091" t="str">
            <v>A</v>
          </cell>
          <cell r="H1091" t="str">
            <v>INR</v>
          </cell>
          <cell r="I1091">
            <v>829949</v>
          </cell>
          <cell r="J1091">
            <v>1</v>
          </cell>
          <cell r="L1091" t="str">
            <v>MUMBAI</v>
          </cell>
          <cell r="M1091" t="str">
            <v>AMEE</v>
          </cell>
          <cell r="AP1091">
            <v>81.06</v>
          </cell>
          <cell r="AQ1091">
            <v>39.37961434075423</v>
          </cell>
          <cell r="AR1091" t="str">
            <v xml:space="preserve"> </v>
          </cell>
          <cell r="AS1091" t="str">
            <v xml:space="preserve"> </v>
          </cell>
          <cell r="AT1091">
            <v>0</v>
          </cell>
        </row>
        <row r="1092">
          <cell r="A1092" t="str">
            <v>Naves-Lucas-Longo, Julianna Regina</v>
          </cell>
          <cell r="B1092" t="str">
            <v>Manager Communications</v>
          </cell>
          <cell r="C1092" t="str">
            <v>EXAGEN</v>
          </cell>
          <cell r="D1092" t="str">
            <v>7137</v>
          </cell>
          <cell r="E1092" t="str">
            <v>Y</v>
          </cell>
          <cell r="F1092" t="str">
            <v>Interim Director of Global Strategic Communications</v>
          </cell>
          <cell r="G1092" t="str">
            <v>A</v>
          </cell>
          <cell r="H1092" t="str">
            <v>USD</v>
          </cell>
          <cell r="I1092">
            <v>135308.69</v>
          </cell>
          <cell r="J1092">
            <v>1</v>
          </cell>
          <cell r="L1092" t="str">
            <v>WASHINGTON DC</v>
          </cell>
          <cell r="M1092" t="str">
            <v>US</v>
          </cell>
          <cell r="AP1092">
            <v>1</v>
          </cell>
          <cell r="AQ1092">
            <v>520.41803846153846</v>
          </cell>
          <cell r="AR1092" t="str">
            <v xml:space="preserve"> </v>
          </cell>
          <cell r="AS1092" t="str">
            <v xml:space="preserve"> </v>
          </cell>
          <cell r="AT1092">
            <v>0</v>
          </cell>
        </row>
        <row r="1093">
          <cell r="A1093" t="str">
            <v>Nawaz, Saira</v>
          </cell>
          <cell r="B1093" t="str">
            <v>Senior Program Officer II</v>
          </cell>
          <cell r="C1093" t="str">
            <v>HSID</v>
          </cell>
          <cell r="D1093" t="str">
            <v>7256</v>
          </cell>
          <cell r="E1093" t="str">
            <v>Y</v>
          </cell>
          <cell r="F1093" t="str">
            <v>Project Director</v>
          </cell>
          <cell r="G1093" t="str">
            <v>A</v>
          </cell>
          <cell r="H1093" t="str">
            <v>USD</v>
          </cell>
          <cell r="I1093">
            <v>145600</v>
          </cell>
          <cell r="J1093">
            <v>1</v>
          </cell>
          <cell r="L1093" t="str">
            <v>HOME-VA-SEA</v>
          </cell>
          <cell r="M1093" t="str">
            <v>US</v>
          </cell>
          <cell r="AP1093">
            <v>1</v>
          </cell>
          <cell r="AQ1093">
            <v>560</v>
          </cell>
          <cell r="AR1093" t="str">
            <v xml:space="preserve"> </v>
          </cell>
          <cell r="AS1093" t="str">
            <v xml:space="preserve"> </v>
          </cell>
          <cell r="AT1093">
            <v>0</v>
          </cell>
        </row>
        <row r="1094">
          <cell r="A1094" t="str">
            <v>Ndakeni, Francis</v>
          </cell>
          <cell r="B1094" t="str">
            <v>Grants &amp; Contracts Associate II</v>
          </cell>
          <cell r="C1094" t="str">
            <v>MNTD</v>
          </cell>
          <cell r="D1094" t="str">
            <v>7694</v>
          </cell>
          <cell r="E1094" t="str">
            <v>Y</v>
          </cell>
          <cell r="F1094" t="str">
            <v>Agreements &amp; Grants Officer</v>
          </cell>
          <cell r="G1094" t="str">
            <v>A</v>
          </cell>
          <cell r="H1094" t="str">
            <v>ZMW</v>
          </cell>
          <cell r="I1094">
            <v>263900.09999999998</v>
          </cell>
          <cell r="J1094">
            <v>1</v>
          </cell>
          <cell r="L1094" t="str">
            <v>LUSAKA1</v>
          </cell>
          <cell r="M1094" t="str">
            <v>AFRICA</v>
          </cell>
          <cell r="AP1094">
            <v>19.5</v>
          </cell>
          <cell r="AQ1094">
            <v>52.051301775147927</v>
          </cell>
          <cell r="AR1094" t="str">
            <v xml:space="preserve"> </v>
          </cell>
          <cell r="AS1094" t="str">
            <v xml:space="preserve"> </v>
          </cell>
          <cell r="AT1094">
            <v>0</v>
          </cell>
        </row>
        <row r="1095">
          <cell r="A1095" t="str">
            <v>Ndao, Mamadou</v>
          </cell>
          <cell r="B1095" t="str">
            <v>Senior Finance and Awards Officer II/ Senior PADM II</v>
          </cell>
          <cell r="C1095" t="str">
            <v>MNTD</v>
          </cell>
          <cell r="D1095" t="str">
            <v>8025</v>
          </cell>
          <cell r="E1095" t="str">
            <v>Y</v>
          </cell>
          <cell r="F1095" t="str">
            <v>Senior Finance and Operations Manager</v>
          </cell>
          <cell r="G1095" t="str">
            <v>A</v>
          </cell>
          <cell r="H1095" t="str">
            <v>XOF</v>
          </cell>
          <cell r="I1095">
            <v>42520142</v>
          </cell>
          <cell r="J1095">
            <v>1</v>
          </cell>
          <cell r="L1095" t="str">
            <v>SenegalDakar</v>
          </cell>
          <cell r="M1095" t="str">
            <v>AFRICA</v>
          </cell>
          <cell r="AP1095">
            <v>600</v>
          </cell>
          <cell r="AQ1095">
            <v>272.56501282051283</v>
          </cell>
          <cell r="AR1095" t="str">
            <v xml:space="preserve"> </v>
          </cell>
          <cell r="AS1095" t="str">
            <v xml:space="preserve"> </v>
          </cell>
          <cell r="AT1095">
            <v>0</v>
          </cell>
        </row>
        <row r="1096">
          <cell r="A1096" t="str">
            <v>Nderitu, Levis Maina</v>
          </cell>
          <cell r="B1096" t="str">
            <v>Global Head of DE&amp;I</v>
          </cell>
          <cell r="C1096" t="str">
            <v>PRES</v>
          </cell>
          <cell r="D1096" t="str">
            <v>7550</v>
          </cell>
          <cell r="E1096" t="str">
            <v>Y</v>
          </cell>
          <cell r="F1096" t="str">
            <v>Global Head of DE&amp;I</v>
          </cell>
          <cell r="G1096" t="str">
            <v>A</v>
          </cell>
          <cell r="H1096" t="str">
            <v>USD</v>
          </cell>
          <cell r="I1096">
            <v>138353.72</v>
          </cell>
          <cell r="J1096">
            <v>1</v>
          </cell>
          <cell r="L1096" t="str">
            <v>NAIROBI</v>
          </cell>
          <cell r="M1096" t="str">
            <v>AFRICA</v>
          </cell>
          <cell r="AP1096">
            <v>1</v>
          </cell>
          <cell r="AQ1096">
            <v>532.12969230769227</v>
          </cell>
          <cell r="AR1096" t="str">
            <v xml:space="preserve"> </v>
          </cell>
          <cell r="AS1096" t="str">
            <v xml:space="preserve"> </v>
          </cell>
          <cell r="AT1096">
            <v>0</v>
          </cell>
        </row>
        <row r="1097">
          <cell r="A1097" t="str">
            <v>Ndiaye, Adjaratou Fatou</v>
          </cell>
          <cell r="B1097" t="str">
            <v>Functional Specialist II</v>
          </cell>
          <cell r="C1097" t="str">
            <v>SEN</v>
          </cell>
          <cell r="D1097" t="str">
            <v>10213</v>
          </cell>
          <cell r="E1097" t="str">
            <v>Y</v>
          </cell>
          <cell r="F1097" t="str">
            <v>Reproductive, Maternal, Neonatal, Infant and Adolescent Health Advisor</v>
          </cell>
          <cell r="G1097" t="str">
            <v>A</v>
          </cell>
          <cell r="H1097" t="str">
            <v>XOF</v>
          </cell>
          <cell r="I1097">
            <v>18000000</v>
          </cell>
          <cell r="J1097">
            <v>1</v>
          </cell>
          <cell r="L1097" t="str">
            <v>SenegalDakar</v>
          </cell>
          <cell r="M1097" t="str">
            <v>AFRICA</v>
          </cell>
          <cell r="AP1097">
            <v>600</v>
          </cell>
          <cell r="AQ1097">
            <v>115.38461538461539</v>
          </cell>
          <cell r="AR1097" t="str">
            <v xml:space="preserve"> </v>
          </cell>
          <cell r="AS1097" t="str">
            <v xml:space="preserve"> </v>
          </cell>
          <cell r="AT1097">
            <v>0</v>
          </cell>
        </row>
        <row r="1098">
          <cell r="A1098" t="str">
            <v>Ndiaye, Aminata</v>
          </cell>
          <cell r="B1098" t="str">
            <v>Communications Associate II</v>
          </cell>
          <cell r="C1098" t="str">
            <v>SEN</v>
          </cell>
          <cell r="D1098" t="str">
            <v>10328</v>
          </cell>
          <cell r="E1098" t="str">
            <v>Y</v>
          </cell>
          <cell r="F1098" t="str">
            <v>Communications Associate</v>
          </cell>
          <cell r="G1098" t="str">
            <v>A</v>
          </cell>
          <cell r="H1098" t="str">
            <v>XOF</v>
          </cell>
          <cell r="I1098">
            <v>18000000</v>
          </cell>
          <cell r="J1098">
            <v>1</v>
          </cell>
          <cell r="L1098" t="str">
            <v>SenegalDakar</v>
          </cell>
          <cell r="M1098" t="str">
            <v>AFRICA</v>
          </cell>
          <cell r="AP1098">
            <v>600</v>
          </cell>
          <cell r="AQ1098">
            <v>115.38461538461539</v>
          </cell>
          <cell r="AR1098" t="str">
            <v xml:space="preserve"> </v>
          </cell>
          <cell r="AS1098" t="str">
            <v xml:space="preserve"> </v>
          </cell>
          <cell r="AT1098">
            <v>0</v>
          </cell>
        </row>
        <row r="1099">
          <cell r="A1099" t="str">
            <v>Ndiaye, Cathy</v>
          </cell>
          <cell r="B1099" t="str">
            <v>Program Advisor I</v>
          </cell>
          <cell r="C1099" t="str">
            <v>SEN</v>
          </cell>
          <cell r="D1099" t="str">
            <v>4825</v>
          </cell>
          <cell r="E1099" t="str">
            <v>Y</v>
          </cell>
          <cell r="F1099" t="str">
            <v>Director, HPV programs</v>
          </cell>
          <cell r="G1099" t="str">
            <v>A</v>
          </cell>
          <cell r="H1099" t="str">
            <v>XOF</v>
          </cell>
          <cell r="I1099">
            <v>77634535</v>
          </cell>
          <cell r="J1099">
            <v>1</v>
          </cell>
          <cell r="L1099" t="str">
            <v>SenegalDakar</v>
          </cell>
          <cell r="M1099" t="str">
            <v>AFRICA</v>
          </cell>
          <cell r="AP1099">
            <v>600</v>
          </cell>
          <cell r="AQ1099">
            <v>497.65727564102565</v>
          </cell>
          <cell r="AR1099" t="str">
            <v xml:space="preserve"> </v>
          </cell>
          <cell r="AS1099" t="str">
            <v xml:space="preserve"> </v>
          </cell>
          <cell r="AT1099">
            <v>0</v>
          </cell>
        </row>
        <row r="1100">
          <cell r="A1100" t="str">
            <v>Ndiaye, Papa Mousse</v>
          </cell>
          <cell r="B1100" t="str">
            <v>Global HUB Leader</v>
          </cell>
          <cell r="C1100" t="str">
            <v>ARMGT</v>
          </cell>
          <cell r="D1100" t="str">
            <v>6017</v>
          </cell>
          <cell r="E1100" t="str">
            <v>Y</v>
          </cell>
          <cell r="F1100" t="str">
            <v>Regional Hub and Country Director</v>
          </cell>
          <cell r="G1100" t="str">
            <v>A</v>
          </cell>
          <cell r="H1100" t="str">
            <v>XOF</v>
          </cell>
          <cell r="I1100">
            <v>98616000</v>
          </cell>
          <cell r="J1100">
            <v>1</v>
          </cell>
          <cell r="L1100" t="str">
            <v>SenegalDakar</v>
          </cell>
          <cell r="M1100" t="str">
            <v>AFRICA</v>
          </cell>
          <cell r="AP1100">
            <v>600</v>
          </cell>
          <cell r="AQ1100">
            <v>632.15384615384619</v>
          </cell>
          <cell r="AR1100" t="str">
            <v xml:space="preserve"> </v>
          </cell>
          <cell r="AS1100" t="str">
            <v xml:space="preserve"> </v>
          </cell>
          <cell r="AT1100">
            <v>0</v>
          </cell>
        </row>
        <row r="1101">
          <cell r="A1101" t="str">
            <v>Ndirangu, Rachel Kabura</v>
          </cell>
          <cell r="B1101" t="str">
            <v>Senior Manager Advocacy and Public Policy</v>
          </cell>
          <cell r="C1101" t="str">
            <v>APP</v>
          </cell>
          <cell r="D1101" t="str">
            <v>7076</v>
          </cell>
          <cell r="E1101" t="str">
            <v>Y</v>
          </cell>
          <cell r="F1101" t="str">
            <v>Regional Director, Advocacy &amp; Public Policy</v>
          </cell>
          <cell r="G1101" t="str">
            <v>A</v>
          </cell>
          <cell r="H1101" t="str">
            <v>USD</v>
          </cell>
          <cell r="I1101">
            <v>84776.86</v>
          </cell>
          <cell r="J1101">
            <v>1</v>
          </cell>
          <cell r="L1101" t="str">
            <v>NAIROBI</v>
          </cell>
          <cell r="M1101" t="str">
            <v>AFRICA</v>
          </cell>
          <cell r="AP1101">
            <v>1</v>
          </cell>
          <cell r="AQ1101">
            <v>326.06484615384613</v>
          </cell>
          <cell r="AR1101" t="str">
            <v xml:space="preserve"> </v>
          </cell>
          <cell r="AS1101" t="str">
            <v xml:space="preserve"> </v>
          </cell>
          <cell r="AT1101">
            <v>0</v>
          </cell>
        </row>
        <row r="1102">
          <cell r="A1102" t="str">
            <v>Ndire, Nicholas Otieno</v>
          </cell>
          <cell r="B1102" t="str">
            <v>Senior Grants &amp; Contracts Officer I</v>
          </cell>
          <cell r="C1102" t="str">
            <v>GRC</v>
          </cell>
          <cell r="D1102" t="str">
            <v>7913</v>
          </cell>
          <cell r="E1102" t="str">
            <v>Y</v>
          </cell>
          <cell r="F1102" t="str">
            <v>Grants and Contracts Officer</v>
          </cell>
          <cell r="G1102" t="str">
            <v>A</v>
          </cell>
          <cell r="H1102" t="str">
            <v>USD</v>
          </cell>
          <cell r="I1102">
            <v>35489.120000000003</v>
          </cell>
          <cell r="J1102">
            <v>1</v>
          </cell>
          <cell r="L1102" t="str">
            <v>NAIROBI</v>
          </cell>
          <cell r="M1102" t="str">
            <v>AFRICA</v>
          </cell>
          <cell r="AP1102">
            <v>1</v>
          </cell>
          <cell r="AQ1102">
            <v>136.49661538461538</v>
          </cell>
          <cell r="AR1102" t="str">
            <v xml:space="preserve"> </v>
          </cell>
          <cell r="AS1102" t="str">
            <v xml:space="preserve"> </v>
          </cell>
          <cell r="AT1102">
            <v>0</v>
          </cell>
        </row>
        <row r="1103">
          <cell r="A1103" t="str">
            <v>Ndongo, John Mamuduo</v>
          </cell>
          <cell r="B1103" t="str">
            <v>Recruiter I</v>
          </cell>
          <cell r="C1103" t="str">
            <v>HR</v>
          </cell>
          <cell r="D1103" t="str">
            <v>8189</v>
          </cell>
          <cell r="E1103" t="str">
            <v>Y</v>
          </cell>
          <cell r="F1103" t="str">
            <v>Global Proposal Recruiter</v>
          </cell>
          <cell r="G1103" t="str">
            <v>A</v>
          </cell>
          <cell r="H1103" t="str">
            <v>ZMW</v>
          </cell>
          <cell r="I1103">
            <v>249660</v>
          </cell>
          <cell r="J1103">
            <v>1</v>
          </cell>
          <cell r="L1103" t="str">
            <v>LUSAKA1</v>
          </cell>
          <cell r="M1103" t="str">
            <v>AFRICA</v>
          </cell>
          <cell r="AP1103">
            <v>19.5</v>
          </cell>
          <cell r="AQ1103">
            <v>49.242603550295861</v>
          </cell>
          <cell r="AR1103" t="str">
            <v xml:space="preserve"> </v>
          </cell>
          <cell r="AS1103" t="str">
            <v xml:space="preserve"> </v>
          </cell>
          <cell r="AT1103">
            <v>0</v>
          </cell>
        </row>
        <row r="1104">
          <cell r="A1104" t="str">
            <v>Nelson, Claire Anne Felten</v>
          </cell>
          <cell r="B1104" t="str">
            <v>Senior Advocacy and Public Policy Officer I</v>
          </cell>
          <cell r="C1104" t="str">
            <v>APP</v>
          </cell>
          <cell r="D1104" t="str">
            <v>6836</v>
          </cell>
          <cell r="E1104" t="str">
            <v>Y</v>
          </cell>
          <cell r="F1104" t="str">
            <v>Advocacy &amp; Policy Officer</v>
          </cell>
          <cell r="G1104" t="str">
            <v>A</v>
          </cell>
          <cell r="H1104" t="str">
            <v>USD</v>
          </cell>
          <cell r="I1104">
            <v>91611.520000000004</v>
          </cell>
          <cell r="J1104">
            <v>1</v>
          </cell>
          <cell r="L1104" t="str">
            <v>WASHINGTON DC</v>
          </cell>
          <cell r="M1104" t="str">
            <v>US</v>
          </cell>
          <cell r="AP1104">
            <v>1</v>
          </cell>
          <cell r="AQ1104">
            <v>352.35200000000003</v>
          </cell>
          <cell r="AR1104" t="str">
            <v xml:space="preserve"> </v>
          </cell>
          <cell r="AS1104" t="str">
            <v xml:space="preserve"> </v>
          </cell>
          <cell r="AT1104">
            <v>0</v>
          </cell>
        </row>
        <row r="1105">
          <cell r="A1105" t="str">
            <v>Newhouse, Lauren</v>
          </cell>
          <cell r="B1105" t="str">
            <v>Advanced Communications</v>
          </cell>
          <cell r="C1105" t="str">
            <v>CPAI</v>
          </cell>
          <cell r="D1105" t="str">
            <v>3360</v>
          </cell>
          <cell r="E1105" t="str">
            <v>Y</v>
          </cell>
          <cell r="F1105" t="str">
            <v>Senior Communications Officer</v>
          </cell>
          <cell r="G1105" t="str">
            <v>A</v>
          </cell>
          <cell r="H1105" t="str">
            <v>USD</v>
          </cell>
          <cell r="I1105">
            <v>122536.96000000001</v>
          </cell>
          <cell r="J1105">
            <v>1</v>
          </cell>
          <cell r="L1105" t="str">
            <v>SEATTLE</v>
          </cell>
          <cell r="M1105" t="str">
            <v>US</v>
          </cell>
          <cell r="AP1105">
            <v>1</v>
          </cell>
          <cell r="AQ1105">
            <v>471.29600000000005</v>
          </cell>
          <cell r="AR1105" t="str">
            <v xml:space="preserve"> </v>
          </cell>
          <cell r="AS1105" t="str">
            <v xml:space="preserve"> </v>
          </cell>
          <cell r="AT1105">
            <v>0</v>
          </cell>
        </row>
        <row r="1106">
          <cell r="A1106" t="str">
            <v>Newton, Tara</v>
          </cell>
          <cell r="B1106" t="str">
            <v>Advanced Communications</v>
          </cell>
          <cell r="C1106" t="str">
            <v>EXAGEN</v>
          </cell>
          <cell r="D1106" t="str">
            <v>5237</v>
          </cell>
          <cell r="E1106" t="str">
            <v>Y</v>
          </cell>
          <cell r="F1106" t="str">
            <v>Senior Communications Officer</v>
          </cell>
          <cell r="G1106" t="str">
            <v>A</v>
          </cell>
          <cell r="H1106" t="str">
            <v>USD</v>
          </cell>
          <cell r="I1106">
            <v>140608</v>
          </cell>
          <cell r="J1106">
            <v>1</v>
          </cell>
          <cell r="L1106" t="str">
            <v>HOME-WA-SEA</v>
          </cell>
          <cell r="M1106" t="str">
            <v>US</v>
          </cell>
          <cell r="AP1106">
            <v>1</v>
          </cell>
          <cell r="AQ1106">
            <v>540.79999999999995</v>
          </cell>
          <cell r="AR1106" t="str">
            <v xml:space="preserve"> </v>
          </cell>
          <cell r="AS1106" t="str">
            <v xml:space="preserve"> </v>
          </cell>
          <cell r="AT1106">
            <v>0</v>
          </cell>
        </row>
        <row r="1107">
          <cell r="A1107" t="str">
            <v>Ngalande, Juliana</v>
          </cell>
          <cell r="B1107" t="str">
            <v>Senior Finance and Awards Officer/ Senior PADM I</v>
          </cell>
          <cell r="C1107" t="str">
            <v>RH</v>
          </cell>
          <cell r="D1107" t="str">
            <v>4386</v>
          </cell>
          <cell r="E1107" t="str">
            <v>Y</v>
          </cell>
          <cell r="F1107" t="str">
            <v>Project Administrator</v>
          </cell>
          <cell r="G1107" t="str">
            <v>A</v>
          </cell>
          <cell r="H1107" t="str">
            <v>ZMW</v>
          </cell>
          <cell r="I1107">
            <v>305128.32000000001</v>
          </cell>
          <cell r="J1107">
            <v>1</v>
          </cell>
          <cell r="L1107" t="str">
            <v>LUSAKA1</v>
          </cell>
          <cell r="M1107" t="str">
            <v>AFRICA</v>
          </cell>
          <cell r="AP1107">
            <v>19.5</v>
          </cell>
          <cell r="AQ1107">
            <v>60.183100591715977</v>
          </cell>
          <cell r="AR1107" t="str">
            <v xml:space="preserve"> </v>
          </cell>
          <cell r="AS1107" t="str">
            <v xml:space="preserve"> </v>
          </cell>
          <cell r="AT1107">
            <v>0</v>
          </cell>
        </row>
        <row r="1108">
          <cell r="A1108" t="str">
            <v>Ngandu, Daniel</v>
          </cell>
          <cell r="B1108" t="str">
            <v>Senior Program Officer II</v>
          </cell>
          <cell r="C1108" t="str">
            <v>MNTD</v>
          </cell>
          <cell r="D1108" t="str">
            <v>7767</v>
          </cell>
          <cell r="E1108" t="str">
            <v>Y</v>
          </cell>
          <cell r="F1108" t="str">
            <v>Program Officer – Digital Tools, Zambia Digital Community Health</v>
          </cell>
          <cell r="G1108" t="str">
            <v>A</v>
          </cell>
          <cell r="H1108" t="str">
            <v>ZMW</v>
          </cell>
          <cell r="I1108">
            <v>429105.1</v>
          </cell>
          <cell r="J1108">
            <v>1</v>
          </cell>
          <cell r="L1108" t="str">
            <v>LUSAKA1</v>
          </cell>
          <cell r="M1108" t="str">
            <v>AFRICA</v>
          </cell>
          <cell r="AP1108">
            <v>19.5</v>
          </cell>
          <cell r="AQ1108">
            <v>84.63611439842208</v>
          </cell>
          <cell r="AR1108" t="str">
            <v xml:space="preserve"> </v>
          </cell>
          <cell r="AS1108" t="str">
            <v xml:space="preserve"> </v>
          </cell>
          <cell r="AT1108">
            <v>0</v>
          </cell>
        </row>
        <row r="1109">
          <cell r="A1109" t="str">
            <v>Ngaruiya, Diana</v>
          </cell>
          <cell r="B1109" t="str">
            <v>Administrative Assistant II</v>
          </cell>
          <cell r="C1109" t="str">
            <v>PSK</v>
          </cell>
          <cell r="D1109" t="str">
            <v>10134</v>
          </cell>
          <cell r="E1109" t="str">
            <v>Y</v>
          </cell>
          <cell r="F1109" t="str">
            <v>Administrative Assistant</v>
          </cell>
          <cell r="G1109" t="str">
            <v>A</v>
          </cell>
          <cell r="H1109" t="str">
            <v>USD</v>
          </cell>
          <cell r="I1109">
            <v>11828.57</v>
          </cell>
          <cell r="J1109">
            <v>1</v>
          </cell>
          <cell r="L1109" t="str">
            <v>NAIROBI</v>
          </cell>
          <cell r="M1109" t="str">
            <v>AFRICA</v>
          </cell>
          <cell r="AP1109">
            <v>1</v>
          </cell>
          <cell r="AQ1109">
            <v>45.494500000000002</v>
          </cell>
          <cell r="AR1109" t="str">
            <v xml:space="preserve"> </v>
          </cell>
          <cell r="AS1109" t="str">
            <v xml:space="preserve"> </v>
          </cell>
          <cell r="AT1109">
            <v>0</v>
          </cell>
        </row>
        <row r="1110">
          <cell r="A1110" t="str">
            <v>Nge, Lin Lin</v>
          </cell>
          <cell r="B1110" t="str">
            <v>Senior Accountant I</v>
          </cell>
          <cell r="C1110" t="str">
            <v>MM</v>
          </cell>
          <cell r="D1110" t="str">
            <v>10042</v>
          </cell>
          <cell r="E1110" t="str">
            <v>Y</v>
          </cell>
          <cell r="F1110" t="str">
            <v>Senior Finance Associate</v>
          </cell>
          <cell r="G1110" t="str">
            <v>A</v>
          </cell>
          <cell r="H1110" t="str">
            <v>USD</v>
          </cell>
          <cell r="I1110">
            <v>25680</v>
          </cell>
          <cell r="J1110">
            <v>1</v>
          </cell>
          <cell r="L1110" t="str">
            <v>Yangon</v>
          </cell>
          <cell r="M1110" t="str">
            <v>AMEE</v>
          </cell>
          <cell r="AP1110">
            <v>1</v>
          </cell>
          <cell r="AQ1110">
            <v>98.769230769230774</v>
          </cell>
          <cell r="AR1110" t="str">
            <v xml:space="preserve"> </v>
          </cell>
          <cell r="AS1110" t="str">
            <v xml:space="preserve"> </v>
          </cell>
          <cell r="AT1110">
            <v>0</v>
          </cell>
        </row>
        <row r="1111">
          <cell r="A1111" t="str">
            <v>Ngelime, Beatrice Phanuel</v>
          </cell>
          <cell r="B1111" t="str">
            <v>Program Associate I</v>
          </cell>
          <cell r="C1111" t="str">
            <v>TAN</v>
          </cell>
          <cell r="D1111" t="str">
            <v>6595</v>
          </cell>
          <cell r="E1111" t="str">
            <v>Y</v>
          </cell>
          <cell r="F1111" t="str">
            <v>Program Associate</v>
          </cell>
          <cell r="G1111" t="str">
            <v>A</v>
          </cell>
          <cell r="H1111" t="str">
            <v>TZS</v>
          </cell>
          <cell r="I1111">
            <v>27997681.32</v>
          </cell>
          <cell r="J1111">
            <v>1</v>
          </cell>
          <cell r="L1111" t="str">
            <v>DAR ES SALAAM</v>
          </cell>
          <cell r="M1111" t="str">
            <v>AFRICA</v>
          </cell>
          <cell r="AP1111">
            <v>2500</v>
          </cell>
          <cell r="AQ1111">
            <v>43.073355876923081</v>
          </cell>
          <cell r="AR1111" t="str">
            <v xml:space="preserve"> </v>
          </cell>
          <cell r="AS1111" t="str">
            <v xml:space="preserve"> </v>
          </cell>
          <cell r="AT1111">
            <v>0</v>
          </cell>
        </row>
        <row r="1112">
          <cell r="A1112" t="str">
            <v>Ngere, Lilian Awuor</v>
          </cell>
          <cell r="B1112" t="str">
            <v>Senior Program Officer I</v>
          </cell>
          <cell r="C1112" t="str">
            <v>PSK</v>
          </cell>
          <cell r="D1112" t="str">
            <v>6051</v>
          </cell>
          <cell r="E1112" t="str">
            <v>Y</v>
          </cell>
          <cell r="F1112" t="str">
            <v>Program Officer</v>
          </cell>
          <cell r="G1112" t="str">
            <v>A</v>
          </cell>
          <cell r="H1112" t="str">
            <v>USD</v>
          </cell>
          <cell r="I1112">
            <v>27394.28</v>
          </cell>
          <cell r="J1112">
            <v>1</v>
          </cell>
          <cell r="L1112" t="str">
            <v>KISUMU</v>
          </cell>
          <cell r="M1112" t="str">
            <v>AFRICA</v>
          </cell>
          <cell r="AP1112">
            <v>1</v>
          </cell>
          <cell r="AQ1112">
            <v>105.36261538461538</v>
          </cell>
          <cell r="AR1112" t="str">
            <v xml:space="preserve"> </v>
          </cell>
          <cell r="AS1112" t="str">
            <v xml:space="preserve"> </v>
          </cell>
          <cell r="AT1112">
            <v>0</v>
          </cell>
        </row>
        <row r="1113">
          <cell r="A1113" t="str">
            <v>Ngo, Anh Tuan</v>
          </cell>
          <cell r="B1113" t="str">
            <v>Senior Manager Finance and Awards</v>
          </cell>
          <cell r="C1113" t="str">
            <v>VN</v>
          </cell>
          <cell r="D1113" t="str">
            <v>5760</v>
          </cell>
          <cell r="E1113" t="str">
            <v>Y</v>
          </cell>
          <cell r="F1113" t="str">
            <v>Senior Project Admin and Finance Manager</v>
          </cell>
          <cell r="G1113" t="str">
            <v>A</v>
          </cell>
          <cell r="H1113" t="str">
            <v>VND</v>
          </cell>
          <cell r="I1113">
            <v>1747518002</v>
          </cell>
          <cell r="J1113">
            <v>1</v>
          </cell>
          <cell r="L1113" t="str">
            <v>HANOI</v>
          </cell>
          <cell r="M1113" t="str">
            <v>AMEE</v>
          </cell>
          <cell r="AP1113">
            <v>23750</v>
          </cell>
          <cell r="AQ1113">
            <v>282.99886672064775</v>
          </cell>
          <cell r="AR1113" t="str">
            <v xml:space="preserve"> </v>
          </cell>
          <cell r="AS1113" t="str">
            <v xml:space="preserve"> </v>
          </cell>
          <cell r="AT1113">
            <v>0</v>
          </cell>
        </row>
        <row r="1114">
          <cell r="A1114" t="str">
            <v>Ngo, Binh Thi Thanh</v>
          </cell>
          <cell r="B1114" t="str">
            <v>Senior Accountant I</v>
          </cell>
          <cell r="C1114" t="str">
            <v>VN</v>
          </cell>
          <cell r="D1114" t="str">
            <v>5215</v>
          </cell>
          <cell r="E1114" t="str">
            <v>Y</v>
          </cell>
          <cell r="F1114" t="str">
            <v>Project Finance Officer</v>
          </cell>
          <cell r="G1114" t="str">
            <v>A</v>
          </cell>
          <cell r="H1114" t="str">
            <v>VND</v>
          </cell>
          <cell r="I1114">
            <v>725072342</v>
          </cell>
          <cell r="J1114">
            <v>1</v>
          </cell>
          <cell r="L1114" t="str">
            <v>HANOI</v>
          </cell>
          <cell r="M1114" t="str">
            <v>AMEE</v>
          </cell>
          <cell r="AP1114">
            <v>23750</v>
          </cell>
          <cell r="AQ1114">
            <v>117.42062218623481</v>
          </cell>
          <cell r="AR1114" t="str">
            <v xml:space="preserve"> </v>
          </cell>
          <cell r="AS1114" t="str">
            <v xml:space="preserve"> </v>
          </cell>
          <cell r="AT1114">
            <v>0</v>
          </cell>
        </row>
        <row r="1115">
          <cell r="A1115" t="str">
            <v>Ngo, Huy Quoc</v>
          </cell>
          <cell r="B1115" t="str">
            <v>Senior Program Officer I</v>
          </cell>
          <cell r="C1115" t="str">
            <v>VN</v>
          </cell>
          <cell r="D1115" t="str">
            <v>7372</v>
          </cell>
          <cell r="E1115" t="str">
            <v>Y</v>
          </cell>
          <cell r="F1115" t="str">
            <v>HIS Specialist</v>
          </cell>
          <cell r="G1115" t="str">
            <v>A</v>
          </cell>
          <cell r="H1115" t="str">
            <v>VND</v>
          </cell>
          <cell r="I1115">
            <v>824320381</v>
          </cell>
          <cell r="J1115">
            <v>1</v>
          </cell>
          <cell r="L1115" t="str">
            <v>HANOI</v>
          </cell>
          <cell r="M1115" t="str">
            <v>AMEE</v>
          </cell>
          <cell r="AP1115">
            <v>23750</v>
          </cell>
          <cell r="AQ1115">
            <v>133.49317910931174</v>
          </cell>
          <cell r="AR1115" t="str">
            <v xml:space="preserve"> </v>
          </cell>
          <cell r="AS1115" t="str">
            <v xml:space="preserve"> </v>
          </cell>
          <cell r="AT1115">
            <v>0</v>
          </cell>
        </row>
        <row r="1116">
          <cell r="A1116" t="str">
            <v>Ngobili, Chimezie Chris</v>
          </cell>
          <cell r="B1116" t="str">
            <v>Senior Infrastructure Analyst/Engineer I</v>
          </cell>
          <cell r="C1116" t="str">
            <v>IT</v>
          </cell>
          <cell r="D1116" t="str">
            <v>6766</v>
          </cell>
          <cell r="E1116" t="str">
            <v>Y</v>
          </cell>
          <cell r="F1116" t="str">
            <v>Systems Engineer</v>
          </cell>
          <cell r="G1116" t="str">
            <v>A</v>
          </cell>
          <cell r="H1116" t="str">
            <v>USD</v>
          </cell>
          <cell r="I1116">
            <v>111914.71</v>
          </cell>
          <cell r="J1116">
            <v>1</v>
          </cell>
          <cell r="L1116" t="str">
            <v>WASHINGTON DC</v>
          </cell>
          <cell r="M1116" t="str">
            <v>US</v>
          </cell>
          <cell r="AP1116">
            <v>1</v>
          </cell>
          <cell r="AQ1116">
            <v>430.44119230769235</v>
          </cell>
          <cell r="AR1116" t="str">
            <v xml:space="preserve"> </v>
          </cell>
          <cell r="AS1116" t="str">
            <v xml:space="preserve"> </v>
          </cell>
          <cell r="AT1116">
            <v>0</v>
          </cell>
        </row>
        <row r="1117">
          <cell r="A1117" t="str">
            <v>Ngom, Bineta Alamine</v>
          </cell>
          <cell r="B1117" t="str">
            <v>Functional Specialist I</v>
          </cell>
          <cell r="C1117" t="str">
            <v>SEN</v>
          </cell>
          <cell r="D1117" t="str">
            <v>7916</v>
          </cell>
          <cell r="E1117" t="str">
            <v>Y</v>
          </cell>
          <cell r="F1117" t="str">
            <v>Senior Program Assistant - EPR</v>
          </cell>
          <cell r="G1117" t="str">
            <v>A</v>
          </cell>
          <cell r="H1117" t="str">
            <v>XOF</v>
          </cell>
          <cell r="I1117">
            <v>10038076</v>
          </cell>
          <cell r="J1117">
            <v>1</v>
          </cell>
          <cell r="L1117" t="str">
            <v>SenegalDakar</v>
          </cell>
          <cell r="M1117" t="str">
            <v>AFRICA</v>
          </cell>
          <cell r="AP1117">
            <v>600</v>
          </cell>
          <cell r="AQ1117">
            <v>64.34664102564102</v>
          </cell>
          <cell r="AR1117" t="str">
            <v xml:space="preserve"> </v>
          </cell>
          <cell r="AS1117" t="str">
            <v xml:space="preserve"> </v>
          </cell>
          <cell r="AT1117">
            <v>0</v>
          </cell>
        </row>
        <row r="1118">
          <cell r="A1118" t="str">
            <v>Ngoma, Emelia Machico</v>
          </cell>
          <cell r="B1118" t="str">
            <v>Accounting Coordinator II</v>
          </cell>
          <cell r="C1118" t="str">
            <v>ZM</v>
          </cell>
          <cell r="D1118" t="str">
            <v>6584</v>
          </cell>
          <cell r="E1118" t="str">
            <v>Y</v>
          </cell>
          <cell r="F1118" t="str">
            <v>Finance Assistant</v>
          </cell>
          <cell r="G1118" t="str">
            <v>A</v>
          </cell>
          <cell r="H1118" t="str">
            <v>ZMW</v>
          </cell>
          <cell r="I1118">
            <v>173083.17</v>
          </cell>
          <cell r="J1118">
            <v>1</v>
          </cell>
          <cell r="L1118" t="str">
            <v>LUSAKA1</v>
          </cell>
          <cell r="M1118" t="str">
            <v>AFRICA</v>
          </cell>
          <cell r="AP1118">
            <v>19.5</v>
          </cell>
          <cell r="AQ1118">
            <v>34.13869230769231</v>
          </cell>
          <cell r="AR1118" t="str">
            <v xml:space="preserve"> </v>
          </cell>
          <cell r="AS1118" t="str">
            <v xml:space="preserve"> </v>
          </cell>
          <cell r="AT1118">
            <v>0</v>
          </cell>
        </row>
        <row r="1119">
          <cell r="A1119" t="str">
            <v>Ngomba, Julia Tshinkuta</v>
          </cell>
          <cell r="B1119" t="str">
            <v>Senior Monitoring, Evaluation and Learning Officer I</v>
          </cell>
          <cell r="C1119" t="str">
            <v>MNTD</v>
          </cell>
          <cell r="D1119" t="str">
            <v>7569</v>
          </cell>
          <cell r="E1119" t="str">
            <v>Y</v>
          </cell>
          <cell r="F1119" t="str">
            <v>Monitoring and Evaluation Officer, M-RITE</v>
          </cell>
          <cell r="G1119" t="str">
            <v>A</v>
          </cell>
          <cell r="H1119" t="str">
            <v>USD</v>
          </cell>
          <cell r="I1119">
            <v>33974.639999999999</v>
          </cell>
          <cell r="J1119">
            <v>1</v>
          </cell>
          <cell r="L1119" t="str">
            <v>KINSHASA</v>
          </cell>
          <cell r="M1119" t="str">
            <v>AFRICA</v>
          </cell>
          <cell r="AP1119">
            <v>1</v>
          </cell>
          <cell r="AQ1119">
            <v>130.6716923076923</v>
          </cell>
          <cell r="AR1119" t="str">
            <v xml:space="preserve"> </v>
          </cell>
          <cell r="AS1119" t="str">
            <v xml:space="preserve"> </v>
          </cell>
          <cell r="AT1119">
            <v>0</v>
          </cell>
        </row>
        <row r="1120">
          <cell r="A1120" t="str">
            <v>Ngong, Joseph Onana</v>
          </cell>
          <cell r="B1120" t="str">
            <v>Senior Accountant I</v>
          </cell>
          <cell r="C1120" t="str">
            <v>GLACCT</v>
          </cell>
          <cell r="D1120" t="str">
            <v>10155</v>
          </cell>
          <cell r="E1120" t="str">
            <v>Y</v>
          </cell>
          <cell r="F1120" t="str">
            <v>Payroll Specialist</v>
          </cell>
          <cell r="G1120" t="str">
            <v>A</v>
          </cell>
          <cell r="H1120" t="str">
            <v>USD</v>
          </cell>
          <cell r="I1120">
            <v>85000</v>
          </cell>
          <cell r="J1120">
            <v>1</v>
          </cell>
          <cell r="L1120" t="str">
            <v>SEATTLE</v>
          </cell>
          <cell r="M1120" t="str">
            <v>US</v>
          </cell>
          <cell r="AP1120">
            <v>1</v>
          </cell>
          <cell r="AQ1120">
            <v>326.92307692307691</v>
          </cell>
          <cell r="AR1120" t="str">
            <v xml:space="preserve"> </v>
          </cell>
          <cell r="AS1120" t="str">
            <v xml:space="preserve"> </v>
          </cell>
          <cell r="AT1120">
            <v>0</v>
          </cell>
        </row>
        <row r="1121">
          <cell r="A1121" t="str">
            <v>Ngosa, Marvin Yumba</v>
          </cell>
          <cell r="B1121" t="str">
            <v>TL II Infrastructure</v>
          </cell>
          <cell r="C1121" t="str">
            <v>IT</v>
          </cell>
          <cell r="D1121" t="str">
            <v>7226</v>
          </cell>
          <cell r="E1121" t="str">
            <v>Y</v>
          </cell>
          <cell r="F1121" t="str">
            <v>Lead, Regional Systems Administrator</v>
          </cell>
          <cell r="G1121" t="str">
            <v>A</v>
          </cell>
          <cell r="H1121" t="str">
            <v>ZMW</v>
          </cell>
          <cell r="I1121">
            <v>413151.91</v>
          </cell>
          <cell r="J1121">
            <v>1</v>
          </cell>
          <cell r="L1121" t="str">
            <v>LUSAKA1</v>
          </cell>
          <cell r="M1121" t="str">
            <v>AFRICA</v>
          </cell>
          <cell r="AP1121">
            <v>19.5</v>
          </cell>
          <cell r="AQ1121">
            <v>81.489528599605521</v>
          </cell>
          <cell r="AR1121" t="str">
            <v xml:space="preserve"> </v>
          </cell>
          <cell r="AS1121" t="str">
            <v xml:space="preserve"> </v>
          </cell>
          <cell r="AT1121">
            <v>0</v>
          </cell>
        </row>
        <row r="1122">
          <cell r="A1122" t="str">
            <v>Ngovene Alberto, Felismina Muchiquicha Ernesto</v>
          </cell>
          <cell r="B1122" t="str">
            <v>Program Associate II</v>
          </cell>
          <cell r="C1122" t="str">
            <v>RH</v>
          </cell>
          <cell r="D1122" t="str">
            <v>6108</v>
          </cell>
          <cell r="E1122" t="str">
            <v>Y</v>
          </cell>
          <cell r="F1122" t="str">
            <v>Technical Officer</v>
          </cell>
          <cell r="G1122" t="str">
            <v>A</v>
          </cell>
          <cell r="H1122" t="str">
            <v>MZN</v>
          </cell>
          <cell r="I1122">
            <v>2948928.56</v>
          </cell>
          <cell r="J1122">
            <v>1</v>
          </cell>
          <cell r="L1122" t="str">
            <v>MOZMAPUTO</v>
          </cell>
          <cell r="M1122" t="str">
            <v>AFRICA</v>
          </cell>
          <cell r="AP1122">
            <v>63</v>
          </cell>
          <cell r="AQ1122">
            <v>180.03226862026861</v>
          </cell>
          <cell r="AR1122" t="str">
            <v xml:space="preserve"> </v>
          </cell>
          <cell r="AS1122" t="str">
            <v xml:space="preserve"> </v>
          </cell>
          <cell r="AT1122">
            <v>0</v>
          </cell>
        </row>
        <row r="1123">
          <cell r="A1123" t="str">
            <v>NGOY, Remy</v>
          </cell>
          <cell r="B1123" t="str">
            <v>Senior Program Officer I</v>
          </cell>
          <cell r="C1123" t="str">
            <v>DRC</v>
          </cell>
          <cell r="D1123" t="str">
            <v>10237</v>
          </cell>
          <cell r="E1123" t="str">
            <v>Y</v>
          </cell>
          <cell r="F1123" t="str">
            <v>Data system analyst malaria</v>
          </cell>
          <cell r="G1123" t="str">
            <v>A</v>
          </cell>
          <cell r="H1123" t="str">
            <v>USD</v>
          </cell>
          <cell r="I1123">
            <v>24000</v>
          </cell>
          <cell r="J1123">
            <v>1</v>
          </cell>
          <cell r="L1123" t="str">
            <v>KINSHASA</v>
          </cell>
          <cell r="M1123" t="str">
            <v>AFRICA</v>
          </cell>
          <cell r="AP1123">
            <v>1</v>
          </cell>
          <cell r="AQ1123">
            <v>92.307692307692307</v>
          </cell>
          <cell r="AR1123" t="str">
            <v xml:space="preserve"> </v>
          </cell>
          <cell r="AS1123" t="str">
            <v xml:space="preserve"> </v>
          </cell>
          <cell r="AT1123">
            <v>0</v>
          </cell>
        </row>
        <row r="1124">
          <cell r="A1124" t="str">
            <v>Ngunga, David</v>
          </cell>
          <cell r="B1124" t="str">
            <v>Senior Administrative Assistant</v>
          </cell>
          <cell r="C1124" t="str">
            <v>PSK</v>
          </cell>
          <cell r="D1124" t="str">
            <v>10163</v>
          </cell>
          <cell r="E1124" t="str">
            <v>Y</v>
          </cell>
          <cell r="F1124" t="str">
            <v>Senior Operations Assistant</v>
          </cell>
          <cell r="G1124" t="str">
            <v>A</v>
          </cell>
          <cell r="H1124" t="str">
            <v>USD</v>
          </cell>
          <cell r="I1124">
            <v>17136</v>
          </cell>
          <cell r="J1124">
            <v>1</v>
          </cell>
          <cell r="L1124" t="str">
            <v>NAIROBI</v>
          </cell>
          <cell r="M1124" t="str">
            <v>AFRICA</v>
          </cell>
          <cell r="AP1124">
            <v>1</v>
          </cell>
          <cell r="AQ1124">
            <v>65.907692307692301</v>
          </cell>
          <cell r="AR1124" t="str">
            <v xml:space="preserve"> </v>
          </cell>
          <cell r="AS1124" t="str">
            <v xml:space="preserve"> </v>
          </cell>
          <cell r="AT1124">
            <v>0</v>
          </cell>
        </row>
        <row r="1125">
          <cell r="A1125" t="str">
            <v>Nguti, Lydia Mukii</v>
          </cell>
          <cell r="B1125" t="str">
            <v>Senior Data Mgmt &amp; Stats Officer II</v>
          </cell>
          <cell r="C1125" t="str">
            <v>PSK</v>
          </cell>
          <cell r="D1125" t="str">
            <v>6580</v>
          </cell>
          <cell r="E1125" t="str">
            <v>Y</v>
          </cell>
          <cell r="F1125" t="str">
            <v>Data Management and Visualization Specialist</v>
          </cell>
          <cell r="G1125" t="str">
            <v>A</v>
          </cell>
          <cell r="H1125" t="str">
            <v>USD</v>
          </cell>
          <cell r="I1125">
            <v>36000</v>
          </cell>
          <cell r="J1125">
            <v>1</v>
          </cell>
          <cell r="L1125" t="str">
            <v>KISUMU</v>
          </cell>
          <cell r="M1125" t="str">
            <v>AFRICA</v>
          </cell>
          <cell r="AP1125">
            <v>1</v>
          </cell>
          <cell r="AQ1125">
            <v>138.46153846153845</v>
          </cell>
          <cell r="AR1125" t="str">
            <v xml:space="preserve"> </v>
          </cell>
          <cell r="AS1125" t="str">
            <v xml:space="preserve"> </v>
          </cell>
          <cell r="AT1125">
            <v>0</v>
          </cell>
        </row>
        <row r="1126">
          <cell r="A1126" t="str">
            <v>Nguyen Phu, Cuong</v>
          </cell>
          <cell r="B1126" t="str">
            <v>Advanced Program Officer</v>
          </cell>
          <cell r="C1126" t="str">
            <v>VN</v>
          </cell>
          <cell r="D1126" t="str">
            <v>3847</v>
          </cell>
          <cell r="E1126" t="str">
            <v>Y</v>
          </cell>
          <cell r="F1126" t="str">
            <v>Senior Program Officer</v>
          </cell>
          <cell r="G1126" t="str">
            <v>A</v>
          </cell>
          <cell r="H1126" t="str">
            <v>VND</v>
          </cell>
          <cell r="I1126">
            <v>1384280150</v>
          </cell>
          <cell r="J1126">
            <v>1</v>
          </cell>
          <cell r="L1126" t="str">
            <v>HANOI</v>
          </cell>
          <cell r="M1126" t="str">
            <v>AMEE</v>
          </cell>
          <cell r="AP1126">
            <v>23750</v>
          </cell>
          <cell r="AQ1126">
            <v>224.17492307692308</v>
          </cell>
          <cell r="AR1126" t="str">
            <v xml:space="preserve"> </v>
          </cell>
          <cell r="AS1126" t="str">
            <v xml:space="preserve"> </v>
          </cell>
          <cell r="AT1126">
            <v>0</v>
          </cell>
        </row>
        <row r="1127">
          <cell r="A1127" t="str">
            <v>Nguyen Quynh, Nga</v>
          </cell>
          <cell r="B1127" t="str">
            <v>Senior Program Officer II</v>
          </cell>
          <cell r="C1127" t="str">
            <v>VN</v>
          </cell>
          <cell r="D1127" t="str">
            <v>3916</v>
          </cell>
          <cell r="E1127" t="str">
            <v>Y</v>
          </cell>
          <cell r="F1127" t="str">
            <v>Senior Program Officer</v>
          </cell>
          <cell r="G1127" t="str">
            <v>A</v>
          </cell>
          <cell r="H1127" t="str">
            <v>VND</v>
          </cell>
          <cell r="I1127">
            <v>844722497</v>
          </cell>
          <cell r="J1127">
            <v>1</v>
          </cell>
          <cell r="L1127" t="str">
            <v>HANOI</v>
          </cell>
          <cell r="M1127" t="str">
            <v>AMEE</v>
          </cell>
          <cell r="AP1127">
            <v>23750</v>
          </cell>
          <cell r="AQ1127">
            <v>136.79716550607287</v>
          </cell>
          <cell r="AR1127" t="str">
            <v xml:space="preserve"> </v>
          </cell>
          <cell r="AS1127" t="str">
            <v xml:space="preserve"> </v>
          </cell>
          <cell r="AT1127">
            <v>0</v>
          </cell>
        </row>
        <row r="1128">
          <cell r="A1128" t="str">
            <v>Nguyen Tuyet, Nga</v>
          </cell>
          <cell r="B1128" t="str">
            <v>Global HUB Leader</v>
          </cell>
          <cell r="C1128" t="str">
            <v>VN</v>
          </cell>
          <cell r="D1128" t="str">
            <v>3447</v>
          </cell>
          <cell r="E1128" t="str">
            <v>Y</v>
          </cell>
          <cell r="F1128" t="str">
            <v>SE Asia Hub Director</v>
          </cell>
          <cell r="G1128" t="str">
            <v>A</v>
          </cell>
          <cell r="H1128" t="str">
            <v>VND</v>
          </cell>
          <cell r="I1128">
            <v>3129790430</v>
          </cell>
          <cell r="J1128">
            <v>1</v>
          </cell>
          <cell r="L1128" t="str">
            <v>HANOI</v>
          </cell>
          <cell r="M1128" t="str">
            <v>AMEE</v>
          </cell>
          <cell r="AP1128">
            <v>23750</v>
          </cell>
          <cell r="AQ1128">
            <v>506.848652631579</v>
          </cell>
          <cell r="AR1128" t="str">
            <v xml:space="preserve"> </v>
          </cell>
          <cell r="AS1128" t="str">
            <v xml:space="preserve"> </v>
          </cell>
          <cell r="AT1128">
            <v>0</v>
          </cell>
        </row>
        <row r="1129">
          <cell r="A1129" t="str">
            <v>Nguyen, An Le Thanh</v>
          </cell>
          <cell r="B1129" t="str">
            <v>Advanced Research &amp; Development Officer</v>
          </cell>
          <cell r="C1129" t="str">
            <v>CPAI</v>
          </cell>
          <cell r="D1129" t="str">
            <v>7363</v>
          </cell>
          <cell r="E1129" t="str">
            <v>Y</v>
          </cell>
          <cell r="F1129" t="str">
            <v>Senior Health Economist</v>
          </cell>
          <cell r="G1129" t="str">
            <v>A</v>
          </cell>
          <cell r="H1129" t="str">
            <v>VND</v>
          </cell>
          <cell r="I1129">
            <v>1135484892</v>
          </cell>
          <cell r="J1129">
            <v>1</v>
          </cell>
          <cell r="L1129" t="str">
            <v>VNHMPO</v>
          </cell>
          <cell r="M1129" t="str">
            <v>AMEE</v>
          </cell>
          <cell r="AP1129">
            <v>23750</v>
          </cell>
          <cell r="AQ1129">
            <v>183.88419303643724</v>
          </cell>
          <cell r="AR1129" t="str">
            <v xml:space="preserve"> </v>
          </cell>
          <cell r="AS1129" t="str">
            <v xml:space="preserve"> </v>
          </cell>
          <cell r="AT1129">
            <v>0</v>
          </cell>
        </row>
        <row r="1130">
          <cell r="A1130" t="str">
            <v>Nguyen, Bieu Van</v>
          </cell>
          <cell r="B1130" t="str">
            <v>Senior Program Officer I</v>
          </cell>
          <cell r="C1130" t="str">
            <v>VN</v>
          </cell>
          <cell r="D1130" t="str">
            <v>6793</v>
          </cell>
          <cell r="E1130" t="str">
            <v>Y</v>
          </cell>
          <cell r="F1130" t="str">
            <v>HIV Health Services Program Officer</v>
          </cell>
          <cell r="G1130" t="str">
            <v>A</v>
          </cell>
          <cell r="H1130" t="str">
            <v>VND</v>
          </cell>
          <cell r="I1130">
            <v>625966186</v>
          </cell>
          <cell r="J1130">
            <v>1</v>
          </cell>
          <cell r="L1130" t="str">
            <v>HANOI</v>
          </cell>
          <cell r="M1130" t="str">
            <v>AMEE</v>
          </cell>
          <cell r="AP1130">
            <v>23750</v>
          </cell>
          <cell r="AQ1130">
            <v>101.37104226720648</v>
          </cell>
          <cell r="AR1130" t="str">
            <v xml:space="preserve"> </v>
          </cell>
          <cell r="AS1130" t="str">
            <v xml:space="preserve"> </v>
          </cell>
          <cell r="AT1130">
            <v>0</v>
          </cell>
        </row>
        <row r="1131">
          <cell r="A1131" t="str">
            <v>Nguyen, Chi Le Linh</v>
          </cell>
          <cell r="B1131" t="str">
            <v>Senior Program Officer II</v>
          </cell>
          <cell r="C1131" t="str">
            <v>VN</v>
          </cell>
          <cell r="D1131" t="str">
            <v>7547</v>
          </cell>
          <cell r="E1131" t="str">
            <v>Y</v>
          </cell>
          <cell r="F1131" t="str">
            <v>Market Dynamics Officer</v>
          </cell>
          <cell r="G1131" t="str">
            <v>A</v>
          </cell>
          <cell r="H1131" t="str">
            <v>VND</v>
          </cell>
          <cell r="I1131">
            <v>828422757</v>
          </cell>
          <cell r="J1131">
            <v>1</v>
          </cell>
          <cell r="L1131" t="str">
            <v>HANOI</v>
          </cell>
          <cell r="M1131" t="str">
            <v>AMEE</v>
          </cell>
          <cell r="AP1131">
            <v>23750</v>
          </cell>
          <cell r="AQ1131">
            <v>134.1575314979757</v>
          </cell>
          <cell r="AR1131" t="str">
            <v xml:space="preserve"> </v>
          </cell>
          <cell r="AS1131" t="str">
            <v xml:space="preserve"> </v>
          </cell>
          <cell r="AT1131">
            <v>0</v>
          </cell>
        </row>
        <row r="1132">
          <cell r="A1132" t="str">
            <v>Nguyen, Chi Yen Thi</v>
          </cell>
          <cell r="B1132" t="str">
            <v>Senior Accountant I</v>
          </cell>
          <cell r="C1132" t="str">
            <v>VN</v>
          </cell>
          <cell r="D1132" t="str">
            <v>4564</v>
          </cell>
          <cell r="E1132" t="str">
            <v>Y</v>
          </cell>
          <cell r="F1132" t="str">
            <v>Project Finance Officer</v>
          </cell>
          <cell r="G1132" t="str">
            <v>A</v>
          </cell>
          <cell r="H1132" t="str">
            <v>VND</v>
          </cell>
          <cell r="I1132">
            <v>727673738</v>
          </cell>
          <cell r="J1132">
            <v>1</v>
          </cell>
          <cell r="L1132" t="str">
            <v>HANOI</v>
          </cell>
          <cell r="M1132" t="str">
            <v>AMEE</v>
          </cell>
          <cell r="AP1132">
            <v>23750</v>
          </cell>
          <cell r="AQ1132">
            <v>117.84190089068825</v>
          </cell>
          <cell r="AR1132" t="str">
            <v xml:space="preserve"> </v>
          </cell>
          <cell r="AS1132" t="str">
            <v xml:space="preserve"> </v>
          </cell>
          <cell r="AT1132">
            <v>0</v>
          </cell>
        </row>
        <row r="1133">
          <cell r="A1133" t="str">
            <v>Nguyen, Do Khac</v>
          </cell>
          <cell r="B1133" t="str">
            <v>Advanced Program Officer</v>
          </cell>
          <cell r="C1133" t="str">
            <v>VN</v>
          </cell>
          <cell r="D1133" t="str">
            <v>7357</v>
          </cell>
          <cell r="E1133" t="str">
            <v>Y</v>
          </cell>
          <cell r="F1133" t="str">
            <v>HIS Manager</v>
          </cell>
          <cell r="G1133" t="str">
            <v>A</v>
          </cell>
          <cell r="H1133" t="str">
            <v>VND</v>
          </cell>
          <cell r="I1133">
            <v>1163892136</v>
          </cell>
          <cell r="J1133">
            <v>1</v>
          </cell>
          <cell r="L1133" t="str">
            <v>HANOI</v>
          </cell>
          <cell r="M1133" t="str">
            <v>AMEE</v>
          </cell>
          <cell r="AP1133">
            <v>23750</v>
          </cell>
          <cell r="AQ1133">
            <v>188.48455643724697</v>
          </cell>
          <cell r="AR1133" t="str">
            <v xml:space="preserve"> </v>
          </cell>
          <cell r="AS1133" t="str">
            <v xml:space="preserve"> </v>
          </cell>
          <cell r="AT1133">
            <v>0</v>
          </cell>
        </row>
        <row r="1134">
          <cell r="A1134" t="str">
            <v>Nguyen, Ha Thai</v>
          </cell>
          <cell r="B1134" t="str">
            <v>Senior Creative Officer I</v>
          </cell>
          <cell r="C1134" t="str">
            <v>VN</v>
          </cell>
          <cell r="D1134" t="str">
            <v>6912</v>
          </cell>
          <cell r="E1134" t="str">
            <v>Y</v>
          </cell>
          <cell r="F1134" t="str">
            <v>Marketing &amp; Capacity Building Officer</v>
          </cell>
          <cell r="G1134" t="str">
            <v>A</v>
          </cell>
          <cell r="H1134" t="str">
            <v>VND</v>
          </cell>
          <cell r="I1134">
            <v>544200794</v>
          </cell>
          <cell r="J1134">
            <v>1</v>
          </cell>
          <cell r="L1134" t="str">
            <v>HANOI</v>
          </cell>
          <cell r="M1134" t="str">
            <v>AMEE</v>
          </cell>
          <cell r="AP1134">
            <v>23750</v>
          </cell>
          <cell r="AQ1134">
            <v>88.129683238866406</v>
          </cell>
          <cell r="AR1134" t="str">
            <v xml:space="preserve"> </v>
          </cell>
          <cell r="AS1134" t="str">
            <v xml:space="preserve"> </v>
          </cell>
          <cell r="AT1134">
            <v>0</v>
          </cell>
        </row>
        <row r="1135">
          <cell r="A1135" t="str">
            <v>Nguyen, Hang Thuc</v>
          </cell>
          <cell r="B1135" t="str">
            <v>Procurement &amp; Supply Chain Specialist I</v>
          </cell>
          <cell r="C1135" t="str">
            <v>VN</v>
          </cell>
          <cell r="D1135" t="str">
            <v>3453</v>
          </cell>
          <cell r="E1135" t="str">
            <v>Y</v>
          </cell>
          <cell r="F1135" t="str">
            <v>Procurement Specialist</v>
          </cell>
          <cell r="G1135" t="str">
            <v>A</v>
          </cell>
          <cell r="H1135" t="str">
            <v>VND</v>
          </cell>
          <cell r="I1135">
            <v>599873481</v>
          </cell>
          <cell r="J1135">
            <v>1</v>
          </cell>
          <cell r="L1135" t="str">
            <v>HANOI</v>
          </cell>
          <cell r="M1135" t="str">
            <v>AMEE</v>
          </cell>
          <cell r="AP1135">
            <v>23750</v>
          </cell>
          <cell r="AQ1135">
            <v>97.145502995951418</v>
          </cell>
          <cell r="AR1135" t="str">
            <v xml:space="preserve"> </v>
          </cell>
          <cell r="AS1135" t="str">
            <v xml:space="preserve"> </v>
          </cell>
          <cell r="AT1135">
            <v>0</v>
          </cell>
        </row>
        <row r="1136">
          <cell r="A1136" t="str">
            <v>Nguyen, Hanh Thi Hong</v>
          </cell>
          <cell r="B1136" t="str">
            <v>Senior Communications Officer II</v>
          </cell>
          <cell r="C1136" t="str">
            <v>VN</v>
          </cell>
          <cell r="D1136" t="str">
            <v>7342</v>
          </cell>
          <cell r="E1136" t="str">
            <v>Y</v>
          </cell>
          <cell r="F1136" t="str">
            <v>Communications and Business Development Officer</v>
          </cell>
          <cell r="G1136" t="str">
            <v>A</v>
          </cell>
          <cell r="H1136" t="str">
            <v>VND</v>
          </cell>
          <cell r="I1136">
            <v>850993970</v>
          </cell>
          <cell r="J1136">
            <v>1</v>
          </cell>
          <cell r="L1136" t="str">
            <v>HANOI</v>
          </cell>
          <cell r="M1136" t="str">
            <v>AMEE</v>
          </cell>
          <cell r="AP1136">
            <v>23750</v>
          </cell>
          <cell r="AQ1136">
            <v>137.81278866396764</v>
          </cell>
          <cell r="AR1136" t="str">
            <v xml:space="preserve"> </v>
          </cell>
          <cell r="AS1136" t="str">
            <v xml:space="preserve"> </v>
          </cell>
          <cell r="AT1136">
            <v>0</v>
          </cell>
        </row>
        <row r="1137">
          <cell r="A1137" t="str">
            <v>Nguyen, Huong Mai</v>
          </cell>
          <cell r="B1137" t="str">
            <v>Senior Program Officer II</v>
          </cell>
          <cell r="C1137" t="str">
            <v>VN</v>
          </cell>
          <cell r="D1137" t="str">
            <v>5748</v>
          </cell>
          <cell r="E1137" t="str">
            <v>Y</v>
          </cell>
          <cell r="F1137" t="str">
            <v>Program Officer</v>
          </cell>
          <cell r="G1137" t="str">
            <v>A</v>
          </cell>
          <cell r="H1137" t="str">
            <v>VND</v>
          </cell>
          <cell r="I1137">
            <v>750495715</v>
          </cell>
          <cell r="J1137">
            <v>1</v>
          </cell>
          <cell r="L1137" t="str">
            <v>HANOI</v>
          </cell>
          <cell r="M1137" t="str">
            <v>AMEE</v>
          </cell>
          <cell r="AP1137">
            <v>23750</v>
          </cell>
          <cell r="AQ1137">
            <v>121.53776761133604</v>
          </cell>
          <cell r="AR1137" t="str">
            <v xml:space="preserve"> </v>
          </cell>
          <cell r="AS1137" t="str">
            <v xml:space="preserve"> </v>
          </cell>
          <cell r="AT1137">
            <v>0</v>
          </cell>
        </row>
        <row r="1138">
          <cell r="A1138" t="str">
            <v>Nguyen, Huyen Thanh</v>
          </cell>
          <cell r="B1138" t="str">
            <v>Senior Manager Program Project Management</v>
          </cell>
          <cell r="C1138" t="str">
            <v>VN</v>
          </cell>
          <cell r="D1138" t="str">
            <v>6157</v>
          </cell>
          <cell r="E1138" t="str">
            <v>Y</v>
          </cell>
          <cell r="F1138" t="str">
            <v>Malaria Team Leader</v>
          </cell>
          <cell r="G1138" t="str">
            <v>A</v>
          </cell>
          <cell r="H1138" t="str">
            <v>VND</v>
          </cell>
          <cell r="I1138">
            <v>1354202388</v>
          </cell>
          <cell r="J1138">
            <v>1</v>
          </cell>
          <cell r="L1138" t="str">
            <v>HANOI</v>
          </cell>
          <cell r="M1138" t="str">
            <v>AMEE</v>
          </cell>
          <cell r="AP1138">
            <v>23750</v>
          </cell>
          <cell r="AQ1138">
            <v>219.30403044534413</v>
          </cell>
          <cell r="AR1138" t="str">
            <v xml:space="preserve"> </v>
          </cell>
          <cell r="AS1138" t="str">
            <v xml:space="preserve"> </v>
          </cell>
          <cell r="AT1138">
            <v>0</v>
          </cell>
        </row>
        <row r="1139">
          <cell r="A1139" t="str">
            <v>Nguyen, Jessica Vi</v>
          </cell>
          <cell r="B1139" t="str">
            <v>Senior Finance and Awards Officer/ Senior PADM I</v>
          </cell>
          <cell r="C1139" t="str">
            <v>CIFM</v>
          </cell>
          <cell r="D1139" t="str">
            <v>6926</v>
          </cell>
          <cell r="E1139" t="str">
            <v>Y</v>
          </cell>
          <cell r="F1139" t="str">
            <v>PADM Officer</v>
          </cell>
          <cell r="G1139" t="str">
            <v>A</v>
          </cell>
          <cell r="H1139" t="str">
            <v>USD</v>
          </cell>
          <cell r="I1139">
            <v>91716.35</v>
          </cell>
          <cell r="J1139">
            <v>0.8</v>
          </cell>
          <cell r="L1139" t="str">
            <v>SEATTLE</v>
          </cell>
          <cell r="M1139" t="str">
            <v>US</v>
          </cell>
          <cell r="AP1139">
            <v>1</v>
          </cell>
          <cell r="AQ1139">
            <v>440.9439903846154</v>
          </cell>
          <cell r="AR1139" t="str">
            <v xml:space="preserve"> </v>
          </cell>
          <cell r="AS1139" t="str">
            <v xml:space="preserve"> </v>
          </cell>
          <cell r="AT1139">
            <v>0</v>
          </cell>
        </row>
        <row r="1140">
          <cell r="A1140" t="str">
            <v>Nguyen, Mai Thi Ngoc</v>
          </cell>
          <cell r="B1140" t="str">
            <v>Senior Communications Officer II</v>
          </cell>
          <cell r="C1140" t="str">
            <v>VN</v>
          </cell>
          <cell r="D1140" t="str">
            <v>7180</v>
          </cell>
          <cell r="E1140" t="str">
            <v>Y</v>
          </cell>
          <cell r="F1140" t="str">
            <v>Senior Communications and Marketing Officer</v>
          </cell>
          <cell r="G1140" t="str">
            <v>A</v>
          </cell>
          <cell r="H1140" t="str">
            <v>VND</v>
          </cell>
          <cell r="I1140">
            <v>880902994</v>
          </cell>
          <cell r="J1140">
            <v>1</v>
          </cell>
          <cell r="L1140" t="str">
            <v>HANOI</v>
          </cell>
          <cell r="M1140" t="str">
            <v>AMEE</v>
          </cell>
          <cell r="AP1140">
            <v>23750</v>
          </cell>
          <cell r="AQ1140">
            <v>142.65635530364372</v>
          </cell>
          <cell r="AR1140" t="str">
            <v xml:space="preserve"> </v>
          </cell>
          <cell r="AS1140" t="str">
            <v xml:space="preserve"> </v>
          </cell>
          <cell r="AT1140">
            <v>0</v>
          </cell>
        </row>
        <row r="1141">
          <cell r="A1141" t="str">
            <v>Nguyen, Mai Thi Tuyet</v>
          </cell>
          <cell r="B1141" t="str">
            <v>Manager Accounting</v>
          </cell>
          <cell r="C1141" t="str">
            <v>VN</v>
          </cell>
          <cell r="D1141" t="str">
            <v>4766</v>
          </cell>
          <cell r="E1141" t="str">
            <v>Y</v>
          </cell>
          <cell r="F1141" t="str">
            <v>Finance Manager</v>
          </cell>
          <cell r="G1141" t="str">
            <v>A</v>
          </cell>
          <cell r="H1141" t="str">
            <v>VND</v>
          </cell>
          <cell r="I1141">
            <v>1036424290</v>
          </cell>
          <cell r="J1141">
            <v>1</v>
          </cell>
          <cell r="L1141" t="str">
            <v>HANOI</v>
          </cell>
          <cell r="M1141" t="str">
            <v>AMEE</v>
          </cell>
          <cell r="AP1141">
            <v>23750</v>
          </cell>
          <cell r="AQ1141">
            <v>167.8419902834008</v>
          </cell>
          <cell r="AR1141" t="str">
            <v xml:space="preserve"> </v>
          </cell>
          <cell r="AS1141" t="str">
            <v xml:space="preserve"> </v>
          </cell>
          <cell r="AT1141">
            <v>0</v>
          </cell>
        </row>
        <row r="1142">
          <cell r="A1142" t="str">
            <v>Nguyen, Mai Van</v>
          </cell>
          <cell r="B1142" t="str">
            <v>Senior Program Officer II</v>
          </cell>
          <cell r="C1142" t="str">
            <v>VN</v>
          </cell>
          <cell r="D1142" t="str">
            <v>10161</v>
          </cell>
          <cell r="E1142" t="str">
            <v>Y</v>
          </cell>
          <cell r="F1142" t="str">
            <v>Market Shaping Specialist</v>
          </cell>
          <cell r="G1142" t="str">
            <v>A</v>
          </cell>
          <cell r="H1142" t="str">
            <v>VND</v>
          </cell>
          <cell r="I1142">
            <v>888000000</v>
          </cell>
          <cell r="J1142">
            <v>1</v>
          </cell>
          <cell r="L1142" t="str">
            <v>HANOI</v>
          </cell>
          <cell r="M1142" t="str">
            <v>AMEE</v>
          </cell>
          <cell r="AP1142">
            <v>23750</v>
          </cell>
          <cell r="AQ1142">
            <v>143.80566801619435</v>
          </cell>
          <cell r="AR1142" t="str">
            <v xml:space="preserve"> </v>
          </cell>
          <cell r="AS1142" t="str">
            <v xml:space="preserve"> </v>
          </cell>
          <cell r="AT1142">
            <v>0</v>
          </cell>
        </row>
        <row r="1143">
          <cell r="A1143" t="str">
            <v>Nguyen, Manh Van</v>
          </cell>
          <cell r="B1143" t="str">
            <v>Senior Program Officer I</v>
          </cell>
          <cell r="C1143" t="str">
            <v>VN</v>
          </cell>
          <cell r="D1143" t="str">
            <v>7626</v>
          </cell>
          <cell r="E1143" t="str">
            <v>Y</v>
          </cell>
          <cell r="F1143" t="str">
            <v>Project Officer</v>
          </cell>
          <cell r="G1143" t="str">
            <v>A</v>
          </cell>
          <cell r="H1143" t="str">
            <v>VND</v>
          </cell>
          <cell r="I1143">
            <v>625966186</v>
          </cell>
          <cell r="J1143">
            <v>1</v>
          </cell>
          <cell r="L1143" t="str">
            <v>HANOI</v>
          </cell>
          <cell r="M1143" t="str">
            <v>AMEE</v>
          </cell>
          <cell r="AP1143">
            <v>23750</v>
          </cell>
          <cell r="AQ1143">
            <v>101.37104226720648</v>
          </cell>
          <cell r="AR1143" t="str">
            <v xml:space="preserve"> </v>
          </cell>
          <cell r="AS1143" t="str">
            <v xml:space="preserve"> </v>
          </cell>
          <cell r="AT1143">
            <v>0</v>
          </cell>
        </row>
        <row r="1144">
          <cell r="A1144" t="str">
            <v>Nguyen, Ngoc Minh</v>
          </cell>
          <cell r="B1144" t="str">
            <v>Senior Program Officer I</v>
          </cell>
          <cell r="C1144" t="str">
            <v>VN</v>
          </cell>
          <cell r="D1144" t="str">
            <v>7683</v>
          </cell>
          <cell r="E1144" t="str">
            <v>Y</v>
          </cell>
          <cell r="F1144" t="str">
            <v>Senior Program Officer I</v>
          </cell>
          <cell r="G1144" t="str">
            <v>A</v>
          </cell>
          <cell r="H1144" t="str">
            <v>VND</v>
          </cell>
          <cell r="I1144">
            <v>564000000</v>
          </cell>
          <cell r="J1144">
            <v>1</v>
          </cell>
          <cell r="L1144" t="str">
            <v>HANOI</v>
          </cell>
          <cell r="M1144" t="str">
            <v>AMEE</v>
          </cell>
          <cell r="AP1144">
            <v>23750</v>
          </cell>
          <cell r="AQ1144">
            <v>91.336032388663966</v>
          </cell>
          <cell r="AR1144" t="str">
            <v xml:space="preserve"> </v>
          </cell>
          <cell r="AS1144" t="str">
            <v xml:space="preserve"> </v>
          </cell>
          <cell r="AT1144">
            <v>0</v>
          </cell>
        </row>
        <row r="1145">
          <cell r="A1145" t="str">
            <v>Nguyen, Nguyen Binh</v>
          </cell>
          <cell r="B1145" t="str">
            <v>Senior Manager Program Project Management</v>
          </cell>
          <cell r="C1145" t="str">
            <v>VN</v>
          </cell>
          <cell r="D1145" t="str">
            <v>7120</v>
          </cell>
          <cell r="E1145" t="str">
            <v>Y</v>
          </cell>
          <cell r="F1145" t="str">
            <v>IDDS GHSA team lead</v>
          </cell>
          <cell r="G1145" t="str">
            <v>A</v>
          </cell>
          <cell r="H1145" t="str">
            <v>VND</v>
          </cell>
          <cell r="I1145">
            <v>1556897564</v>
          </cell>
          <cell r="J1145">
            <v>1</v>
          </cell>
          <cell r="L1145" t="str">
            <v>HANOI</v>
          </cell>
          <cell r="M1145" t="str">
            <v>AMEE</v>
          </cell>
          <cell r="AP1145">
            <v>23750</v>
          </cell>
          <cell r="AQ1145">
            <v>252.1291601619433</v>
          </cell>
          <cell r="AR1145" t="str">
            <v xml:space="preserve"> </v>
          </cell>
          <cell r="AS1145" t="str">
            <v xml:space="preserve"> </v>
          </cell>
          <cell r="AT1145">
            <v>0</v>
          </cell>
        </row>
        <row r="1146">
          <cell r="A1146" t="str">
            <v>Nguyen, Nhu To</v>
          </cell>
          <cell r="B1146" t="str">
            <v>Director Program Project Management</v>
          </cell>
          <cell r="C1146" t="str">
            <v>VN</v>
          </cell>
          <cell r="D1146" t="str">
            <v>7001</v>
          </cell>
          <cell r="E1146" t="str">
            <v>Y</v>
          </cell>
          <cell r="F1146" t="str">
            <v>Program Director, EPR and Malaria</v>
          </cell>
          <cell r="G1146" t="str">
            <v>A</v>
          </cell>
          <cell r="H1146" t="str">
            <v>VND</v>
          </cell>
          <cell r="I1146">
            <v>2187914652</v>
          </cell>
          <cell r="J1146">
            <v>1</v>
          </cell>
          <cell r="L1146" t="str">
            <v>HANOI</v>
          </cell>
          <cell r="M1146" t="str">
            <v>AMEE</v>
          </cell>
          <cell r="AP1146">
            <v>23750</v>
          </cell>
          <cell r="AQ1146">
            <v>354.3181622672065</v>
          </cell>
          <cell r="AR1146" t="str">
            <v xml:space="preserve"> </v>
          </cell>
          <cell r="AS1146" t="str">
            <v xml:space="preserve"> </v>
          </cell>
          <cell r="AT1146">
            <v>0</v>
          </cell>
        </row>
        <row r="1147">
          <cell r="A1147" t="str">
            <v>Nguyen, Nhung Thi Phuong</v>
          </cell>
          <cell r="B1147" t="str">
            <v>Senior Functional Coordinator</v>
          </cell>
          <cell r="C1147" t="str">
            <v>VN</v>
          </cell>
          <cell r="D1147" t="str">
            <v>7360</v>
          </cell>
          <cell r="E1147" t="str">
            <v>Y</v>
          </cell>
          <cell r="F1147" t="str">
            <v>Senior Project Assistant</v>
          </cell>
          <cell r="G1147" t="str">
            <v>A</v>
          </cell>
          <cell r="H1147" t="str">
            <v>VND</v>
          </cell>
          <cell r="I1147">
            <v>462303223</v>
          </cell>
          <cell r="J1147">
            <v>1</v>
          </cell>
          <cell r="L1147" t="str">
            <v>HANOI</v>
          </cell>
          <cell r="M1147" t="str">
            <v>AMEE</v>
          </cell>
          <cell r="AP1147">
            <v>23750</v>
          </cell>
          <cell r="AQ1147">
            <v>74.86691870445344</v>
          </cell>
          <cell r="AR1147" t="str">
            <v xml:space="preserve"> </v>
          </cell>
          <cell r="AS1147" t="str">
            <v xml:space="preserve"> </v>
          </cell>
          <cell r="AT1147">
            <v>0</v>
          </cell>
        </row>
        <row r="1148">
          <cell r="A1148" t="str">
            <v>Nguyen, Tam Hoang Thien</v>
          </cell>
          <cell r="B1148" t="str">
            <v>Senior Functional Coordinator</v>
          </cell>
          <cell r="C1148" t="str">
            <v>VN</v>
          </cell>
          <cell r="D1148" t="str">
            <v>10013</v>
          </cell>
          <cell r="E1148" t="str">
            <v>Y</v>
          </cell>
          <cell r="F1148" t="str">
            <v>Senior Project Assistant</v>
          </cell>
          <cell r="G1148" t="str">
            <v>A</v>
          </cell>
          <cell r="H1148" t="str">
            <v>VND</v>
          </cell>
          <cell r="I1148">
            <v>453600000</v>
          </cell>
          <cell r="J1148">
            <v>1</v>
          </cell>
          <cell r="L1148" t="str">
            <v>VNHMPO</v>
          </cell>
          <cell r="M1148" t="str">
            <v>AMEE</v>
          </cell>
          <cell r="AP1148">
            <v>23750</v>
          </cell>
          <cell r="AQ1148">
            <v>73.457489878542518</v>
          </cell>
          <cell r="AR1148" t="str">
            <v xml:space="preserve"> </v>
          </cell>
          <cell r="AS1148" t="str">
            <v xml:space="preserve"> </v>
          </cell>
          <cell r="AT1148">
            <v>0</v>
          </cell>
        </row>
        <row r="1149">
          <cell r="A1149" t="str">
            <v>Nguyen, Thang Quyet</v>
          </cell>
          <cell r="B1149" t="str">
            <v>TL II Infrastructure</v>
          </cell>
          <cell r="C1149" t="str">
            <v>IT</v>
          </cell>
          <cell r="D1149" t="str">
            <v>7906</v>
          </cell>
          <cell r="E1149" t="str">
            <v>Y</v>
          </cell>
          <cell r="F1149" t="str">
            <v>Regional System Administrator</v>
          </cell>
          <cell r="G1149" t="str">
            <v>A</v>
          </cell>
          <cell r="H1149" t="str">
            <v>VND</v>
          </cell>
          <cell r="I1149">
            <v>914004000</v>
          </cell>
          <cell r="J1149">
            <v>1</v>
          </cell>
          <cell r="L1149" t="str">
            <v>HANOI</v>
          </cell>
          <cell r="M1149" t="str">
            <v>AMEE</v>
          </cell>
          <cell r="AP1149">
            <v>23750</v>
          </cell>
          <cell r="AQ1149">
            <v>148.01684210526315</v>
          </cell>
          <cell r="AR1149" t="str">
            <v xml:space="preserve"> </v>
          </cell>
          <cell r="AS1149" t="str">
            <v xml:space="preserve"> </v>
          </cell>
          <cell r="AT1149">
            <v>0</v>
          </cell>
        </row>
        <row r="1150">
          <cell r="A1150" t="str">
            <v>Nguyen, Thuong Hai</v>
          </cell>
          <cell r="B1150" t="str">
            <v>Senior Manager Program Project Management</v>
          </cell>
          <cell r="C1150" t="str">
            <v>VN</v>
          </cell>
          <cell r="D1150" t="str">
            <v>7370</v>
          </cell>
          <cell r="E1150" t="str">
            <v>Y</v>
          </cell>
          <cell r="F1150" t="str">
            <v>PHC Deputy Director</v>
          </cell>
          <cell r="G1150" t="str">
            <v>A</v>
          </cell>
          <cell r="H1150" t="str">
            <v>VND</v>
          </cell>
          <cell r="I1150">
            <v>1468551319</v>
          </cell>
          <cell r="J1150">
            <v>1</v>
          </cell>
          <cell r="L1150" t="str">
            <v>HANOI</v>
          </cell>
          <cell r="M1150" t="str">
            <v>AMEE</v>
          </cell>
          <cell r="AP1150">
            <v>23750</v>
          </cell>
          <cell r="AQ1150">
            <v>237.82207595141699</v>
          </cell>
          <cell r="AR1150" t="str">
            <v xml:space="preserve"> </v>
          </cell>
          <cell r="AS1150" t="str">
            <v xml:space="preserve"> </v>
          </cell>
          <cell r="AT1150">
            <v>0</v>
          </cell>
        </row>
        <row r="1151">
          <cell r="A1151" t="str">
            <v>Nguyen, Thuy Thi Thanh</v>
          </cell>
          <cell r="B1151" t="str">
            <v>Senior Program Officer II</v>
          </cell>
          <cell r="C1151" t="str">
            <v>VN</v>
          </cell>
          <cell r="D1151" t="str">
            <v>7145</v>
          </cell>
          <cell r="E1151" t="str">
            <v>Y</v>
          </cell>
          <cell r="F1151" t="str">
            <v>One Health Specialist</v>
          </cell>
          <cell r="G1151" t="str">
            <v>A</v>
          </cell>
          <cell r="H1151" t="str">
            <v>VND</v>
          </cell>
          <cell r="I1151">
            <v>1006430897</v>
          </cell>
          <cell r="J1151">
            <v>1</v>
          </cell>
          <cell r="L1151" t="str">
            <v>HANOI</v>
          </cell>
          <cell r="M1151" t="str">
            <v>AMEE</v>
          </cell>
          <cell r="AP1151">
            <v>23750</v>
          </cell>
          <cell r="AQ1151">
            <v>162.9847606477733</v>
          </cell>
          <cell r="AR1151" t="str">
            <v xml:space="preserve"> </v>
          </cell>
          <cell r="AS1151" t="str">
            <v xml:space="preserve"> </v>
          </cell>
          <cell r="AT1151">
            <v>0</v>
          </cell>
        </row>
        <row r="1152">
          <cell r="A1152" t="str">
            <v>Nguyen, Tra Thi Minh</v>
          </cell>
          <cell r="B1152" t="str">
            <v>Administrative Specialist II</v>
          </cell>
          <cell r="C1152" t="str">
            <v>VN</v>
          </cell>
          <cell r="D1152" t="str">
            <v>5761</v>
          </cell>
          <cell r="E1152" t="str">
            <v>Y</v>
          </cell>
          <cell r="F1152" t="str">
            <v>Office Manager</v>
          </cell>
          <cell r="G1152" t="str">
            <v>A</v>
          </cell>
          <cell r="H1152" t="str">
            <v>VND</v>
          </cell>
          <cell r="I1152">
            <v>779212872</v>
          </cell>
          <cell r="J1152">
            <v>1</v>
          </cell>
          <cell r="L1152" t="str">
            <v>HANOI</v>
          </cell>
          <cell r="M1152" t="str">
            <v>AMEE</v>
          </cell>
          <cell r="AP1152">
            <v>23750</v>
          </cell>
          <cell r="AQ1152">
            <v>126.18831935222671</v>
          </cell>
          <cell r="AR1152" t="str">
            <v xml:space="preserve"> </v>
          </cell>
          <cell r="AS1152" t="str">
            <v xml:space="preserve"> </v>
          </cell>
          <cell r="AT1152">
            <v>0</v>
          </cell>
        </row>
        <row r="1153">
          <cell r="A1153" t="str">
            <v>Nguyen, Van Anh Thi</v>
          </cell>
          <cell r="B1153" t="str">
            <v>Senior Accountant I</v>
          </cell>
          <cell r="C1153" t="str">
            <v>VN</v>
          </cell>
          <cell r="D1153" t="str">
            <v>6935</v>
          </cell>
          <cell r="E1153" t="str">
            <v>Y</v>
          </cell>
          <cell r="F1153" t="str">
            <v>Project Finance Officer</v>
          </cell>
          <cell r="G1153" t="str">
            <v>A</v>
          </cell>
          <cell r="H1153" t="str">
            <v>VND</v>
          </cell>
          <cell r="I1153">
            <v>550390710</v>
          </cell>
          <cell r="J1153">
            <v>1</v>
          </cell>
          <cell r="L1153" t="str">
            <v>HANOI</v>
          </cell>
          <cell r="M1153" t="str">
            <v>AMEE</v>
          </cell>
          <cell r="AP1153">
            <v>23750</v>
          </cell>
          <cell r="AQ1153">
            <v>89.1320987854251</v>
          </cell>
          <cell r="AR1153" t="str">
            <v xml:space="preserve"> </v>
          </cell>
          <cell r="AS1153" t="str">
            <v xml:space="preserve"> </v>
          </cell>
          <cell r="AT1153">
            <v>0</v>
          </cell>
        </row>
        <row r="1154">
          <cell r="A1154" t="str">
            <v>Nguyen, Vuong Minh</v>
          </cell>
          <cell r="B1154" t="str">
            <v>Senior Program Officer II</v>
          </cell>
          <cell r="C1154" t="str">
            <v>VN</v>
          </cell>
          <cell r="D1154" t="str">
            <v>7260</v>
          </cell>
          <cell r="E1154" t="str">
            <v>Y</v>
          </cell>
          <cell r="F1154" t="str">
            <v>Clinical Program Officer</v>
          </cell>
          <cell r="G1154" t="str">
            <v>A</v>
          </cell>
          <cell r="H1154" t="str">
            <v>VND</v>
          </cell>
          <cell r="I1154">
            <v>952631215</v>
          </cell>
          <cell r="J1154">
            <v>1</v>
          </cell>
          <cell r="L1154" t="str">
            <v>VNHMPO</v>
          </cell>
          <cell r="M1154" t="str">
            <v>AMEE</v>
          </cell>
          <cell r="AP1154">
            <v>23750</v>
          </cell>
          <cell r="AQ1154">
            <v>154.27226153846155</v>
          </cell>
          <cell r="AR1154" t="str">
            <v xml:space="preserve"> </v>
          </cell>
          <cell r="AS1154" t="str">
            <v xml:space="preserve"> </v>
          </cell>
          <cell r="AT1154">
            <v>0</v>
          </cell>
        </row>
        <row r="1155">
          <cell r="A1155" t="str">
            <v>Ngwewa, Cleopatra</v>
          </cell>
          <cell r="B1155" t="str">
            <v>Procurement &amp; Supply Chain Coordinator I</v>
          </cell>
          <cell r="C1155" t="str">
            <v>MNTD</v>
          </cell>
          <cell r="D1155" t="str">
            <v>10069</v>
          </cell>
          <cell r="E1155" t="str">
            <v>Y</v>
          </cell>
          <cell r="F1155" t="str">
            <v>Procurement Officer</v>
          </cell>
          <cell r="G1155" t="str">
            <v>A</v>
          </cell>
          <cell r="H1155" t="str">
            <v>ZMW</v>
          </cell>
          <cell r="I1155">
            <v>141912</v>
          </cell>
          <cell r="J1155">
            <v>1</v>
          </cell>
          <cell r="L1155" t="str">
            <v>LUSAKA1</v>
          </cell>
          <cell r="M1155" t="str">
            <v>AFRICA</v>
          </cell>
          <cell r="AP1155">
            <v>19.5</v>
          </cell>
          <cell r="AQ1155">
            <v>27.990532544378699</v>
          </cell>
          <cell r="AR1155" t="str">
            <v xml:space="preserve"> </v>
          </cell>
          <cell r="AS1155" t="str">
            <v xml:space="preserve"> </v>
          </cell>
          <cell r="AT1155">
            <v>0</v>
          </cell>
        </row>
        <row r="1156">
          <cell r="A1156" t="str">
            <v>Niang, Cheikh</v>
          </cell>
          <cell r="B1156" t="str">
            <v>Senior Program Officer I</v>
          </cell>
          <cell r="C1156" t="str">
            <v>NCD</v>
          </cell>
          <cell r="D1156" t="str">
            <v>7495</v>
          </cell>
          <cell r="E1156" t="str">
            <v>Y</v>
          </cell>
          <cell r="F1156" t="str">
            <v>Program Officer</v>
          </cell>
          <cell r="G1156" t="str">
            <v>A</v>
          </cell>
          <cell r="H1156" t="str">
            <v>XOF</v>
          </cell>
          <cell r="I1156">
            <v>30822872</v>
          </cell>
          <cell r="J1156">
            <v>1</v>
          </cell>
          <cell r="L1156" t="str">
            <v>SenegalDakar</v>
          </cell>
          <cell r="M1156" t="str">
            <v>AFRICA</v>
          </cell>
          <cell r="AP1156">
            <v>600</v>
          </cell>
          <cell r="AQ1156">
            <v>197.58251282051282</v>
          </cell>
          <cell r="AR1156" t="str">
            <v xml:space="preserve"> </v>
          </cell>
          <cell r="AS1156" t="str">
            <v xml:space="preserve"> </v>
          </cell>
          <cell r="AT1156">
            <v>0</v>
          </cell>
        </row>
        <row r="1157">
          <cell r="A1157" t="str">
            <v>Niang, Sokhna Mbacke</v>
          </cell>
          <cell r="B1157" t="str">
            <v>Functional Specialist I</v>
          </cell>
          <cell r="C1157" t="str">
            <v>CODE</v>
          </cell>
          <cell r="D1157" t="str">
            <v>8000</v>
          </cell>
          <cell r="E1157" t="str">
            <v>Y</v>
          </cell>
          <cell r="F1157" t="str">
            <v>Sr Program Assistant</v>
          </cell>
          <cell r="G1157" t="str">
            <v>A</v>
          </cell>
          <cell r="H1157" t="str">
            <v>XOF</v>
          </cell>
          <cell r="I1157">
            <v>10000000</v>
          </cell>
          <cell r="J1157">
            <v>1</v>
          </cell>
          <cell r="L1157" t="str">
            <v>SenegalDakar</v>
          </cell>
          <cell r="M1157" t="str">
            <v>AFRICA</v>
          </cell>
          <cell r="AP1157">
            <v>600</v>
          </cell>
          <cell r="AQ1157">
            <v>64.102564102564102</v>
          </cell>
          <cell r="AR1157" t="str">
            <v xml:space="preserve"> </v>
          </cell>
          <cell r="AS1157" t="str">
            <v xml:space="preserve"> </v>
          </cell>
          <cell r="AT1157">
            <v>0</v>
          </cell>
        </row>
        <row r="1158">
          <cell r="A1158" t="str">
            <v>Nilekani, Meera Vinekar</v>
          </cell>
          <cell r="B1158" t="str">
            <v>Senior Infrastructure Analyst/Engineer II</v>
          </cell>
          <cell r="C1158" t="str">
            <v>IT</v>
          </cell>
          <cell r="D1158" t="str">
            <v>6084</v>
          </cell>
          <cell r="E1158" t="str">
            <v>Y</v>
          </cell>
          <cell r="F1158" t="str">
            <v>Salesforce Administrator &amp; Solutions Analyst</v>
          </cell>
          <cell r="G1158" t="str">
            <v>A</v>
          </cell>
          <cell r="H1158" t="str">
            <v>USD</v>
          </cell>
          <cell r="I1158">
            <v>115268.4</v>
          </cell>
          <cell r="J1158">
            <v>1</v>
          </cell>
          <cell r="L1158" t="str">
            <v>SEATTLE</v>
          </cell>
          <cell r="M1158" t="str">
            <v>US</v>
          </cell>
          <cell r="AP1158">
            <v>1</v>
          </cell>
          <cell r="AQ1158">
            <v>443.34</v>
          </cell>
          <cell r="AR1158" t="str">
            <v xml:space="preserve"> </v>
          </cell>
          <cell r="AS1158" t="str">
            <v xml:space="preserve"> </v>
          </cell>
          <cell r="AT1158">
            <v>0</v>
          </cell>
        </row>
        <row r="1159">
          <cell r="A1159" t="str">
            <v>Nindi, Zima Hellen</v>
          </cell>
          <cell r="B1159" t="str">
            <v>Senior Program Officer I</v>
          </cell>
          <cell r="C1159" t="str">
            <v>MNTD</v>
          </cell>
          <cell r="D1159" t="str">
            <v>10337</v>
          </cell>
          <cell r="E1159" t="str">
            <v>Y</v>
          </cell>
          <cell r="F1159" t="str">
            <v>Senior Program Officer I</v>
          </cell>
          <cell r="G1159" t="str">
            <v>A</v>
          </cell>
          <cell r="H1159" t="str">
            <v>MWK</v>
          </cell>
          <cell r="I1159">
            <v>30000000</v>
          </cell>
          <cell r="J1159">
            <v>1</v>
          </cell>
          <cell r="L1159" t="str">
            <v>REMOTE-MW</v>
          </cell>
          <cell r="M1159">
            <v>0</v>
          </cell>
          <cell r="AP1159">
            <v>1100</v>
          </cell>
          <cell r="AQ1159">
            <v>104.89510489510489</v>
          </cell>
          <cell r="AR1159" t="str">
            <v xml:space="preserve"> </v>
          </cell>
          <cell r="AS1159" t="str">
            <v xml:space="preserve"> </v>
          </cell>
          <cell r="AT1159">
            <v>0</v>
          </cell>
        </row>
        <row r="1160">
          <cell r="A1160" t="str">
            <v>Njaila, Denis Joseph</v>
          </cell>
          <cell r="B1160" t="str">
            <v>Senior Finance and Awards Officer II/ Senior PADM II</v>
          </cell>
          <cell r="C1160" t="str">
            <v>TAN</v>
          </cell>
          <cell r="D1160" t="str">
            <v>6240</v>
          </cell>
          <cell r="E1160" t="str">
            <v>Y</v>
          </cell>
          <cell r="F1160" t="str">
            <v>Senior Project Administrator and Finance Officer, Tanzania Country Program</v>
          </cell>
          <cell r="G1160" t="str">
            <v>A</v>
          </cell>
          <cell r="H1160" t="str">
            <v>TZS</v>
          </cell>
          <cell r="I1160">
            <v>108622444.47</v>
          </cell>
          <cell r="J1160">
            <v>1</v>
          </cell>
          <cell r="L1160" t="str">
            <v>DAR ES SALAAM</v>
          </cell>
          <cell r="M1160" t="str">
            <v>AFRICA</v>
          </cell>
          <cell r="AP1160">
            <v>2500</v>
          </cell>
          <cell r="AQ1160">
            <v>167.11145303076921</v>
          </cell>
          <cell r="AR1160" t="str">
            <v xml:space="preserve"> </v>
          </cell>
          <cell r="AS1160" t="str">
            <v xml:space="preserve"> </v>
          </cell>
          <cell r="AT1160">
            <v>0</v>
          </cell>
        </row>
        <row r="1161">
          <cell r="A1161" t="str">
            <v>Njau, Pasqueline</v>
          </cell>
          <cell r="B1161" t="str">
            <v>Senior Advocacy and Public Policy Officer I</v>
          </cell>
          <cell r="C1161" t="str">
            <v>APP</v>
          </cell>
          <cell r="D1161" t="str">
            <v>10245</v>
          </cell>
          <cell r="E1161" t="str">
            <v>Y</v>
          </cell>
          <cell r="F1161" t="str">
            <v>Senior Advocacy and Public Policy Officer I</v>
          </cell>
          <cell r="G1161" t="str">
            <v>A</v>
          </cell>
          <cell r="H1161" t="str">
            <v>USD</v>
          </cell>
          <cell r="I1161">
            <v>30000</v>
          </cell>
          <cell r="J1161">
            <v>1</v>
          </cell>
          <cell r="L1161" t="str">
            <v>NAIROBI</v>
          </cell>
          <cell r="M1161" t="str">
            <v>AFRICA</v>
          </cell>
          <cell r="AP1161">
            <v>1</v>
          </cell>
          <cell r="AQ1161">
            <v>115.38461538461539</v>
          </cell>
          <cell r="AR1161" t="str">
            <v xml:space="preserve"> </v>
          </cell>
          <cell r="AS1161" t="str">
            <v xml:space="preserve"> </v>
          </cell>
          <cell r="AT1161">
            <v>0</v>
          </cell>
        </row>
        <row r="1162">
          <cell r="A1162" t="str">
            <v>Njenga, Grace Nyokabi</v>
          </cell>
          <cell r="B1162" t="str">
            <v>Program Associate II</v>
          </cell>
          <cell r="C1162" t="str">
            <v>MDHT</v>
          </cell>
          <cell r="D1162" t="str">
            <v>7614</v>
          </cell>
          <cell r="E1162" t="str">
            <v>Y</v>
          </cell>
          <cell r="F1162" t="str">
            <v>Design and Innovation Specialist, Living Labs</v>
          </cell>
          <cell r="G1162" t="str">
            <v>A</v>
          </cell>
          <cell r="H1162" t="str">
            <v>USD</v>
          </cell>
          <cell r="I1162">
            <v>18952.8</v>
          </cell>
          <cell r="J1162">
            <v>1</v>
          </cell>
          <cell r="L1162" t="str">
            <v>NAIROBI</v>
          </cell>
          <cell r="M1162" t="str">
            <v>AFRICA</v>
          </cell>
          <cell r="AP1162">
            <v>1</v>
          </cell>
          <cell r="AQ1162">
            <v>72.895384615384614</v>
          </cell>
          <cell r="AR1162" t="str">
            <v xml:space="preserve"> </v>
          </cell>
          <cell r="AS1162" t="str">
            <v xml:space="preserve"> </v>
          </cell>
          <cell r="AT1162">
            <v>0</v>
          </cell>
        </row>
        <row r="1163">
          <cell r="A1163" t="str">
            <v>Njenga, Maryann Wambui</v>
          </cell>
          <cell r="B1163" t="str">
            <v>Administrative Assistant II</v>
          </cell>
          <cell r="C1163" t="str">
            <v>CODE</v>
          </cell>
          <cell r="D1163" t="str">
            <v>10038</v>
          </cell>
          <cell r="E1163" t="str">
            <v>Y</v>
          </cell>
          <cell r="F1163" t="str">
            <v>Senior Program Assistant, Living Labs</v>
          </cell>
          <cell r="G1163" t="str">
            <v>A</v>
          </cell>
          <cell r="H1163" t="str">
            <v>USD</v>
          </cell>
          <cell r="I1163">
            <v>16092</v>
          </cell>
          <cell r="J1163">
            <v>1</v>
          </cell>
          <cell r="L1163" t="str">
            <v>NAIROBI</v>
          </cell>
          <cell r="M1163" t="str">
            <v>AFRICA</v>
          </cell>
          <cell r="AP1163">
            <v>1</v>
          </cell>
          <cell r="AQ1163">
            <v>61.892307692307689</v>
          </cell>
          <cell r="AR1163" t="str">
            <v xml:space="preserve"> </v>
          </cell>
          <cell r="AS1163" t="str">
            <v xml:space="preserve"> </v>
          </cell>
          <cell r="AT1163">
            <v>0</v>
          </cell>
        </row>
        <row r="1164">
          <cell r="A1164" t="str">
            <v>Njenga, Reinhard Ranji</v>
          </cell>
          <cell r="B1164" t="str">
            <v>Recruiter I</v>
          </cell>
          <cell r="C1164" t="str">
            <v>HR</v>
          </cell>
          <cell r="D1164" t="str">
            <v>8283</v>
          </cell>
          <cell r="E1164" t="str">
            <v>Y</v>
          </cell>
          <cell r="F1164" t="str">
            <v>Recruiter, East Africa</v>
          </cell>
          <cell r="G1164" t="str">
            <v>A</v>
          </cell>
          <cell r="H1164" t="str">
            <v>USD</v>
          </cell>
          <cell r="I1164">
            <v>32780</v>
          </cell>
          <cell r="J1164">
            <v>1</v>
          </cell>
          <cell r="L1164" t="str">
            <v>NAIROBI</v>
          </cell>
          <cell r="M1164" t="str">
            <v>AFRICA</v>
          </cell>
          <cell r="AP1164">
            <v>1</v>
          </cell>
          <cell r="AQ1164">
            <v>126.07692307692308</v>
          </cell>
          <cell r="AR1164" t="str">
            <v xml:space="preserve"> </v>
          </cell>
          <cell r="AS1164" t="str">
            <v xml:space="preserve"> </v>
          </cell>
          <cell r="AT1164">
            <v>0</v>
          </cell>
        </row>
        <row r="1165">
          <cell r="A1165" t="str">
            <v>Njeru, Alex</v>
          </cell>
          <cell r="B1165" t="str">
            <v>Director Finance and Awards</v>
          </cell>
          <cell r="C1165" t="str">
            <v>PSK</v>
          </cell>
          <cell r="D1165" t="str">
            <v>10135</v>
          </cell>
          <cell r="E1165" t="str">
            <v>Y</v>
          </cell>
          <cell r="F1165" t="str">
            <v>Director Finance and Operations</v>
          </cell>
          <cell r="G1165" t="str">
            <v>A</v>
          </cell>
          <cell r="H1165" t="str">
            <v>USD</v>
          </cell>
          <cell r="I1165">
            <v>102857.14</v>
          </cell>
          <cell r="J1165">
            <v>1</v>
          </cell>
          <cell r="L1165" t="str">
            <v>NAIROBI</v>
          </cell>
          <cell r="M1165" t="str">
            <v>AFRICA</v>
          </cell>
          <cell r="AP1165">
            <v>1</v>
          </cell>
          <cell r="AQ1165">
            <v>395.60438461538462</v>
          </cell>
          <cell r="AR1165" t="str">
            <v xml:space="preserve"> </v>
          </cell>
          <cell r="AS1165" t="str">
            <v xml:space="preserve"> </v>
          </cell>
          <cell r="AT1165">
            <v>0</v>
          </cell>
        </row>
        <row r="1166">
          <cell r="A1166" t="str">
            <v>Njeru, Eva Makena</v>
          </cell>
          <cell r="B1166" t="str">
            <v>Administrative Assistant II</v>
          </cell>
          <cell r="C1166" t="str">
            <v>PSK</v>
          </cell>
          <cell r="D1166" t="str">
            <v>10240</v>
          </cell>
          <cell r="E1166" t="str">
            <v>Y</v>
          </cell>
          <cell r="F1166" t="str">
            <v>Administrative Assistant</v>
          </cell>
          <cell r="G1166" t="str">
            <v>A</v>
          </cell>
          <cell r="H1166" t="str">
            <v>USD</v>
          </cell>
          <cell r="I1166">
            <v>20357.14</v>
          </cell>
          <cell r="J1166">
            <v>1</v>
          </cell>
          <cell r="L1166" t="str">
            <v>NAIROBI</v>
          </cell>
          <cell r="M1166" t="str">
            <v>AFRICA</v>
          </cell>
          <cell r="AP1166">
            <v>1</v>
          </cell>
          <cell r="AQ1166">
            <v>78.296692307692311</v>
          </cell>
          <cell r="AR1166" t="str">
            <v xml:space="preserve"> </v>
          </cell>
          <cell r="AS1166" t="str">
            <v xml:space="preserve"> </v>
          </cell>
          <cell r="AT1166">
            <v>0</v>
          </cell>
        </row>
        <row r="1167">
          <cell r="A1167" t="str">
            <v>Njuguna, Carolyne Njeri</v>
          </cell>
          <cell r="B1167" t="str">
            <v>Global HUB Leader</v>
          </cell>
          <cell r="C1167" t="str">
            <v>PSK</v>
          </cell>
          <cell r="D1167" t="str">
            <v>6611</v>
          </cell>
          <cell r="E1167" t="str">
            <v>Y</v>
          </cell>
          <cell r="F1167" t="str">
            <v>East Africa Hub Director &amp; Country Director, Kenya</v>
          </cell>
          <cell r="G1167" t="str">
            <v>A</v>
          </cell>
          <cell r="H1167" t="str">
            <v>USD</v>
          </cell>
          <cell r="I1167">
            <v>154706.92000000001</v>
          </cell>
          <cell r="J1167">
            <v>1</v>
          </cell>
          <cell r="L1167" t="str">
            <v>NAIROBI</v>
          </cell>
          <cell r="M1167" t="str">
            <v>AFRICA</v>
          </cell>
          <cell r="AP1167">
            <v>1</v>
          </cell>
          <cell r="AQ1167">
            <v>595.02661538461541</v>
          </cell>
          <cell r="AR1167" t="str">
            <v xml:space="preserve"> </v>
          </cell>
          <cell r="AS1167" t="str">
            <v xml:space="preserve"> </v>
          </cell>
          <cell r="AT1167">
            <v>0</v>
          </cell>
        </row>
        <row r="1168">
          <cell r="A1168" t="str">
            <v>Njuguna, Emily Mbaire</v>
          </cell>
          <cell r="B1168" t="str">
            <v>Program Advisor I</v>
          </cell>
          <cell r="C1168" t="str">
            <v>MCHN</v>
          </cell>
          <cell r="D1168" t="str">
            <v>8103</v>
          </cell>
          <cell r="E1168" t="str">
            <v>Y</v>
          </cell>
          <cell r="F1168" t="str">
            <v>Regional Lead, Africa Maternal and Newborn Health</v>
          </cell>
          <cell r="G1168" t="str">
            <v>A</v>
          </cell>
          <cell r="H1168" t="str">
            <v>USD</v>
          </cell>
          <cell r="I1168">
            <v>75543</v>
          </cell>
          <cell r="J1168">
            <v>1</v>
          </cell>
          <cell r="L1168" t="str">
            <v>NAIROBI</v>
          </cell>
          <cell r="M1168" t="str">
            <v>AFRICA</v>
          </cell>
          <cell r="AP1168">
            <v>1</v>
          </cell>
          <cell r="AQ1168">
            <v>290.55</v>
          </cell>
          <cell r="AR1168" t="str">
            <v xml:space="preserve"> </v>
          </cell>
          <cell r="AS1168" t="str">
            <v xml:space="preserve"> </v>
          </cell>
          <cell r="AT1168">
            <v>0</v>
          </cell>
        </row>
        <row r="1169">
          <cell r="A1169" t="str">
            <v>Njuguna, Patricia Wambui</v>
          </cell>
          <cell r="B1169" t="str">
            <v>Clinical Program Advisor I</v>
          </cell>
          <cell r="C1169" t="str">
            <v>CCLN</v>
          </cell>
          <cell r="D1169" t="str">
            <v>7561</v>
          </cell>
          <cell r="E1169" t="str">
            <v>Y</v>
          </cell>
          <cell r="F1169" t="str">
            <v>Senior Medical Officer, CVIA</v>
          </cell>
          <cell r="G1169" t="str">
            <v>A</v>
          </cell>
          <cell r="H1169" t="str">
            <v>USD</v>
          </cell>
          <cell r="I1169">
            <v>93751.21</v>
          </cell>
          <cell r="J1169">
            <v>1</v>
          </cell>
          <cell r="L1169" t="str">
            <v>NAIROBI</v>
          </cell>
          <cell r="M1169" t="str">
            <v>AFRICA</v>
          </cell>
          <cell r="AP1169">
            <v>1</v>
          </cell>
          <cell r="AQ1169">
            <v>360.58157692307697</v>
          </cell>
          <cell r="AR1169" t="str">
            <v xml:space="preserve"> </v>
          </cell>
          <cell r="AS1169" t="str">
            <v xml:space="preserve"> </v>
          </cell>
          <cell r="AT1169">
            <v>0</v>
          </cell>
        </row>
        <row r="1170">
          <cell r="A1170" t="str">
            <v>Nkinsi, Luke Mubiala</v>
          </cell>
          <cell r="B1170" t="str">
            <v>Clinical Program Advisor I</v>
          </cell>
          <cell r="C1170" t="str">
            <v>DRC</v>
          </cell>
          <cell r="D1170" t="str">
            <v>8159</v>
          </cell>
          <cell r="E1170" t="str">
            <v>Y</v>
          </cell>
          <cell r="F1170" t="str">
            <v>Immunization Senior Technical Advisor</v>
          </cell>
          <cell r="G1170" t="str">
            <v>A</v>
          </cell>
          <cell r="H1170" t="str">
            <v>USD</v>
          </cell>
          <cell r="I1170">
            <v>114400</v>
          </cell>
          <cell r="J1170">
            <v>1</v>
          </cell>
          <cell r="L1170" t="str">
            <v>KINSHASA</v>
          </cell>
          <cell r="M1170" t="str">
            <v>AFRICA</v>
          </cell>
          <cell r="AP1170">
            <v>1</v>
          </cell>
          <cell r="AQ1170">
            <v>440</v>
          </cell>
          <cell r="AR1170" t="str">
            <v xml:space="preserve"> </v>
          </cell>
          <cell r="AS1170" t="str">
            <v xml:space="preserve"> </v>
          </cell>
          <cell r="AT1170">
            <v>0</v>
          </cell>
        </row>
        <row r="1171">
          <cell r="A1171" t="str">
            <v>Nkulu, Aline Yumba</v>
          </cell>
          <cell r="B1171" t="str">
            <v>Senior Monitoring, Evaluation and Learning Officer II</v>
          </cell>
          <cell r="C1171" t="str">
            <v>MNTD</v>
          </cell>
          <cell r="D1171" t="str">
            <v>5292</v>
          </cell>
          <cell r="E1171" t="str">
            <v>Y</v>
          </cell>
          <cell r="F1171" t="str">
            <v>Provincial Surveillance, M&amp;E Advisor</v>
          </cell>
          <cell r="G1171" t="str">
            <v>A</v>
          </cell>
          <cell r="H1171" t="str">
            <v>USD</v>
          </cell>
          <cell r="I1171">
            <v>45996</v>
          </cell>
          <cell r="J1171">
            <v>1</v>
          </cell>
          <cell r="L1171" t="str">
            <v>DRCLUBUMBASHI</v>
          </cell>
          <cell r="M1171" t="str">
            <v>AFRICA</v>
          </cell>
          <cell r="AP1171">
            <v>1</v>
          </cell>
          <cell r="AQ1171">
            <v>176.90769230769232</v>
          </cell>
          <cell r="AR1171" t="str">
            <v xml:space="preserve"> </v>
          </cell>
          <cell r="AS1171" t="str">
            <v xml:space="preserve"> </v>
          </cell>
          <cell r="AT1171">
            <v>0</v>
          </cell>
        </row>
        <row r="1172">
          <cell r="A1172" t="str">
            <v>Nowa, Mphatso</v>
          </cell>
          <cell r="B1172" t="str">
            <v>Senior Monitoring, Evaluation and Learning Officer I</v>
          </cell>
          <cell r="C1172" t="str">
            <v>MNTD</v>
          </cell>
          <cell r="D1172" t="str">
            <v>10274</v>
          </cell>
          <cell r="E1172" t="str">
            <v>Y</v>
          </cell>
          <cell r="F1172" t="str">
            <v>Senior Monitoring, Evaluation and Learning Officer I</v>
          </cell>
          <cell r="G1172" t="str">
            <v>A</v>
          </cell>
          <cell r="H1172" t="str">
            <v>MWK</v>
          </cell>
          <cell r="I1172">
            <v>48000000</v>
          </cell>
          <cell r="J1172">
            <v>1</v>
          </cell>
          <cell r="L1172" t="str">
            <v>MalawiLilongwe</v>
          </cell>
          <cell r="M1172" t="str">
            <v>AFRICA</v>
          </cell>
          <cell r="AP1172">
            <v>1100</v>
          </cell>
          <cell r="AQ1172">
            <v>167.83216783216784</v>
          </cell>
          <cell r="AR1172" t="str">
            <v xml:space="preserve"> </v>
          </cell>
          <cell r="AS1172" t="str">
            <v xml:space="preserve"> </v>
          </cell>
          <cell r="AT1172">
            <v>0</v>
          </cell>
        </row>
        <row r="1173">
          <cell r="A1173" t="str">
            <v>Nowak, Spike Anthony</v>
          </cell>
          <cell r="B1173" t="str">
            <v>Manager Program</v>
          </cell>
          <cell r="C1173" t="str">
            <v>MD</v>
          </cell>
          <cell r="D1173" t="str">
            <v>6018</v>
          </cell>
          <cell r="E1173" t="str">
            <v>Y</v>
          </cell>
          <cell r="F1173" t="str">
            <v>Senior Officer</v>
          </cell>
          <cell r="G1173" t="str">
            <v>A</v>
          </cell>
          <cell r="H1173" t="str">
            <v>USD</v>
          </cell>
          <cell r="I1173">
            <v>147618.93</v>
          </cell>
          <cell r="J1173">
            <v>1</v>
          </cell>
          <cell r="L1173" t="str">
            <v>WASHINGTON DC</v>
          </cell>
          <cell r="M1173" t="str">
            <v>US</v>
          </cell>
          <cell r="AP1173">
            <v>1</v>
          </cell>
          <cell r="AQ1173">
            <v>567.76511538461534</v>
          </cell>
          <cell r="AR1173" t="str">
            <v xml:space="preserve"> </v>
          </cell>
          <cell r="AS1173" t="str">
            <v xml:space="preserve"> </v>
          </cell>
          <cell r="AT1173">
            <v>0</v>
          </cell>
        </row>
        <row r="1174">
          <cell r="A1174" t="str">
            <v>Nsoki Mikanda, Somida</v>
          </cell>
          <cell r="B1174" t="str">
            <v>Senior Finance and Awards Officer/ Senior PADM I</v>
          </cell>
          <cell r="C1174" t="str">
            <v>MNTD</v>
          </cell>
          <cell r="D1174" t="str">
            <v>10019</v>
          </cell>
          <cell r="E1174" t="str">
            <v>Y</v>
          </cell>
          <cell r="F1174" t="str">
            <v>Finance and Administration Officer - Perennial Malaria Chemoprevention</v>
          </cell>
          <cell r="G1174" t="str">
            <v>A</v>
          </cell>
          <cell r="H1174" t="str">
            <v>USD</v>
          </cell>
          <cell r="I1174">
            <v>37944</v>
          </cell>
          <cell r="J1174">
            <v>1</v>
          </cell>
          <cell r="L1174" t="str">
            <v>KINSHASA</v>
          </cell>
          <cell r="M1174" t="str">
            <v>AFRICA</v>
          </cell>
          <cell r="AP1174">
            <v>1</v>
          </cell>
          <cell r="AQ1174">
            <v>145.93846153846152</v>
          </cell>
          <cell r="AR1174" t="str">
            <v xml:space="preserve"> </v>
          </cell>
          <cell r="AS1174" t="str">
            <v xml:space="preserve"> </v>
          </cell>
          <cell r="AT1174">
            <v>0</v>
          </cell>
        </row>
        <row r="1175">
          <cell r="A1175" t="str">
            <v>Ntakimazi, Melchior Rubeni</v>
          </cell>
          <cell r="B1175" t="str">
            <v>Program Associate II</v>
          </cell>
          <cell r="C1175" t="str">
            <v>MD</v>
          </cell>
          <cell r="D1175" t="str">
            <v>7404</v>
          </cell>
          <cell r="E1175" t="str">
            <v>Y</v>
          </cell>
          <cell r="F1175" t="str">
            <v>Program Officer -SOURCE</v>
          </cell>
          <cell r="G1175" t="str">
            <v>A</v>
          </cell>
          <cell r="H1175" t="str">
            <v>TZS</v>
          </cell>
          <cell r="I1175">
            <v>39289305.640000001</v>
          </cell>
          <cell r="J1175">
            <v>1</v>
          </cell>
          <cell r="L1175" t="str">
            <v>DAR ES SALAAM</v>
          </cell>
          <cell r="M1175" t="str">
            <v>AFRICA</v>
          </cell>
          <cell r="AP1175">
            <v>2500</v>
          </cell>
          <cell r="AQ1175">
            <v>60.445085600000006</v>
          </cell>
          <cell r="AR1175" t="str">
            <v xml:space="preserve"> </v>
          </cell>
          <cell r="AS1175" t="str">
            <v xml:space="preserve"> </v>
          </cell>
          <cell r="AT1175">
            <v>0</v>
          </cell>
        </row>
        <row r="1176">
          <cell r="A1176" t="str">
            <v>Nthenge, Seraphine</v>
          </cell>
          <cell r="B1176" t="str">
            <v>Senior Program Officer I</v>
          </cell>
          <cell r="C1176" t="str">
            <v>MNTD</v>
          </cell>
          <cell r="D1176" t="str">
            <v>10334</v>
          </cell>
          <cell r="E1176" t="str">
            <v>Y</v>
          </cell>
          <cell r="F1176" t="str">
            <v>Technical Officer- Reach Malaria</v>
          </cell>
          <cell r="G1176" t="str">
            <v>A</v>
          </cell>
          <cell r="H1176" t="str">
            <v>USD</v>
          </cell>
          <cell r="I1176">
            <v>30000</v>
          </cell>
          <cell r="J1176">
            <v>1</v>
          </cell>
          <cell r="L1176" t="str">
            <v>KISUMU</v>
          </cell>
          <cell r="M1176" t="str">
            <v>AFRICA</v>
          </cell>
          <cell r="AP1176">
            <v>1</v>
          </cell>
          <cell r="AQ1176">
            <v>115.38461538461539</v>
          </cell>
          <cell r="AR1176" t="str">
            <v xml:space="preserve"> </v>
          </cell>
          <cell r="AS1176" t="str">
            <v xml:space="preserve"> </v>
          </cell>
          <cell r="AT1176">
            <v>0</v>
          </cell>
        </row>
        <row r="1177">
          <cell r="A1177" t="str">
            <v>Ntuku, Henry Maggi Tabala</v>
          </cell>
          <cell r="B1177" t="str">
            <v>Monitoring, Evaluation and Learning Advisor I</v>
          </cell>
          <cell r="C1177" t="str">
            <v>MNTD</v>
          </cell>
          <cell r="D1177" t="str">
            <v>7320</v>
          </cell>
          <cell r="E1177" t="str">
            <v>Y</v>
          </cell>
          <cell r="F1177" t="str">
            <v>Operational Research Lead</v>
          </cell>
          <cell r="G1177" t="str">
            <v>A</v>
          </cell>
          <cell r="H1177" t="str">
            <v>CHF</v>
          </cell>
          <cell r="I1177">
            <v>167990.94</v>
          </cell>
          <cell r="J1177">
            <v>1</v>
          </cell>
          <cell r="L1177" t="str">
            <v>SWITZFATH</v>
          </cell>
          <cell r="M1177" t="str">
            <v>AMEE</v>
          </cell>
          <cell r="AP1177">
            <v>0.92169999999999996</v>
          </cell>
          <cell r="AQ1177">
            <v>701.00792014755348</v>
          </cell>
          <cell r="AR1177" t="str">
            <v xml:space="preserve"> </v>
          </cell>
          <cell r="AS1177" t="str">
            <v xml:space="preserve"> </v>
          </cell>
          <cell r="AT1177">
            <v>0</v>
          </cell>
        </row>
        <row r="1178">
          <cell r="A1178" t="str">
            <v>Nuvunga, Violeta Jose</v>
          </cell>
          <cell r="B1178" t="str">
            <v>Program Associate I</v>
          </cell>
          <cell r="C1178" t="str">
            <v>ECD</v>
          </cell>
          <cell r="D1178" t="str">
            <v>8217</v>
          </cell>
          <cell r="E1178" t="str">
            <v>Y</v>
          </cell>
          <cell r="F1178" t="str">
            <v>Program Assistant, Hilton 4</v>
          </cell>
          <cell r="G1178" t="str">
            <v>A</v>
          </cell>
          <cell r="H1178" t="str">
            <v>MZN</v>
          </cell>
          <cell r="I1178">
            <v>1597500</v>
          </cell>
          <cell r="J1178">
            <v>1</v>
          </cell>
          <cell r="L1178" t="str">
            <v>MOZMAPUTO</v>
          </cell>
          <cell r="M1178" t="str">
            <v>AFRICA</v>
          </cell>
          <cell r="AP1178">
            <v>63</v>
          </cell>
          <cell r="AQ1178">
            <v>97.52747252747254</v>
          </cell>
          <cell r="AR1178" t="str">
            <v xml:space="preserve"> </v>
          </cell>
          <cell r="AS1178" t="str">
            <v xml:space="preserve"> </v>
          </cell>
          <cell r="AT1178">
            <v>0</v>
          </cell>
        </row>
        <row r="1179">
          <cell r="A1179" t="str">
            <v>Nyabuto, Marion Kwamboka</v>
          </cell>
          <cell r="B1179" t="str">
            <v>Grants &amp; Contracts Associate I</v>
          </cell>
          <cell r="C1179" t="str">
            <v>GRC</v>
          </cell>
          <cell r="D1179" t="str">
            <v>5669</v>
          </cell>
          <cell r="E1179" t="str">
            <v>Y</v>
          </cell>
          <cell r="F1179" t="str">
            <v>Grants &amp; Contracts Coordinator</v>
          </cell>
          <cell r="G1179" t="str">
            <v>A</v>
          </cell>
          <cell r="H1179" t="str">
            <v>USD</v>
          </cell>
          <cell r="I1179">
            <v>21000</v>
          </cell>
          <cell r="J1179">
            <v>1</v>
          </cell>
          <cell r="L1179" t="str">
            <v>NAIROBI</v>
          </cell>
          <cell r="M1179" t="str">
            <v>AFRICA</v>
          </cell>
          <cell r="AP1179">
            <v>1</v>
          </cell>
          <cell r="AQ1179">
            <v>80.769230769230774</v>
          </cell>
          <cell r="AR1179" t="str">
            <v xml:space="preserve"> </v>
          </cell>
          <cell r="AS1179" t="str">
            <v xml:space="preserve"> </v>
          </cell>
          <cell r="AT1179">
            <v>0</v>
          </cell>
        </row>
        <row r="1180">
          <cell r="A1180" t="str">
            <v>Nyaka, Henry</v>
          </cell>
          <cell r="B1180" t="str">
            <v>Senior Communications Officer II</v>
          </cell>
          <cell r="C1180" t="str">
            <v>CPAI</v>
          </cell>
          <cell r="D1180" t="str">
            <v>7812</v>
          </cell>
          <cell r="E1180" t="str">
            <v>Y</v>
          </cell>
          <cell r="F1180" t="str">
            <v>Communications Officer, Center for Vaccine Innovation and Access</v>
          </cell>
          <cell r="G1180" t="str">
            <v>A</v>
          </cell>
          <cell r="H1180" t="str">
            <v>MWK</v>
          </cell>
          <cell r="I1180">
            <v>50557500</v>
          </cell>
          <cell r="J1180">
            <v>1</v>
          </cell>
          <cell r="L1180" t="str">
            <v>MalawiLilongwe</v>
          </cell>
          <cell r="M1180" t="str">
            <v>AFRICA</v>
          </cell>
          <cell r="AP1180">
            <v>1100</v>
          </cell>
          <cell r="AQ1180">
            <v>176.77447552447555</v>
          </cell>
          <cell r="AR1180" t="str">
            <v xml:space="preserve"> </v>
          </cell>
          <cell r="AS1180" t="str">
            <v xml:space="preserve"> </v>
          </cell>
          <cell r="AT1180">
            <v>0</v>
          </cell>
        </row>
        <row r="1181">
          <cell r="A1181" t="str">
            <v>Nyakech, Alphonce Ogutu</v>
          </cell>
          <cell r="B1181" t="str">
            <v>Senior Program Officer I</v>
          </cell>
          <cell r="C1181" t="str">
            <v>MNTD</v>
          </cell>
          <cell r="D1181" t="str">
            <v>10333</v>
          </cell>
          <cell r="E1181" t="str">
            <v>Y</v>
          </cell>
          <cell r="F1181" t="str">
            <v>Technical Officer- Reach Malaria</v>
          </cell>
          <cell r="G1181" t="str">
            <v>A</v>
          </cell>
          <cell r="H1181" t="str">
            <v>USD</v>
          </cell>
          <cell r="I1181">
            <v>30000</v>
          </cell>
          <cell r="J1181">
            <v>1</v>
          </cell>
          <cell r="L1181" t="str">
            <v>HOMABAY</v>
          </cell>
          <cell r="M1181" t="str">
            <v>AFRICA</v>
          </cell>
          <cell r="AP1181">
            <v>1</v>
          </cell>
          <cell r="AQ1181">
            <v>115.38461538461539</v>
          </cell>
          <cell r="AR1181" t="str">
            <v xml:space="preserve"> </v>
          </cell>
          <cell r="AS1181" t="str">
            <v xml:space="preserve"> </v>
          </cell>
          <cell r="AT1181">
            <v>0</v>
          </cell>
        </row>
        <row r="1182">
          <cell r="A1182" t="str">
            <v>Nyambe, Makuzi</v>
          </cell>
          <cell r="B1182" t="str">
            <v>Senior Program Project Manager II</v>
          </cell>
          <cell r="C1182" t="str">
            <v>RH</v>
          </cell>
          <cell r="D1182" t="str">
            <v>10087</v>
          </cell>
          <cell r="E1182" t="str">
            <v>Y</v>
          </cell>
          <cell r="F1182" t="str">
            <v>Monitoring &amp; Evaluation Officer</v>
          </cell>
          <cell r="G1182" t="str">
            <v>A</v>
          </cell>
          <cell r="H1182" t="str">
            <v>ZMW</v>
          </cell>
          <cell r="I1182">
            <v>324000</v>
          </cell>
          <cell r="J1182">
            <v>1</v>
          </cell>
          <cell r="L1182" t="str">
            <v>LUSAKA1</v>
          </cell>
          <cell r="M1182" t="str">
            <v>AFRICA</v>
          </cell>
          <cell r="AP1182">
            <v>19.5</v>
          </cell>
          <cell r="AQ1182">
            <v>63.905325443786985</v>
          </cell>
          <cell r="AR1182" t="str">
            <v xml:space="preserve"> </v>
          </cell>
          <cell r="AS1182" t="str">
            <v xml:space="preserve"> </v>
          </cell>
          <cell r="AT1182">
            <v>0</v>
          </cell>
        </row>
        <row r="1183">
          <cell r="A1183" t="str">
            <v>Nyamekye, Gideon Sarpong</v>
          </cell>
          <cell r="B1183" t="str">
            <v>Manager Program Project Management</v>
          </cell>
          <cell r="C1183" t="str">
            <v>CODE</v>
          </cell>
          <cell r="D1183" t="str">
            <v>7841</v>
          </cell>
          <cell r="E1183" t="str">
            <v>Y</v>
          </cell>
          <cell r="F1183" t="str">
            <v>Technical Project Manager, Digital Square</v>
          </cell>
          <cell r="G1183" t="str">
            <v>A</v>
          </cell>
          <cell r="H1183" t="str">
            <v>USD</v>
          </cell>
          <cell r="I1183">
            <v>38374.06</v>
          </cell>
          <cell r="J1183">
            <v>1</v>
          </cell>
          <cell r="L1183" t="str">
            <v>ACCRA</v>
          </cell>
          <cell r="M1183" t="str">
            <v>AFRICA</v>
          </cell>
          <cell r="AP1183">
            <v>1</v>
          </cell>
          <cell r="AQ1183">
            <v>147.59253846153845</v>
          </cell>
          <cell r="AR1183" t="str">
            <v xml:space="preserve"> </v>
          </cell>
          <cell r="AS1183" t="str">
            <v xml:space="preserve"> </v>
          </cell>
          <cell r="AT1183">
            <v>0</v>
          </cell>
        </row>
        <row r="1184">
          <cell r="A1184" t="str">
            <v>Nyarko, Mikka Nana-Opokuaa</v>
          </cell>
          <cell r="B1184" t="str">
            <v>Functional Specialist I</v>
          </cell>
          <cell r="C1184" t="str">
            <v>DX</v>
          </cell>
          <cell r="D1184" t="str">
            <v>7942</v>
          </cell>
          <cell r="E1184" t="str">
            <v>Y</v>
          </cell>
          <cell r="F1184" t="str">
            <v>Senior Program Assistant</v>
          </cell>
          <cell r="G1184" t="str">
            <v>A</v>
          </cell>
          <cell r="H1184" t="str">
            <v>USD</v>
          </cell>
          <cell r="I1184">
            <v>62732.800000000003</v>
          </cell>
          <cell r="J1184">
            <v>1</v>
          </cell>
          <cell r="L1184" t="str">
            <v>SEATTLE</v>
          </cell>
          <cell r="M1184" t="str">
            <v>US</v>
          </cell>
          <cell r="AP1184">
            <v>1</v>
          </cell>
          <cell r="AQ1184">
            <v>241.28</v>
          </cell>
          <cell r="AR1184" t="str">
            <v xml:space="preserve"> </v>
          </cell>
          <cell r="AS1184" t="str">
            <v xml:space="preserve"> </v>
          </cell>
          <cell r="AT1184">
            <v>0</v>
          </cell>
        </row>
        <row r="1185">
          <cell r="A1185" t="str">
            <v>Nyekele, Notulu Mutelo</v>
          </cell>
          <cell r="B1185" t="str">
            <v>Senior Functional Coordinator</v>
          </cell>
          <cell r="C1185" t="str">
            <v>RH</v>
          </cell>
          <cell r="D1185" t="str">
            <v>5872</v>
          </cell>
          <cell r="E1185" t="str">
            <v>Y</v>
          </cell>
          <cell r="F1185" t="str">
            <v>Senior Program Assistant</v>
          </cell>
          <cell r="G1185" t="str">
            <v>A</v>
          </cell>
          <cell r="H1185" t="str">
            <v>ZMW</v>
          </cell>
          <cell r="I1185">
            <v>164301.65</v>
          </cell>
          <cell r="J1185">
            <v>1</v>
          </cell>
          <cell r="L1185" t="str">
            <v>LUSAKA1</v>
          </cell>
          <cell r="M1185" t="str">
            <v>AFRICA</v>
          </cell>
          <cell r="AP1185">
            <v>19.5</v>
          </cell>
          <cell r="AQ1185">
            <v>32.406637080867853</v>
          </cell>
          <cell r="AR1185" t="str">
            <v xml:space="preserve"> </v>
          </cell>
          <cell r="AS1185" t="str">
            <v xml:space="preserve"> </v>
          </cell>
          <cell r="AT1185">
            <v>0</v>
          </cell>
        </row>
        <row r="1186">
          <cell r="A1186" t="str">
            <v>Nyirenda Mutesa, Monica</v>
          </cell>
          <cell r="B1186" t="str">
            <v>Advanced Program Officer</v>
          </cell>
          <cell r="C1186" t="str">
            <v>RH</v>
          </cell>
          <cell r="D1186" t="str">
            <v>5483</v>
          </cell>
          <cell r="E1186" t="str">
            <v>Y</v>
          </cell>
          <cell r="F1186" t="str">
            <v>Project Director</v>
          </cell>
          <cell r="G1186" t="str">
            <v>A</v>
          </cell>
          <cell r="H1186" t="str">
            <v>ZMW</v>
          </cell>
          <cell r="I1186">
            <v>928795.97</v>
          </cell>
          <cell r="J1186">
            <v>1</v>
          </cell>
          <cell r="L1186" t="str">
            <v>LUSAKA1</v>
          </cell>
          <cell r="M1186" t="str">
            <v>AFRICA</v>
          </cell>
          <cell r="AP1186">
            <v>19.5</v>
          </cell>
          <cell r="AQ1186">
            <v>183.19447140039446</v>
          </cell>
          <cell r="AR1186" t="str">
            <v xml:space="preserve"> </v>
          </cell>
          <cell r="AS1186" t="str">
            <v xml:space="preserve"> </v>
          </cell>
          <cell r="AT1186">
            <v>0</v>
          </cell>
        </row>
        <row r="1187">
          <cell r="A1187" t="str">
            <v>Nyongesa, Jacktone</v>
          </cell>
          <cell r="B1187" t="str">
            <v>Senior Finance and Awards Officer/ Senior PADM I</v>
          </cell>
          <cell r="C1187" t="str">
            <v>MDHT</v>
          </cell>
          <cell r="D1187" t="str">
            <v>5645</v>
          </cell>
          <cell r="E1187" t="str">
            <v>Y</v>
          </cell>
          <cell r="F1187" t="str">
            <v>Global PADM, Living Labs</v>
          </cell>
          <cell r="G1187" t="str">
            <v>A</v>
          </cell>
          <cell r="H1187" t="str">
            <v>USD</v>
          </cell>
          <cell r="I1187">
            <v>57332.22</v>
          </cell>
          <cell r="J1187">
            <v>1</v>
          </cell>
          <cell r="L1187" t="str">
            <v>NAIROBI</v>
          </cell>
          <cell r="M1187" t="str">
            <v>AFRICA</v>
          </cell>
          <cell r="AP1187">
            <v>1</v>
          </cell>
          <cell r="AQ1187">
            <v>220.50853846153848</v>
          </cell>
          <cell r="AR1187" t="str">
            <v xml:space="preserve"> </v>
          </cell>
          <cell r="AS1187" t="str">
            <v xml:space="preserve"> </v>
          </cell>
          <cell r="AT1187">
            <v>0</v>
          </cell>
        </row>
        <row r="1188">
          <cell r="A1188" t="str">
            <v>Nyukuri, Louis Wangila</v>
          </cell>
          <cell r="B1188" t="str">
            <v>Program Associate II</v>
          </cell>
          <cell r="C1188" t="str">
            <v>PSK</v>
          </cell>
          <cell r="D1188" t="str">
            <v>7809</v>
          </cell>
          <cell r="E1188" t="str">
            <v>Y</v>
          </cell>
          <cell r="F1188" t="str">
            <v>Program Officer</v>
          </cell>
          <cell r="G1188" t="str">
            <v>A</v>
          </cell>
          <cell r="H1188" t="str">
            <v>USD</v>
          </cell>
          <cell r="I1188">
            <v>18099.919999999998</v>
          </cell>
          <cell r="J1188">
            <v>1</v>
          </cell>
          <cell r="L1188" t="str">
            <v>KAKAMEGA</v>
          </cell>
          <cell r="M1188" t="str">
            <v>AFRICA</v>
          </cell>
          <cell r="AP1188">
            <v>1</v>
          </cell>
          <cell r="AQ1188">
            <v>69.615076923076913</v>
          </cell>
          <cell r="AR1188" t="str">
            <v xml:space="preserve"> </v>
          </cell>
          <cell r="AS1188" t="str">
            <v xml:space="preserve"> </v>
          </cell>
          <cell r="AT1188">
            <v>0</v>
          </cell>
        </row>
        <row r="1189">
          <cell r="A1189" t="str">
            <v>Nzomo, Victor Kivuva</v>
          </cell>
          <cell r="B1189" t="str">
            <v>Senior Accountant II</v>
          </cell>
          <cell r="C1189" t="str">
            <v>GLACCT</v>
          </cell>
          <cell r="D1189" t="str">
            <v>3912</v>
          </cell>
          <cell r="E1189" t="str">
            <v>Y</v>
          </cell>
          <cell r="F1189" t="str">
            <v>Senior International Accountant</v>
          </cell>
          <cell r="G1189" t="str">
            <v>A</v>
          </cell>
          <cell r="H1189" t="str">
            <v>USD</v>
          </cell>
          <cell r="I1189">
            <v>46150.07</v>
          </cell>
          <cell r="J1189">
            <v>1</v>
          </cell>
          <cell r="L1189" t="str">
            <v>NAIROBI</v>
          </cell>
          <cell r="M1189" t="str">
            <v>AFRICA</v>
          </cell>
          <cell r="AP1189">
            <v>1</v>
          </cell>
          <cell r="AQ1189">
            <v>177.50026923076922</v>
          </cell>
          <cell r="AR1189" t="str">
            <v xml:space="preserve"> </v>
          </cell>
          <cell r="AS1189" t="str">
            <v xml:space="preserve"> </v>
          </cell>
          <cell r="AT1189">
            <v>0</v>
          </cell>
        </row>
        <row r="1190">
          <cell r="A1190" t="str">
            <v>Obanda, Rael Anyona</v>
          </cell>
          <cell r="B1190" t="str">
            <v>Senior Monitoring, Evaluation and Learning Officer I</v>
          </cell>
          <cell r="C1190" t="str">
            <v>PSK</v>
          </cell>
          <cell r="D1190" t="str">
            <v>5677</v>
          </cell>
          <cell r="E1190" t="str">
            <v>Y</v>
          </cell>
          <cell r="F1190" t="str">
            <v>M&amp;E Advisor, Nuru Ya Mtoto</v>
          </cell>
          <cell r="G1190" t="str">
            <v>A</v>
          </cell>
          <cell r="H1190" t="str">
            <v>USD</v>
          </cell>
          <cell r="I1190">
            <v>33750.76</v>
          </cell>
          <cell r="J1190">
            <v>1</v>
          </cell>
          <cell r="L1190" t="str">
            <v>HOMABAY</v>
          </cell>
          <cell r="M1190" t="str">
            <v>AFRICA</v>
          </cell>
          <cell r="AP1190">
            <v>1</v>
          </cell>
          <cell r="AQ1190">
            <v>129.8106153846154</v>
          </cell>
          <cell r="AR1190" t="str">
            <v xml:space="preserve"> </v>
          </cell>
          <cell r="AS1190" t="str">
            <v xml:space="preserve"> </v>
          </cell>
          <cell r="AT1190">
            <v>0</v>
          </cell>
        </row>
        <row r="1191">
          <cell r="A1191" t="str">
            <v>Obara, Jeremiah Robert</v>
          </cell>
          <cell r="B1191" t="str">
            <v>Senior Learning &amp; Development Officer I</v>
          </cell>
          <cell r="C1191" t="str">
            <v>HR</v>
          </cell>
          <cell r="D1191" t="str">
            <v>7324</v>
          </cell>
          <cell r="E1191" t="str">
            <v>Y</v>
          </cell>
          <cell r="F1191" t="str">
            <v>Learning Technologies Specialist, Human Resources</v>
          </cell>
          <cell r="G1191" t="str">
            <v>A</v>
          </cell>
          <cell r="H1191" t="str">
            <v>USD</v>
          </cell>
          <cell r="I1191">
            <v>24467.119999999999</v>
          </cell>
          <cell r="J1191">
            <v>1</v>
          </cell>
          <cell r="L1191" t="str">
            <v>NAIROBI</v>
          </cell>
          <cell r="M1191" t="str">
            <v>AFRICA</v>
          </cell>
          <cell r="AP1191">
            <v>1</v>
          </cell>
          <cell r="AQ1191">
            <v>94.104307692307685</v>
          </cell>
          <cell r="AR1191" t="str">
            <v xml:space="preserve"> </v>
          </cell>
          <cell r="AS1191" t="str">
            <v xml:space="preserve"> </v>
          </cell>
          <cell r="AT1191">
            <v>0</v>
          </cell>
        </row>
        <row r="1192">
          <cell r="A1192" t="str">
            <v>Oberman, Elayna Christine</v>
          </cell>
          <cell r="B1192" t="str">
            <v>Senior Communications Officer I</v>
          </cell>
          <cell r="C1192" t="str">
            <v>CPAI</v>
          </cell>
          <cell r="D1192" t="str">
            <v>5148</v>
          </cell>
          <cell r="E1192" t="str">
            <v>Y</v>
          </cell>
          <cell r="F1192" t="str">
            <v>Senior Communications Associate</v>
          </cell>
          <cell r="G1192" t="str">
            <v>A</v>
          </cell>
          <cell r="H1192" t="str">
            <v>USD</v>
          </cell>
          <cell r="I1192">
            <v>75940.800000000003</v>
          </cell>
          <cell r="J1192">
            <v>1</v>
          </cell>
          <cell r="L1192" t="str">
            <v>SEATTLE</v>
          </cell>
          <cell r="M1192" t="str">
            <v>US</v>
          </cell>
          <cell r="AP1192">
            <v>1</v>
          </cell>
          <cell r="AQ1192">
            <v>292.08</v>
          </cell>
          <cell r="AR1192" t="str">
            <v xml:space="preserve"> </v>
          </cell>
          <cell r="AS1192" t="str">
            <v xml:space="preserve"> </v>
          </cell>
          <cell r="AT1192">
            <v>0</v>
          </cell>
        </row>
        <row r="1193">
          <cell r="A1193" t="str">
            <v>Obi, Ekpeme</v>
          </cell>
          <cell r="B1193" t="str">
            <v>Program Associate II</v>
          </cell>
          <cell r="C1193" t="str">
            <v>MNTD</v>
          </cell>
          <cell r="D1193" t="str">
            <v>10325</v>
          </cell>
          <cell r="E1193" t="str">
            <v>Y</v>
          </cell>
          <cell r="F1193" t="str">
            <v>Program Specialist - Community Case Management</v>
          </cell>
          <cell r="G1193" t="str">
            <v>A</v>
          </cell>
          <cell r="H1193" t="str">
            <v>NGN</v>
          </cell>
          <cell r="I1193">
            <v>24000000</v>
          </cell>
          <cell r="J1193">
            <v>1</v>
          </cell>
          <cell r="L1193" t="str">
            <v>ABUJA</v>
          </cell>
          <cell r="M1193" t="str">
            <v>AFRICA</v>
          </cell>
          <cell r="AP1193">
            <v>850</v>
          </cell>
          <cell r="AQ1193">
            <v>108.5972850678733</v>
          </cell>
          <cell r="AR1193" t="str">
            <v xml:space="preserve"> </v>
          </cell>
          <cell r="AS1193" t="str">
            <v xml:space="preserve"> </v>
          </cell>
          <cell r="AT1193">
            <v>0</v>
          </cell>
        </row>
        <row r="1194">
          <cell r="A1194" t="str">
            <v>Obong'o, Christopher O.</v>
          </cell>
          <cell r="B1194" t="str">
            <v>Senior Manager Monitoring, Evaluation and Learning</v>
          </cell>
          <cell r="C1194" t="str">
            <v>CODE</v>
          </cell>
          <cell r="D1194" t="str">
            <v>4123</v>
          </cell>
          <cell r="E1194" t="str">
            <v>Y</v>
          </cell>
          <cell r="F1194" t="str">
            <v>Lead Product Manager, Living Labs/ Sr. Regional MEL Advisor</v>
          </cell>
          <cell r="G1194" t="str">
            <v>A</v>
          </cell>
          <cell r="H1194" t="str">
            <v>USD</v>
          </cell>
          <cell r="I1194">
            <v>80875.289999999994</v>
          </cell>
          <cell r="J1194">
            <v>1</v>
          </cell>
          <cell r="L1194" t="str">
            <v>KISUMU</v>
          </cell>
          <cell r="M1194" t="str">
            <v>AFRICA</v>
          </cell>
          <cell r="AP1194">
            <v>1</v>
          </cell>
          <cell r="AQ1194">
            <v>311.05880769230765</v>
          </cell>
          <cell r="AR1194" t="str">
            <v xml:space="preserve"> </v>
          </cell>
          <cell r="AS1194" t="str">
            <v xml:space="preserve"> </v>
          </cell>
          <cell r="AT1194">
            <v>0</v>
          </cell>
        </row>
        <row r="1195">
          <cell r="A1195" t="str">
            <v>Obsa, Amsalu</v>
          </cell>
          <cell r="B1195" t="str">
            <v>Program Associate II</v>
          </cell>
          <cell r="C1195" t="str">
            <v>ET</v>
          </cell>
          <cell r="D1195" t="str">
            <v>10220</v>
          </cell>
          <cell r="E1195" t="str">
            <v>Y</v>
          </cell>
          <cell r="F1195" t="str">
            <v>Zonal HPV Vaccine Rollout Support TA- West Shoa Zone</v>
          </cell>
          <cell r="G1195" t="str">
            <v>A</v>
          </cell>
          <cell r="H1195" t="str">
            <v>USD</v>
          </cell>
          <cell r="I1195">
            <v>13200</v>
          </cell>
          <cell r="J1195">
            <v>1</v>
          </cell>
          <cell r="L1195" t="str">
            <v>REMOTE-ET</v>
          </cell>
          <cell r="M1195" t="str">
            <v>AFRICA</v>
          </cell>
          <cell r="AP1195">
            <v>1</v>
          </cell>
          <cell r="AQ1195">
            <v>50.769230769230766</v>
          </cell>
          <cell r="AR1195" t="str">
            <v xml:space="preserve"> </v>
          </cell>
          <cell r="AS1195" t="str">
            <v xml:space="preserve"> </v>
          </cell>
          <cell r="AT1195">
            <v>0</v>
          </cell>
        </row>
        <row r="1196">
          <cell r="A1196" t="str">
            <v>Ochieng' Wanyama, Emmanuel</v>
          </cell>
          <cell r="B1196" t="str">
            <v>Senior Grants &amp; Contracts Officer I</v>
          </cell>
          <cell r="C1196" t="str">
            <v>GRC</v>
          </cell>
          <cell r="D1196" t="str">
            <v>6254</v>
          </cell>
          <cell r="E1196" t="str">
            <v>Y</v>
          </cell>
          <cell r="F1196" t="str">
            <v>Subaward Specialist</v>
          </cell>
          <cell r="G1196" t="str">
            <v>A</v>
          </cell>
          <cell r="H1196" t="str">
            <v>USD</v>
          </cell>
          <cell r="I1196">
            <v>26244</v>
          </cell>
          <cell r="J1196">
            <v>1</v>
          </cell>
          <cell r="L1196" t="str">
            <v>NAIROBI</v>
          </cell>
          <cell r="M1196" t="str">
            <v>AFRICA</v>
          </cell>
          <cell r="AP1196">
            <v>1</v>
          </cell>
          <cell r="AQ1196">
            <v>100.93846153846154</v>
          </cell>
          <cell r="AR1196" t="str">
            <v xml:space="preserve"> </v>
          </cell>
          <cell r="AS1196" t="str">
            <v xml:space="preserve"> </v>
          </cell>
          <cell r="AT1196">
            <v>0</v>
          </cell>
        </row>
        <row r="1197">
          <cell r="A1197" t="str">
            <v>Ochieng, Mouline</v>
          </cell>
          <cell r="B1197" t="str">
            <v>Program Associate II</v>
          </cell>
          <cell r="C1197" t="str">
            <v>PSK</v>
          </cell>
          <cell r="D1197" t="str">
            <v>10303</v>
          </cell>
          <cell r="E1197" t="str">
            <v>Y</v>
          </cell>
          <cell r="F1197" t="str">
            <v>Gender Focused Designer</v>
          </cell>
          <cell r="G1197" t="str">
            <v>A</v>
          </cell>
          <cell r="H1197" t="str">
            <v>USD</v>
          </cell>
          <cell r="I1197">
            <v>18948</v>
          </cell>
          <cell r="J1197">
            <v>1</v>
          </cell>
          <cell r="L1197" t="str">
            <v>KISUMU</v>
          </cell>
          <cell r="M1197" t="str">
            <v>AFRICA</v>
          </cell>
          <cell r="AP1197">
            <v>1</v>
          </cell>
          <cell r="AQ1197">
            <v>72.876923076923077</v>
          </cell>
          <cell r="AR1197" t="str">
            <v xml:space="preserve"> </v>
          </cell>
          <cell r="AS1197" t="str">
            <v xml:space="preserve"> </v>
          </cell>
          <cell r="AT1197">
            <v>0</v>
          </cell>
        </row>
        <row r="1198">
          <cell r="A1198" t="str">
            <v>Ochieng, Sarah Atieno</v>
          </cell>
          <cell r="B1198" t="str">
            <v>Program Associate II</v>
          </cell>
          <cell r="C1198" t="str">
            <v>PSK</v>
          </cell>
          <cell r="D1198" t="str">
            <v>8101</v>
          </cell>
          <cell r="E1198" t="str">
            <v>Y</v>
          </cell>
          <cell r="F1198" t="str">
            <v>Program Officer, HIV Integration, USAID Nuru Ya Mtoto</v>
          </cell>
          <cell r="G1198" t="str">
            <v>A</v>
          </cell>
          <cell r="H1198" t="str">
            <v>USD</v>
          </cell>
          <cell r="I1198">
            <v>17842.54</v>
          </cell>
          <cell r="J1198">
            <v>1</v>
          </cell>
          <cell r="L1198" t="str">
            <v>KISUMU</v>
          </cell>
          <cell r="M1198" t="str">
            <v>AFRICA</v>
          </cell>
          <cell r="AP1198">
            <v>1</v>
          </cell>
          <cell r="AQ1198">
            <v>68.62515384615385</v>
          </cell>
          <cell r="AR1198" t="str">
            <v xml:space="preserve"> </v>
          </cell>
          <cell r="AS1198" t="str">
            <v xml:space="preserve"> </v>
          </cell>
          <cell r="AT1198">
            <v>0</v>
          </cell>
        </row>
        <row r="1199">
          <cell r="A1199" t="str">
            <v>Ochieng, Vincent</v>
          </cell>
          <cell r="B1199" t="str">
            <v>Senior Monitoring, Evaluation and Learning Officer I</v>
          </cell>
          <cell r="C1199" t="str">
            <v>PSK</v>
          </cell>
          <cell r="D1199" t="str">
            <v>8043</v>
          </cell>
          <cell r="E1199" t="str">
            <v>Y</v>
          </cell>
          <cell r="F1199" t="str">
            <v>County Monitoring and Evaluation Officer</v>
          </cell>
          <cell r="G1199" t="str">
            <v>A</v>
          </cell>
          <cell r="H1199" t="str">
            <v>USD</v>
          </cell>
          <cell r="I1199">
            <v>23333.4</v>
          </cell>
          <cell r="J1199">
            <v>1</v>
          </cell>
          <cell r="L1199" t="str">
            <v>KISUMU</v>
          </cell>
          <cell r="M1199" t="str">
            <v>AFRICA</v>
          </cell>
          <cell r="AP1199">
            <v>1</v>
          </cell>
          <cell r="AQ1199">
            <v>89.743846153846164</v>
          </cell>
          <cell r="AR1199" t="str">
            <v xml:space="preserve"> </v>
          </cell>
          <cell r="AS1199" t="str">
            <v xml:space="preserve"> </v>
          </cell>
          <cell r="AT1199">
            <v>0</v>
          </cell>
        </row>
        <row r="1200">
          <cell r="A1200" t="str">
            <v>Ockenhouse, Christian Fischer</v>
          </cell>
          <cell r="B1200" t="str">
            <v>Clinical Program Advisor II</v>
          </cell>
          <cell r="C1200" t="str">
            <v>CCLN</v>
          </cell>
          <cell r="D1200" t="str">
            <v>4827</v>
          </cell>
          <cell r="E1200" t="str">
            <v>Y</v>
          </cell>
          <cell r="F1200" t="str">
            <v>Senior Medical Officer</v>
          </cell>
          <cell r="G1200" t="str">
            <v>A</v>
          </cell>
          <cell r="H1200" t="str">
            <v>USD</v>
          </cell>
          <cell r="I1200">
            <v>299148.90000000002</v>
          </cell>
          <cell r="J1200">
            <v>1</v>
          </cell>
          <cell r="L1200" t="str">
            <v>WASHINGTON DC</v>
          </cell>
          <cell r="M1200" t="str">
            <v>US</v>
          </cell>
          <cell r="AP1200">
            <v>1</v>
          </cell>
          <cell r="AQ1200">
            <v>1150.5726923076925</v>
          </cell>
          <cell r="AR1200" t="str">
            <v xml:space="preserve"> </v>
          </cell>
          <cell r="AS1200" t="str">
            <v>X</v>
          </cell>
          <cell r="AT1200">
            <v>0</v>
          </cell>
        </row>
        <row r="1201">
          <cell r="A1201" t="str">
            <v>Odawa, Michael Otieno</v>
          </cell>
          <cell r="B1201" t="str">
            <v>Senior Monitoring, Evaluation and Learning Officer I</v>
          </cell>
          <cell r="C1201" t="str">
            <v>PSK</v>
          </cell>
          <cell r="D1201" t="str">
            <v>8042</v>
          </cell>
          <cell r="E1201" t="str">
            <v>Y</v>
          </cell>
          <cell r="F1201" t="str">
            <v>Data Management and Analytics Advisor, C&amp;T, OVC, DREAMS</v>
          </cell>
          <cell r="G1201" t="str">
            <v>A</v>
          </cell>
          <cell r="H1201" t="str">
            <v>USD</v>
          </cell>
          <cell r="I1201">
            <v>31468.799999999999</v>
          </cell>
          <cell r="J1201">
            <v>1</v>
          </cell>
          <cell r="L1201" t="str">
            <v>KAKAMEGA</v>
          </cell>
          <cell r="M1201" t="str">
            <v>AFRICA</v>
          </cell>
          <cell r="AP1201">
            <v>1</v>
          </cell>
          <cell r="AQ1201">
            <v>121.03384615384616</v>
          </cell>
          <cell r="AR1201" t="str">
            <v xml:space="preserve"> </v>
          </cell>
          <cell r="AS1201" t="str">
            <v xml:space="preserve"> </v>
          </cell>
          <cell r="AT1201">
            <v>0</v>
          </cell>
        </row>
        <row r="1202">
          <cell r="A1202" t="str">
            <v>Odek, Olgah Akinyi</v>
          </cell>
          <cell r="B1202" t="str">
            <v>Senior Program Officer I</v>
          </cell>
          <cell r="C1202" t="str">
            <v>MD</v>
          </cell>
          <cell r="D1202" t="str">
            <v>7234</v>
          </cell>
          <cell r="E1202" t="str">
            <v>Y</v>
          </cell>
          <cell r="F1202" t="str">
            <v>Strategic Information Management and Advocacy Officer</v>
          </cell>
          <cell r="G1202" t="str">
            <v>A</v>
          </cell>
          <cell r="H1202" t="str">
            <v>TZS</v>
          </cell>
          <cell r="I1202">
            <v>64788531.68</v>
          </cell>
          <cell r="J1202">
            <v>1</v>
          </cell>
          <cell r="L1202" t="str">
            <v>DAR ES SALAAM</v>
          </cell>
          <cell r="M1202" t="str">
            <v>AFRICA</v>
          </cell>
          <cell r="AP1202">
            <v>2500</v>
          </cell>
          <cell r="AQ1202">
            <v>99.674664123076923</v>
          </cell>
          <cell r="AR1202" t="str">
            <v xml:space="preserve"> </v>
          </cell>
          <cell r="AS1202" t="str">
            <v xml:space="preserve"> </v>
          </cell>
          <cell r="AT1202">
            <v>0</v>
          </cell>
        </row>
        <row r="1203">
          <cell r="A1203" t="str">
            <v>Odera, Josemaria</v>
          </cell>
          <cell r="B1203" t="str">
            <v>Project Manager II</v>
          </cell>
          <cell r="C1203" t="str">
            <v>HR</v>
          </cell>
          <cell r="D1203" t="str">
            <v>9005</v>
          </cell>
          <cell r="E1203" t="str">
            <v>Y</v>
          </cell>
          <cell r="F1203" t="str">
            <v>HR Operations Specialist</v>
          </cell>
          <cell r="G1203" t="str">
            <v>A</v>
          </cell>
          <cell r="H1203" t="str">
            <v>USD</v>
          </cell>
          <cell r="I1203">
            <v>16800</v>
          </cell>
          <cell r="J1203">
            <v>1</v>
          </cell>
          <cell r="L1203" t="str">
            <v>NAIROBI</v>
          </cell>
          <cell r="M1203" t="str">
            <v>AFRICA</v>
          </cell>
          <cell r="AP1203">
            <v>1</v>
          </cell>
          <cell r="AQ1203">
            <v>64.615384615384613</v>
          </cell>
          <cell r="AR1203" t="str">
            <v xml:space="preserve"> </v>
          </cell>
          <cell r="AS1203" t="str">
            <v xml:space="preserve"> </v>
          </cell>
          <cell r="AT1203">
            <v>0</v>
          </cell>
        </row>
        <row r="1204">
          <cell r="A1204" t="str">
            <v>Odero, Linda Awuor</v>
          </cell>
          <cell r="B1204" t="str">
            <v>Program Associate II</v>
          </cell>
          <cell r="C1204" t="str">
            <v>PSK</v>
          </cell>
          <cell r="D1204" t="str">
            <v>7714</v>
          </cell>
          <cell r="E1204" t="str">
            <v>Y</v>
          </cell>
          <cell r="F1204" t="str">
            <v>Program Officer, ECD</v>
          </cell>
          <cell r="G1204" t="str">
            <v>A</v>
          </cell>
          <cell r="H1204" t="str">
            <v>USD</v>
          </cell>
          <cell r="I1204">
            <v>18098.98</v>
          </cell>
          <cell r="J1204">
            <v>1</v>
          </cell>
          <cell r="L1204" t="str">
            <v>KISUMU</v>
          </cell>
          <cell r="M1204" t="str">
            <v>AFRICA</v>
          </cell>
          <cell r="AP1204">
            <v>1</v>
          </cell>
          <cell r="AQ1204">
            <v>69.61146153846154</v>
          </cell>
          <cell r="AR1204" t="str">
            <v xml:space="preserve"> </v>
          </cell>
          <cell r="AS1204" t="str">
            <v xml:space="preserve"> </v>
          </cell>
          <cell r="AT1204">
            <v>0</v>
          </cell>
        </row>
        <row r="1205">
          <cell r="A1205" t="str">
            <v>Odhiambo, Antony Mwanga</v>
          </cell>
          <cell r="B1205" t="str">
            <v>Senior Clinical Research Monitoring &amp; Development Officer II</v>
          </cell>
          <cell r="C1205" t="str">
            <v>EMQ</v>
          </cell>
          <cell r="D1205" t="str">
            <v>7184</v>
          </cell>
          <cell r="E1205" t="str">
            <v>Y</v>
          </cell>
          <cell r="F1205" t="str">
            <v>CMC Quality Manager</v>
          </cell>
          <cell r="G1205" t="str">
            <v>A</v>
          </cell>
          <cell r="H1205" t="str">
            <v>USD</v>
          </cell>
          <cell r="I1205">
            <v>155217.92000000001</v>
          </cell>
          <cell r="J1205">
            <v>1</v>
          </cell>
          <cell r="L1205" t="str">
            <v>WASHINGTON DC</v>
          </cell>
          <cell r="M1205" t="str">
            <v>US</v>
          </cell>
          <cell r="AP1205">
            <v>1</v>
          </cell>
          <cell r="AQ1205">
            <v>596.99200000000008</v>
          </cell>
          <cell r="AR1205" t="str">
            <v xml:space="preserve"> </v>
          </cell>
          <cell r="AS1205" t="str">
            <v xml:space="preserve"> </v>
          </cell>
          <cell r="AT1205">
            <v>0</v>
          </cell>
        </row>
        <row r="1206">
          <cell r="A1206" t="str">
            <v>Odiyo, Nicholas Nike</v>
          </cell>
          <cell r="B1206" t="str">
            <v>Senior Manager Program</v>
          </cell>
          <cell r="C1206" t="str">
            <v>PSK</v>
          </cell>
          <cell r="D1206" t="str">
            <v>6224</v>
          </cell>
          <cell r="E1206" t="str">
            <v>Y</v>
          </cell>
          <cell r="F1206" t="str">
            <v>Senior Technical Advisor, Care, Treatment and Systems Strengthening</v>
          </cell>
          <cell r="G1206" t="str">
            <v>A</v>
          </cell>
          <cell r="H1206" t="str">
            <v>USD</v>
          </cell>
          <cell r="I1206">
            <v>49581.95</v>
          </cell>
          <cell r="J1206">
            <v>1</v>
          </cell>
          <cell r="L1206" t="str">
            <v>KAKAMEGA</v>
          </cell>
          <cell r="M1206" t="str">
            <v>AFRICA</v>
          </cell>
          <cell r="AP1206">
            <v>1</v>
          </cell>
          <cell r="AQ1206">
            <v>190.69980769230767</v>
          </cell>
          <cell r="AR1206" t="str">
            <v xml:space="preserve"> </v>
          </cell>
          <cell r="AS1206" t="str">
            <v xml:space="preserve"> </v>
          </cell>
          <cell r="AT1206">
            <v>0</v>
          </cell>
        </row>
        <row r="1207">
          <cell r="A1207" t="str">
            <v>Odondi, Judith</v>
          </cell>
          <cell r="B1207" t="str">
            <v>Senior Program Officer II</v>
          </cell>
          <cell r="C1207" t="str">
            <v>PSK</v>
          </cell>
          <cell r="D1207" t="str">
            <v>10331</v>
          </cell>
          <cell r="E1207" t="str">
            <v>Y</v>
          </cell>
          <cell r="F1207" t="str">
            <v>Technical Advisor- Gender</v>
          </cell>
          <cell r="G1207" t="str">
            <v>A</v>
          </cell>
          <cell r="H1207" t="str">
            <v>USD</v>
          </cell>
          <cell r="I1207">
            <v>34292.519999999997</v>
          </cell>
          <cell r="J1207">
            <v>1</v>
          </cell>
          <cell r="L1207" t="str">
            <v>KISII2</v>
          </cell>
          <cell r="M1207" t="str">
            <v>AFRICA</v>
          </cell>
          <cell r="AP1207">
            <v>1</v>
          </cell>
          <cell r="AQ1207">
            <v>131.89430769230768</v>
          </cell>
          <cell r="AR1207" t="str">
            <v xml:space="preserve"> </v>
          </cell>
          <cell r="AS1207" t="str">
            <v xml:space="preserve"> </v>
          </cell>
          <cell r="AT1207">
            <v>0</v>
          </cell>
        </row>
        <row r="1208">
          <cell r="A1208" t="str">
            <v>Odongo, Anne Florence</v>
          </cell>
          <cell r="B1208" t="str">
            <v>Senior Program Officer I</v>
          </cell>
          <cell r="C1208" t="str">
            <v>PSK</v>
          </cell>
          <cell r="D1208" t="str">
            <v>10177</v>
          </cell>
          <cell r="E1208" t="str">
            <v>Y</v>
          </cell>
          <cell r="F1208" t="str">
            <v>Program Officer</v>
          </cell>
          <cell r="G1208" t="str">
            <v>A</v>
          </cell>
          <cell r="H1208" t="str">
            <v>USD</v>
          </cell>
          <cell r="I1208">
            <v>24514.29</v>
          </cell>
          <cell r="J1208">
            <v>1</v>
          </cell>
          <cell r="L1208" t="str">
            <v>MIGORI2</v>
          </cell>
          <cell r="M1208" t="str">
            <v>AFRICA</v>
          </cell>
          <cell r="AP1208">
            <v>1</v>
          </cell>
          <cell r="AQ1208">
            <v>94.285730769230767</v>
          </cell>
          <cell r="AR1208" t="str">
            <v xml:space="preserve"> </v>
          </cell>
          <cell r="AS1208" t="str">
            <v xml:space="preserve"> </v>
          </cell>
          <cell r="AT1208">
            <v>0</v>
          </cell>
        </row>
        <row r="1209">
          <cell r="A1209" t="str">
            <v>Oduor, Moses Wasonga</v>
          </cell>
          <cell r="B1209" t="str">
            <v>Accounting Coordinator II</v>
          </cell>
          <cell r="C1209" t="str">
            <v>PSK</v>
          </cell>
          <cell r="D1209" t="str">
            <v>7530</v>
          </cell>
          <cell r="E1209" t="str">
            <v>Y</v>
          </cell>
          <cell r="F1209" t="str">
            <v>Finance Associate, USAID Nuru ya Mtoto Program</v>
          </cell>
          <cell r="G1209" t="str">
            <v>A</v>
          </cell>
          <cell r="H1209" t="str">
            <v>USD</v>
          </cell>
          <cell r="I1209">
            <v>13598.92</v>
          </cell>
          <cell r="J1209">
            <v>1</v>
          </cell>
          <cell r="L1209" t="str">
            <v>HOMABAY</v>
          </cell>
          <cell r="M1209" t="str">
            <v>AFRICA</v>
          </cell>
          <cell r="AP1209">
            <v>1</v>
          </cell>
          <cell r="AQ1209">
            <v>52.303538461538459</v>
          </cell>
          <cell r="AR1209" t="str">
            <v xml:space="preserve"> </v>
          </cell>
          <cell r="AS1209" t="str">
            <v xml:space="preserve"> </v>
          </cell>
          <cell r="AT1209">
            <v>0</v>
          </cell>
        </row>
        <row r="1210">
          <cell r="A1210" t="str">
            <v>Oduor, Samuel</v>
          </cell>
          <cell r="B1210" t="str">
            <v>Finance and Awards Associate II/ PADM II</v>
          </cell>
          <cell r="C1210" t="str">
            <v>PSK</v>
          </cell>
          <cell r="D1210" t="str">
            <v>10138</v>
          </cell>
          <cell r="E1210" t="str">
            <v>Y</v>
          </cell>
          <cell r="F1210" t="str">
            <v>Finance and Awards Officer</v>
          </cell>
          <cell r="G1210" t="str">
            <v>A</v>
          </cell>
          <cell r="H1210" t="str">
            <v>USD</v>
          </cell>
          <cell r="I1210">
            <v>21547.68</v>
          </cell>
          <cell r="J1210">
            <v>1</v>
          </cell>
          <cell r="L1210" t="str">
            <v>KISUMU</v>
          </cell>
          <cell r="M1210" t="str">
            <v>AFRICA</v>
          </cell>
          <cell r="AP1210">
            <v>1</v>
          </cell>
          <cell r="AQ1210">
            <v>82.875692307692304</v>
          </cell>
          <cell r="AR1210" t="str">
            <v xml:space="preserve"> </v>
          </cell>
          <cell r="AS1210" t="str">
            <v xml:space="preserve"> </v>
          </cell>
          <cell r="AT1210">
            <v>0</v>
          </cell>
        </row>
        <row r="1211">
          <cell r="A1211" t="str">
            <v>Oduor, Sylvester</v>
          </cell>
          <cell r="B1211" t="str">
            <v>Manager Program Project Management</v>
          </cell>
          <cell r="C1211" t="str">
            <v>PSK</v>
          </cell>
          <cell r="D1211" t="str">
            <v>10179</v>
          </cell>
          <cell r="E1211" t="str">
            <v>Y</v>
          </cell>
          <cell r="F1211" t="str">
            <v>Senior Technical Advisor-Economic Strengthening</v>
          </cell>
          <cell r="G1211" t="str">
            <v>A</v>
          </cell>
          <cell r="H1211" t="str">
            <v>USD</v>
          </cell>
          <cell r="I1211">
            <v>36000</v>
          </cell>
          <cell r="J1211">
            <v>1</v>
          </cell>
          <cell r="L1211" t="str">
            <v>HOMABAY</v>
          </cell>
          <cell r="M1211" t="str">
            <v>AFRICA</v>
          </cell>
          <cell r="AP1211">
            <v>1</v>
          </cell>
          <cell r="AQ1211">
            <v>138.46153846153845</v>
          </cell>
          <cell r="AR1211" t="str">
            <v xml:space="preserve"> </v>
          </cell>
          <cell r="AS1211" t="str">
            <v xml:space="preserve"> </v>
          </cell>
          <cell r="AT1211">
            <v>0</v>
          </cell>
        </row>
        <row r="1212">
          <cell r="A1212" t="str">
            <v>Oduor, Vincent Nicholas</v>
          </cell>
          <cell r="B1212" t="str">
            <v>Manager Finance and Awards</v>
          </cell>
          <cell r="C1212" t="str">
            <v>MNTD</v>
          </cell>
          <cell r="D1212" t="str">
            <v>4558</v>
          </cell>
          <cell r="E1212" t="str">
            <v>Y</v>
          </cell>
          <cell r="F1212" t="str">
            <v>Manager Finance and Awards</v>
          </cell>
          <cell r="G1212" t="str">
            <v>A</v>
          </cell>
          <cell r="H1212" t="str">
            <v>USD</v>
          </cell>
          <cell r="I1212">
            <v>68400</v>
          </cell>
          <cell r="J1212">
            <v>1</v>
          </cell>
          <cell r="L1212" t="str">
            <v>NAIROBI</v>
          </cell>
          <cell r="M1212" t="str">
            <v>AFRICA</v>
          </cell>
          <cell r="AP1212">
            <v>1</v>
          </cell>
          <cell r="AQ1212">
            <v>263.07692307692309</v>
          </cell>
          <cell r="AR1212" t="str">
            <v xml:space="preserve"> </v>
          </cell>
          <cell r="AS1212" t="str">
            <v xml:space="preserve"> </v>
          </cell>
          <cell r="AT1212">
            <v>0</v>
          </cell>
        </row>
        <row r="1213">
          <cell r="A1213" t="str">
            <v>Ogallo Muoka, Judith Adhiambo</v>
          </cell>
          <cell r="B1213" t="str">
            <v>Senior IT Project Manager I</v>
          </cell>
          <cell r="C1213" t="str">
            <v>IT</v>
          </cell>
          <cell r="D1213" t="str">
            <v>7917</v>
          </cell>
          <cell r="E1213" t="str">
            <v>Y</v>
          </cell>
          <cell r="F1213" t="str">
            <v>Product Owner</v>
          </cell>
          <cell r="G1213" t="str">
            <v>A</v>
          </cell>
          <cell r="H1213" t="str">
            <v>USD</v>
          </cell>
          <cell r="I1213">
            <v>47382</v>
          </cell>
          <cell r="J1213">
            <v>1</v>
          </cell>
          <cell r="L1213" t="str">
            <v>NAIROBI</v>
          </cell>
          <cell r="M1213" t="str">
            <v>AFRICA</v>
          </cell>
          <cell r="AP1213">
            <v>1</v>
          </cell>
          <cell r="AQ1213">
            <v>182.23846153846154</v>
          </cell>
          <cell r="AR1213" t="str">
            <v xml:space="preserve"> </v>
          </cell>
          <cell r="AS1213" t="str">
            <v xml:space="preserve"> </v>
          </cell>
          <cell r="AT1213">
            <v>0</v>
          </cell>
        </row>
        <row r="1214">
          <cell r="A1214" t="str">
            <v>Ogola, George</v>
          </cell>
          <cell r="B1214" t="str">
            <v>Advanced Program Officer</v>
          </cell>
          <cell r="C1214" t="str">
            <v>PSK</v>
          </cell>
          <cell r="D1214" t="str">
            <v>10351</v>
          </cell>
          <cell r="E1214" t="str">
            <v>Y</v>
          </cell>
          <cell r="F1214" t="str">
            <v>Senior Technical Advisor-Partnerships, Advocacy, and Systems Strengthening</v>
          </cell>
          <cell r="G1214" t="str">
            <v>A</v>
          </cell>
          <cell r="H1214" t="str">
            <v>USD</v>
          </cell>
          <cell r="I1214">
            <v>47703.59</v>
          </cell>
          <cell r="J1214">
            <v>1</v>
          </cell>
          <cell r="L1214" t="str">
            <v>KISUMU</v>
          </cell>
          <cell r="M1214" t="str">
            <v>AFRICA</v>
          </cell>
          <cell r="AP1214">
            <v>1</v>
          </cell>
          <cell r="AQ1214">
            <v>183.47534615384615</v>
          </cell>
          <cell r="AR1214" t="str">
            <v xml:space="preserve"> </v>
          </cell>
          <cell r="AS1214" t="str">
            <v xml:space="preserve"> </v>
          </cell>
          <cell r="AT1214">
            <v>0</v>
          </cell>
        </row>
        <row r="1215">
          <cell r="A1215" t="str">
            <v>Okello, Stephen Odongo</v>
          </cell>
          <cell r="B1215" t="str">
            <v>Coordinator I Functional Support /Technician I</v>
          </cell>
          <cell r="C1215" t="str">
            <v>PSK</v>
          </cell>
          <cell r="D1215" t="str">
            <v>6984</v>
          </cell>
          <cell r="E1215" t="str">
            <v>Y</v>
          </cell>
          <cell r="F1215" t="str">
            <v>Driver</v>
          </cell>
          <cell r="G1215" t="str">
            <v>A</v>
          </cell>
          <cell r="H1215" t="str">
            <v>USD</v>
          </cell>
          <cell r="I1215">
            <v>6655.19</v>
          </cell>
          <cell r="J1215">
            <v>1</v>
          </cell>
          <cell r="L1215" t="str">
            <v>KAKAMEGA</v>
          </cell>
          <cell r="M1215" t="str">
            <v>AFRICA</v>
          </cell>
          <cell r="AP1215">
            <v>1</v>
          </cell>
          <cell r="AQ1215">
            <v>25.596884615384614</v>
          </cell>
          <cell r="AR1215" t="str">
            <v xml:space="preserve"> </v>
          </cell>
          <cell r="AS1215" t="str">
            <v xml:space="preserve"> </v>
          </cell>
          <cell r="AT1215">
            <v>0</v>
          </cell>
        </row>
        <row r="1216">
          <cell r="A1216" t="str">
            <v>Oketch, Tom Francis</v>
          </cell>
          <cell r="B1216" t="str">
            <v>Senior Manager Strategy &amp; Operations</v>
          </cell>
          <cell r="C1216" t="str">
            <v>UGA</v>
          </cell>
          <cell r="D1216" t="str">
            <v>7100</v>
          </cell>
          <cell r="E1216" t="str">
            <v>Y</v>
          </cell>
          <cell r="F1216" t="str">
            <v>Finance and Operations Director</v>
          </cell>
          <cell r="G1216" t="str">
            <v>A</v>
          </cell>
          <cell r="H1216" t="str">
            <v>UGX</v>
          </cell>
          <cell r="I1216">
            <v>400402721</v>
          </cell>
          <cell r="J1216">
            <v>1</v>
          </cell>
          <cell r="L1216" t="str">
            <v>UgandaKampala</v>
          </cell>
          <cell r="M1216" t="str">
            <v>AFRICA</v>
          </cell>
          <cell r="AP1216">
            <v>3750</v>
          </cell>
          <cell r="AQ1216">
            <v>410.66945743589741</v>
          </cell>
          <cell r="AR1216" t="str">
            <v xml:space="preserve"> </v>
          </cell>
          <cell r="AS1216" t="str">
            <v xml:space="preserve"> </v>
          </cell>
          <cell r="AT1216">
            <v>0</v>
          </cell>
        </row>
        <row r="1217">
          <cell r="A1217" t="str">
            <v>Oketola, Margaret Adejumoke</v>
          </cell>
          <cell r="B1217" t="str">
            <v>Senior Finance and Awards Officer/ Senior PADM I</v>
          </cell>
          <cell r="C1217" t="str">
            <v>MNTD</v>
          </cell>
          <cell r="D1217" t="str">
            <v>10292</v>
          </cell>
          <cell r="E1217" t="str">
            <v>Y</v>
          </cell>
          <cell r="F1217" t="str">
            <v>Finance Officer, PMI REACH Malaria</v>
          </cell>
          <cell r="G1217" t="str">
            <v>A</v>
          </cell>
          <cell r="H1217" t="str">
            <v>USD</v>
          </cell>
          <cell r="I1217">
            <v>26400</v>
          </cell>
          <cell r="J1217">
            <v>1</v>
          </cell>
          <cell r="L1217" t="str">
            <v>ACCRA</v>
          </cell>
          <cell r="M1217" t="str">
            <v>AFRICA</v>
          </cell>
          <cell r="AP1217">
            <v>1</v>
          </cell>
          <cell r="AQ1217">
            <v>101.53846153846153</v>
          </cell>
          <cell r="AR1217" t="str">
            <v xml:space="preserve"> </v>
          </cell>
          <cell r="AS1217" t="str">
            <v xml:space="preserve"> </v>
          </cell>
          <cell r="AT1217">
            <v>0</v>
          </cell>
        </row>
        <row r="1218">
          <cell r="A1218" t="str">
            <v>Okindo, Victor Okoth</v>
          </cell>
          <cell r="B1218" t="str">
            <v>Senior Monitoring, Evaluation and Learning Officer I</v>
          </cell>
          <cell r="C1218" t="str">
            <v>PSK</v>
          </cell>
          <cell r="D1218" t="str">
            <v>8046</v>
          </cell>
          <cell r="E1218" t="str">
            <v>Y</v>
          </cell>
          <cell r="F1218" t="str">
            <v>County Monitoring and Evaluation Officer</v>
          </cell>
          <cell r="G1218" t="str">
            <v>A</v>
          </cell>
          <cell r="H1218" t="str">
            <v>USD</v>
          </cell>
          <cell r="I1218">
            <v>23333.4</v>
          </cell>
          <cell r="J1218">
            <v>1</v>
          </cell>
          <cell r="L1218" t="str">
            <v>KAKAMEGA</v>
          </cell>
          <cell r="M1218" t="str">
            <v>AFRICA</v>
          </cell>
          <cell r="AP1218">
            <v>1</v>
          </cell>
          <cell r="AQ1218">
            <v>89.743846153846164</v>
          </cell>
          <cell r="AR1218" t="str">
            <v xml:space="preserve"> </v>
          </cell>
          <cell r="AS1218" t="str">
            <v xml:space="preserve"> </v>
          </cell>
          <cell r="AT1218">
            <v>0</v>
          </cell>
        </row>
        <row r="1219">
          <cell r="A1219" t="str">
            <v>Okoh, Abena Asamoabea</v>
          </cell>
          <cell r="B1219" t="str">
            <v>Senior Program Officer II</v>
          </cell>
          <cell r="C1219" t="str">
            <v>MNTD</v>
          </cell>
          <cell r="D1219" t="str">
            <v>10259</v>
          </cell>
          <cell r="E1219" t="str">
            <v>Y</v>
          </cell>
          <cell r="F1219" t="str">
            <v>Technical Advisor, PMI REACH Malaria</v>
          </cell>
          <cell r="G1219" t="str">
            <v>A</v>
          </cell>
          <cell r="H1219" t="str">
            <v>USD</v>
          </cell>
          <cell r="I1219">
            <v>42000</v>
          </cell>
          <cell r="J1219">
            <v>1</v>
          </cell>
          <cell r="L1219" t="str">
            <v>ACCRA</v>
          </cell>
          <cell r="M1219" t="str">
            <v>AFRICA</v>
          </cell>
          <cell r="AP1219">
            <v>1</v>
          </cell>
          <cell r="AQ1219">
            <v>161.53846153846155</v>
          </cell>
          <cell r="AR1219" t="str">
            <v xml:space="preserve"> </v>
          </cell>
          <cell r="AS1219" t="str">
            <v xml:space="preserve"> </v>
          </cell>
          <cell r="AT1219">
            <v>0</v>
          </cell>
        </row>
        <row r="1220">
          <cell r="A1220" t="str">
            <v>Okosa Lama, Hornel</v>
          </cell>
          <cell r="B1220" t="str">
            <v>Senior Program Officer II</v>
          </cell>
          <cell r="C1220" t="str">
            <v>CODE</v>
          </cell>
          <cell r="D1220" t="str">
            <v>10186</v>
          </cell>
          <cell r="E1220" t="str">
            <v>Y</v>
          </cell>
          <cell r="F1220" t="str">
            <v>Digital Health Project Manager</v>
          </cell>
          <cell r="G1220" t="str">
            <v>A</v>
          </cell>
          <cell r="H1220" t="str">
            <v>USD</v>
          </cell>
          <cell r="I1220">
            <v>50400</v>
          </cell>
          <cell r="J1220">
            <v>1</v>
          </cell>
          <cell r="L1220" t="str">
            <v>KINSHASA</v>
          </cell>
          <cell r="M1220" t="str">
            <v>AFRICA</v>
          </cell>
          <cell r="AP1220">
            <v>1</v>
          </cell>
          <cell r="AQ1220">
            <v>193.84615384615384</v>
          </cell>
          <cell r="AR1220" t="str">
            <v xml:space="preserve"> </v>
          </cell>
          <cell r="AS1220" t="str">
            <v xml:space="preserve"> </v>
          </cell>
          <cell r="AT1220">
            <v>0</v>
          </cell>
        </row>
        <row r="1221">
          <cell r="A1221" t="str">
            <v>Okoth, Clion</v>
          </cell>
          <cell r="B1221" t="str">
            <v>Grants &amp; Contracts Associate I</v>
          </cell>
          <cell r="C1221" t="str">
            <v>PSK</v>
          </cell>
          <cell r="D1221" t="str">
            <v>10271</v>
          </cell>
          <cell r="E1221" t="str">
            <v>Y</v>
          </cell>
          <cell r="F1221" t="str">
            <v>Grants and Capacity Buidling Officer</v>
          </cell>
          <cell r="G1221" t="str">
            <v>A</v>
          </cell>
          <cell r="H1221" t="str">
            <v>USD</v>
          </cell>
          <cell r="I1221">
            <v>34944</v>
          </cell>
          <cell r="J1221">
            <v>1</v>
          </cell>
          <cell r="L1221" t="str">
            <v>MIGORI2</v>
          </cell>
          <cell r="M1221" t="str">
            <v>AFRICA</v>
          </cell>
          <cell r="AP1221">
            <v>1</v>
          </cell>
          <cell r="AQ1221">
            <v>134.4</v>
          </cell>
          <cell r="AR1221" t="str">
            <v xml:space="preserve"> </v>
          </cell>
          <cell r="AS1221" t="str">
            <v xml:space="preserve"> </v>
          </cell>
          <cell r="AT1221">
            <v>0</v>
          </cell>
        </row>
        <row r="1222">
          <cell r="A1222" t="str">
            <v>Okwanyo, Richard Nixon</v>
          </cell>
          <cell r="B1222" t="str">
            <v>Advanced Finance and Awards/ Advanced PADM</v>
          </cell>
          <cell r="C1222" t="str">
            <v>CIFM</v>
          </cell>
          <cell r="D1222" t="str">
            <v>3678</v>
          </cell>
          <cell r="E1222" t="str">
            <v>Y</v>
          </cell>
          <cell r="F1222" t="str">
            <v>Senior Finance Manager</v>
          </cell>
          <cell r="G1222" t="str">
            <v>A</v>
          </cell>
          <cell r="H1222" t="str">
            <v>USD</v>
          </cell>
          <cell r="I1222">
            <v>59632.14</v>
          </cell>
          <cell r="J1222">
            <v>1</v>
          </cell>
          <cell r="L1222" t="str">
            <v>NAIROBI</v>
          </cell>
          <cell r="M1222" t="str">
            <v>AFRICA</v>
          </cell>
          <cell r="AP1222">
            <v>1</v>
          </cell>
          <cell r="AQ1222">
            <v>229.35438461538462</v>
          </cell>
          <cell r="AR1222" t="str">
            <v xml:space="preserve"> </v>
          </cell>
          <cell r="AS1222" t="str">
            <v xml:space="preserve"> </v>
          </cell>
          <cell r="AT1222">
            <v>0</v>
          </cell>
        </row>
        <row r="1223">
          <cell r="A1223" t="str">
            <v>Okwi, Frederick</v>
          </cell>
          <cell r="B1223" t="str">
            <v>Senior Advocacy and Public Policy Officer I</v>
          </cell>
          <cell r="C1223" t="str">
            <v>APP</v>
          </cell>
          <cell r="D1223" t="str">
            <v>7665</v>
          </cell>
          <cell r="E1223" t="str">
            <v>Y</v>
          </cell>
          <cell r="F1223" t="str">
            <v>Program Officer, Advocacy and Communications</v>
          </cell>
          <cell r="G1223" t="str">
            <v>A</v>
          </cell>
          <cell r="H1223" t="str">
            <v>UGX</v>
          </cell>
          <cell r="I1223">
            <v>106840800</v>
          </cell>
          <cell r="J1223">
            <v>1</v>
          </cell>
          <cell r="L1223" t="str">
            <v>UgandaKampala</v>
          </cell>
          <cell r="M1223" t="str">
            <v>AFRICA</v>
          </cell>
          <cell r="AP1223">
            <v>3750</v>
          </cell>
          <cell r="AQ1223">
            <v>109.5803076923077</v>
          </cell>
          <cell r="AR1223" t="str">
            <v xml:space="preserve"> </v>
          </cell>
          <cell r="AS1223" t="str">
            <v xml:space="preserve"> </v>
          </cell>
          <cell r="AT1223">
            <v>0</v>
          </cell>
        </row>
        <row r="1224">
          <cell r="A1224" t="str">
            <v>Olale, Noel Atieno</v>
          </cell>
          <cell r="B1224" t="str">
            <v>Program Associate II</v>
          </cell>
          <cell r="C1224" t="str">
            <v>PSK</v>
          </cell>
          <cell r="D1224" t="str">
            <v>6045</v>
          </cell>
          <cell r="E1224" t="str">
            <v>Y</v>
          </cell>
          <cell r="F1224" t="str">
            <v>Program Officer</v>
          </cell>
          <cell r="G1224" t="str">
            <v>A</v>
          </cell>
          <cell r="H1224" t="str">
            <v>USD</v>
          </cell>
          <cell r="I1224">
            <v>18099.919999999998</v>
          </cell>
          <cell r="J1224">
            <v>1</v>
          </cell>
          <cell r="L1224" t="str">
            <v>KAKAMEGA</v>
          </cell>
          <cell r="M1224" t="str">
            <v>AFRICA</v>
          </cell>
          <cell r="AP1224">
            <v>1</v>
          </cell>
          <cell r="AQ1224">
            <v>69.615076923076913</v>
          </cell>
          <cell r="AR1224" t="str">
            <v xml:space="preserve"> </v>
          </cell>
          <cell r="AS1224" t="str">
            <v xml:space="preserve"> </v>
          </cell>
          <cell r="AT1224">
            <v>0</v>
          </cell>
        </row>
        <row r="1225">
          <cell r="A1225" t="str">
            <v>Oluoch, Razel Oduor</v>
          </cell>
          <cell r="B1225" t="str">
            <v>Senior Program Officer I</v>
          </cell>
          <cell r="C1225" t="str">
            <v>PSK</v>
          </cell>
          <cell r="D1225" t="str">
            <v>10175</v>
          </cell>
          <cell r="E1225" t="str">
            <v>Y</v>
          </cell>
          <cell r="F1225" t="str">
            <v>Program Officer Economic Strengthening</v>
          </cell>
          <cell r="G1225" t="str">
            <v>A</v>
          </cell>
          <cell r="H1225" t="str">
            <v>USD</v>
          </cell>
          <cell r="I1225">
            <v>17442.86</v>
          </cell>
          <cell r="J1225">
            <v>1</v>
          </cell>
          <cell r="L1225" t="str">
            <v>HOMABAY</v>
          </cell>
          <cell r="M1225" t="str">
            <v>AFRICA</v>
          </cell>
          <cell r="AP1225">
            <v>1</v>
          </cell>
          <cell r="AQ1225">
            <v>67.087923076923076</v>
          </cell>
          <cell r="AR1225" t="str">
            <v xml:space="preserve"> </v>
          </cell>
          <cell r="AS1225" t="str">
            <v xml:space="preserve"> </v>
          </cell>
          <cell r="AT1225">
            <v>0</v>
          </cell>
        </row>
        <row r="1226">
          <cell r="A1226" t="str">
            <v>OMANGA, Aurelia</v>
          </cell>
          <cell r="B1226" t="str">
            <v>Monitoring, Evaluation and Learning Associate II</v>
          </cell>
          <cell r="C1226" t="str">
            <v>MNTD</v>
          </cell>
          <cell r="D1226" t="str">
            <v>10124</v>
          </cell>
          <cell r="E1226" t="str">
            <v>Y</v>
          </cell>
          <cell r="F1226" t="str">
            <v>Surveillance, Monitoring and Evaluation Associate</v>
          </cell>
          <cell r="G1226" t="str">
            <v>A</v>
          </cell>
          <cell r="H1226" t="str">
            <v>USD</v>
          </cell>
          <cell r="I1226">
            <v>18000</v>
          </cell>
          <cell r="J1226">
            <v>1</v>
          </cell>
          <cell r="L1226" t="str">
            <v>KINSHASA</v>
          </cell>
          <cell r="M1226" t="str">
            <v>AFRICA</v>
          </cell>
          <cell r="AP1226">
            <v>1</v>
          </cell>
          <cell r="AQ1226">
            <v>69.230769230769226</v>
          </cell>
          <cell r="AR1226" t="str">
            <v xml:space="preserve"> </v>
          </cell>
          <cell r="AS1226" t="str">
            <v xml:space="preserve"> </v>
          </cell>
          <cell r="AT1226">
            <v>0</v>
          </cell>
        </row>
        <row r="1227">
          <cell r="A1227" t="str">
            <v>Omar, Abdi</v>
          </cell>
          <cell r="B1227" t="str">
            <v>Program Associate II</v>
          </cell>
          <cell r="C1227" t="str">
            <v>ET</v>
          </cell>
          <cell r="D1227" t="str">
            <v>10217</v>
          </cell>
          <cell r="E1227" t="str">
            <v>Y</v>
          </cell>
          <cell r="F1227" t="str">
            <v>Zonal HPV Vaccine Rollout Support- TA- Somali Region</v>
          </cell>
          <cell r="G1227" t="str">
            <v>A</v>
          </cell>
          <cell r="H1227" t="str">
            <v>USD</v>
          </cell>
          <cell r="I1227">
            <v>10800</v>
          </cell>
          <cell r="J1227">
            <v>1</v>
          </cell>
          <cell r="L1227" t="str">
            <v>REMOTE-ET</v>
          </cell>
          <cell r="M1227" t="str">
            <v>AFRICA</v>
          </cell>
          <cell r="AP1227">
            <v>1</v>
          </cell>
          <cell r="AQ1227">
            <v>41.53846153846154</v>
          </cell>
          <cell r="AR1227" t="str">
            <v xml:space="preserve"> </v>
          </cell>
          <cell r="AS1227" t="str">
            <v xml:space="preserve"> </v>
          </cell>
          <cell r="AT1227">
            <v>0</v>
          </cell>
        </row>
        <row r="1228">
          <cell r="A1228" t="str">
            <v>Omar, Shamim</v>
          </cell>
          <cell r="B1228" t="str">
            <v>Program Associate II</v>
          </cell>
          <cell r="C1228" t="str">
            <v>MDHT</v>
          </cell>
          <cell r="D1228" t="str">
            <v>7611</v>
          </cell>
          <cell r="E1228" t="str">
            <v>Y</v>
          </cell>
          <cell r="F1228" t="str">
            <v>Design and Innovation Lead, Living Labs</v>
          </cell>
          <cell r="G1228" t="str">
            <v>A</v>
          </cell>
          <cell r="H1228" t="str">
            <v>USD</v>
          </cell>
          <cell r="I1228">
            <v>24638.639999999999</v>
          </cell>
          <cell r="J1228">
            <v>1</v>
          </cell>
          <cell r="L1228" t="str">
            <v>NAIROBI</v>
          </cell>
          <cell r="M1228" t="str">
            <v>AFRICA</v>
          </cell>
          <cell r="AP1228">
            <v>1</v>
          </cell>
          <cell r="AQ1228">
            <v>94.763999999999996</v>
          </cell>
          <cell r="AR1228" t="str">
            <v xml:space="preserve"> </v>
          </cell>
          <cell r="AS1228" t="str">
            <v xml:space="preserve"> </v>
          </cell>
          <cell r="AT1228">
            <v>0</v>
          </cell>
        </row>
        <row r="1229">
          <cell r="A1229" t="str">
            <v>Omari, Diana Akinyi</v>
          </cell>
          <cell r="B1229" t="str">
            <v>Senior Executive Assistant / Officer I</v>
          </cell>
          <cell r="C1229" t="str">
            <v>BFOMGT</v>
          </cell>
          <cell r="D1229" t="str">
            <v>7544</v>
          </cell>
          <cell r="E1229" t="str">
            <v>Y</v>
          </cell>
          <cell r="F1229" t="str">
            <v>Senior Executive Assistant</v>
          </cell>
          <cell r="G1229" t="str">
            <v>A</v>
          </cell>
          <cell r="H1229" t="str">
            <v>USD</v>
          </cell>
          <cell r="I1229">
            <v>35760</v>
          </cell>
          <cell r="J1229">
            <v>1</v>
          </cell>
          <cell r="L1229" t="str">
            <v>NAIROBI</v>
          </cell>
          <cell r="M1229" t="str">
            <v>AFRICA</v>
          </cell>
          <cell r="AP1229">
            <v>1</v>
          </cell>
          <cell r="AQ1229">
            <v>137.53846153846155</v>
          </cell>
          <cell r="AR1229" t="str">
            <v xml:space="preserve"> </v>
          </cell>
          <cell r="AS1229" t="str">
            <v xml:space="preserve"> </v>
          </cell>
          <cell r="AT1229">
            <v>0</v>
          </cell>
        </row>
        <row r="1230">
          <cell r="A1230" t="str">
            <v>Omedo Ochuka, Dickens</v>
          </cell>
          <cell r="B1230" t="str">
            <v>Senior Monitoring, Evaluation and Learning Officer II</v>
          </cell>
          <cell r="C1230" t="str">
            <v>PSK</v>
          </cell>
          <cell r="D1230" t="str">
            <v>5191</v>
          </cell>
          <cell r="E1230" t="str">
            <v>Y</v>
          </cell>
          <cell r="F1230" t="str">
            <v>Senior MEL Officer</v>
          </cell>
          <cell r="G1230" t="str">
            <v>A</v>
          </cell>
          <cell r="H1230" t="str">
            <v>USD</v>
          </cell>
          <cell r="I1230">
            <v>31949.58</v>
          </cell>
          <cell r="J1230">
            <v>1</v>
          </cell>
          <cell r="L1230" t="str">
            <v>KISUMU</v>
          </cell>
          <cell r="M1230" t="str">
            <v>AFRICA</v>
          </cell>
          <cell r="AP1230">
            <v>1</v>
          </cell>
          <cell r="AQ1230">
            <v>122.88300000000001</v>
          </cell>
          <cell r="AR1230" t="str">
            <v xml:space="preserve"> </v>
          </cell>
          <cell r="AS1230" t="str">
            <v xml:space="preserve"> </v>
          </cell>
          <cell r="AT1230">
            <v>0</v>
          </cell>
        </row>
        <row r="1231">
          <cell r="A1231" t="str">
            <v>Omollo, Sheila Akinyi</v>
          </cell>
          <cell r="B1231" t="str">
            <v>Administrative Specialist I</v>
          </cell>
          <cell r="C1231" t="str">
            <v>PSK</v>
          </cell>
          <cell r="D1231" t="str">
            <v>4560</v>
          </cell>
          <cell r="E1231" t="str">
            <v>Y</v>
          </cell>
          <cell r="F1231" t="str">
            <v>ADMIN &amp; HR OFFICER</v>
          </cell>
          <cell r="G1231" t="str">
            <v>A</v>
          </cell>
          <cell r="H1231" t="str">
            <v>USD</v>
          </cell>
          <cell r="I1231">
            <v>17864.52</v>
          </cell>
          <cell r="J1231">
            <v>1</v>
          </cell>
          <cell r="L1231" t="str">
            <v>HOMABAY</v>
          </cell>
          <cell r="M1231" t="str">
            <v>AFRICA</v>
          </cell>
          <cell r="AP1231">
            <v>1</v>
          </cell>
          <cell r="AQ1231">
            <v>68.709692307692308</v>
          </cell>
          <cell r="AR1231" t="str">
            <v xml:space="preserve"> </v>
          </cell>
          <cell r="AS1231" t="str">
            <v xml:space="preserve"> </v>
          </cell>
          <cell r="AT1231">
            <v>0</v>
          </cell>
        </row>
        <row r="1232">
          <cell r="A1232" t="str">
            <v>Omolo, Anne Achieng</v>
          </cell>
          <cell r="B1232" t="str">
            <v>Senior Finance and Awards Officer/ Senior PADM I</v>
          </cell>
          <cell r="C1232" t="str">
            <v>PSK</v>
          </cell>
          <cell r="D1232" t="str">
            <v>4557</v>
          </cell>
          <cell r="E1232" t="str">
            <v>Y</v>
          </cell>
          <cell r="F1232" t="str">
            <v>Project Administrator (PADM)</v>
          </cell>
          <cell r="G1232" t="str">
            <v>A</v>
          </cell>
          <cell r="H1232" t="str">
            <v>USD</v>
          </cell>
          <cell r="I1232">
            <v>29136.52</v>
          </cell>
          <cell r="J1232">
            <v>1</v>
          </cell>
          <cell r="L1232" t="str">
            <v>KAKAMEGA</v>
          </cell>
          <cell r="M1232" t="str">
            <v>AFRICA</v>
          </cell>
          <cell r="AP1232">
            <v>1</v>
          </cell>
          <cell r="AQ1232">
            <v>112.06353846153846</v>
          </cell>
          <cell r="AR1232" t="str">
            <v xml:space="preserve"> </v>
          </cell>
          <cell r="AS1232" t="str">
            <v xml:space="preserve"> </v>
          </cell>
          <cell r="AT1232">
            <v>0</v>
          </cell>
        </row>
        <row r="1233">
          <cell r="A1233" t="str">
            <v>Omondi Owuor, Humphrey</v>
          </cell>
          <cell r="B1233" t="str">
            <v>Coordinator I Functional Support /Technician I</v>
          </cell>
          <cell r="C1233" t="str">
            <v>PSK</v>
          </cell>
          <cell r="D1233" t="str">
            <v>6006</v>
          </cell>
          <cell r="E1233" t="str">
            <v>Y</v>
          </cell>
          <cell r="F1233" t="str">
            <v>Driver</v>
          </cell>
          <cell r="G1233" t="str">
            <v>A</v>
          </cell>
          <cell r="H1233" t="str">
            <v>USD</v>
          </cell>
          <cell r="I1233">
            <v>8498.06</v>
          </cell>
          <cell r="J1233">
            <v>1</v>
          </cell>
          <cell r="L1233" t="str">
            <v>KISUMU</v>
          </cell>
          <cell r="M1233" t="str">
            <v>AFRICA</v>
          </cell>
          <cell r="AP1233">
            <v>1</v>
          </cell>
          <cell r="AQ1233">
            <v>32.684846153846152</v>
          </cell>
          <cell r="AR1233" t="str">
            <v xml:space="preserve"> </v>
          </cell>
          <cell r="AS1233" t="str">
            <v xml:space="preserve"> </v>
          </cell>
          <cell r="AT1233">
            <v>0</v>
          </cell>
        </row>
        <row r="1234">
          <cell r="A1234" t="str">
            <v>Omondi, Denis</v>
          </cell>
          <cell r="B1234" t="str">
            <v>Program Associate II</v>
          </cell>
          <cell r="C1234" t="str">
            <v>PSK</v>
          </cell>
          <cell r="D1234" t="str">
            <v>10169</v>
          </cell>
          <cell r="E1234" t="str">
            <v>Y</v>
          </cell>
          <cell r="F1234" t="str">
            <v>Program Officer</v>
          </cell>
          <cell r="G1234" t="str">
            <v>A</v>
          </cell>
          <cell r="H1234" t="str">
            <v>USD</v>
          </cell>
          <cell r="I1234">
            <v>19714.28</v>
          </cell>
          <cell r="J1234">
            <v>1</v>
          </cell>
          <cell r="L1234" t="str">
            <v>NAIROBI</v>
          </cell>
          <cell r="M1234" t="str">
            <v>AFRICA</v>
          </cell>
          <cell r="AP1234">
            <v>1</v>
          </cell>
          <cell r="AQ1234">
            <v>75.824153846153848</v>
          </cell>
          <cell r="AR1234" t="str">
            <v xml:space="preserve"> </v>
          </cell>
          <cell r="AS1234" t="str">
            <v xml:space="preserve"> </v>
          </cell>
          <cell r="AT1234">
            <v>0</v>
          </cell>
        </row>
        <row r="1235">
          <cell r="A1235" t="str">
            <v>Omondi, Monica Akoth</v>
          </cell>
          <cell r="B1235" t="str">
            <v>Senior Program Officer I</v>
          </cell>
          <cell r="C1235" t="str">
            <v>PSK</v>
          </cell>
          <cell r="D1235" t="str">
            <v>4340</v>
          </cell>
          <cell r="E1235" t="str">
            <v>Y</v>
          </cell>
          <cell r="F1235" t="str">
            <v>Senior Operations Officer-USAID Nuru ya Mtoto</v>
          </cell>
          <cell r="G1235" t="str">
            <v>A</v>
          </cell>
          <cell r="H1235" t="str">
            <v>USD</v>
          </cell>
          <cell r="I1235">
            <v>33972</v>
          </cell>
          <cell r="J1235">
            <v>1</v>
          </cell>
          <cell r="L1235" t="str">
            <v>KISUMU</v>
          </cell>
          <cell r="M1235" t="str">
            <v>AFRICA</v>
          </cell>
          <cell r="AP1235">
            <v>1</v>
          </cell>
          <cell r="AQ1235">
            <v>130.66153846153847</v>
          </cell>
          <cell r="AR1235" t="str">
            <v xml:space="preserve"> </v>
          </cell>
          <cell r="AS1235" t="str">
            <v xml:space="preserve"> </v>
          </cell>
          <cell r="AT1235">
            <v>0</v>
          </cell>
        </row>
        <row r="1236">
          <cell r="A1236" t="str">
            <v>Omondi, Ogola Eric</v>
          </cell>
          <cell r="B1236" t="str">
            <v>Administrative Assistant II</v>
          </cell>
          <cell r="C1236" t="str">
            <v>PSK</v>
          </cell>
          <cell r="D1236" t="str">
            <v>10028</v>
          </cell>
          <cell r="E1236" t="str">
            <v>Y</v>
          </cell>
          <cell r="F1236" t="str">
            <v>Stores Assistant, USAID Nuru ya Mtoto</v>
          </cell>
          <cell r="G1236" t="str">
            <v>A</v>
          </cell>
          <cell r="H1236" t="str">
            <v>USD</v>
          </cell>
          <cell r="I1236">
            <v>7651.93</v>
          </cell>
          <cell r="J1236">
            <v>1</v>
          </cell>
          <cell r="L1236" t="str">
            <v>KISUMU</v>
          </cell>
          <cell r="M1236" t="str">
            <v>AFRICA</v>
          </cell>
          <cell r="AP1236">
            <v>1</v>
          </cell>
          <cell r="AQ1236">
            <v>29.430500000000002</v>
          </cell>
          <cell r="AR1236" t="str">
            <v xml:space="preserve"> </v>
          </cell>
          <cell r="AS1236" t="str">
            <v xml:space="preserve"> </v>
          </cell>
          <cell r="AT1236">
            <v>0</v>
          </cell>
        </row>
        <row r="1237">
          <cell r="A1237" t="str">
            <v>Omooria, Edna</v>
          </cell>
          <cell r="B1237" t="str">
            <v>Senior Monitoring, Evaluation and Learning Officer II</v>
          </cell>
          <cell r="C1237" t="str">
            <v>PSK</v>
          </cell>
          <cell r="D1237" t="str">
            <v>6908</v>
          </cell>
          <cell r="E1237" t="str">
            <v>Y</v>
          </cell>
          <cell r="F1237" t="str">
            <v>Monitoring and Evaluation Officer, OVC &amp; AGYW</v>
          </cell>
          <cell r="G1237" t="str">
            <v>A</v>
          </cell>
          <cell r="H1237" t="str">
            <v>USD</v>
          </cell>
          <cell r="I1237">
            <v>31949.58</v>
          </cell>
          <cell r="J1237">
            <v>1</v>
          </cell>
          <cell r="L1237" t="str">
            <v>KISII2</v>
          </cell>
          <cell r="M1237" t="str">
            <v>AFRICA</v>
          </cell>
          <cell r="AP1237">
            <v>1</v>
          </cell>
          <cell r="AQ1237">
            <v>122.88300000000001</v>
          </cell>
          <cell r="AR1237" t="str">
            <v xml:space="preserve"> </v>
          </cell>
          <cell r="AS1237" t="str">
            <v xml:space="preserve"> </v>
          </cell>
          <cell r="AT1237">
            <v>0</v>
          </cell>
        </row>
        <row r="1238">
          <cell r="A1238" t="str">
            <v>Omulloh, Molly Akinyi</v>
          </cell>
          <cell r="B1238" t="str">
            <v>Procurement &amp; Supply Chain Coordinator II</v>
          </cell>
          <cell r="C1238" t="str">
            <v>PSK</v>
          </cell>
          <cell r="D1238" t="str">
            <v>4674</v>
          </cell>
          <cell r="E1238" t="str">
            <v>Y</v>
          </cell>
          <cell r="F1238" t="str">
            <v>Procurement Associate</v>
          </cell>
          <cell r="G1238" t="str">
            <v>A</v>
          </cell>
          <cell r="H1238" t="str">
            <v>USD</v>
          </cell>
          <cell r="I1238">
            <v>13574</v>
          </cell>
          <cell r="J1238">
            <v>1</v>
          </cell>
          <cell r="L1238" t="str">
            <v>KISUMU</v>
          </cell>
          <cell r="M1238" t="str">
            <v>AFRICA</v>
          </cell>
          <cell r="AP1238">
            <v>1</v>
          </cell>
          <cell r="AQ1238">
            <v>52.207692307692305</v>
          </cell>
          <cell r="AR1238" t="str">
            <v xml:space="preserve"> </v>
          </cell>
          <cell r="AS1238" t="str">
            <v xml:space="preserve"> </v>
          </cell>
          <cell r="AT1238">
            <v>0</v>
          </cell>
        </row>
        <row r="1239">
          <cell r="A1239" t="str">
            <v>Ongotha Adiwegnanga, Ronesia Suzanne</v>
          </cell>
          <cell r="B1239" t="str">
            <v>Functional Specialist I</v>
          </cell>
          <cell r="C1239" t="str">
            <v>SEN</v>
          </cell>
          <cell r="D1239" t="str">
            <v>10212</v>
          </cell>
          <cell r="E1239" t="str">
            <v>Y</v>
          </cell>
          <cell r="F1239" t="str">
            <v>Functional Specialist I</v>
          </cell>
          <cell r="G1239" t="str">
            <v>A</v>
          </cell>
          <cell r="H1239" t="str">
            <v>XOF</v>
          </cell>
          <cell r="I1239">
            <v>10200000</v>
          </cell>
          <cell r="J1239">
            <v>1</v>
          </cell>
          <cell r="L1239" t="str">
            <v>SenegalDakar</v>
          </cell>
          <cell r="M1239" t="str">
            <v>AFRICA</v>
          </cell>
          <cell r="AP1239">
            <v>600</v>
          </cell>
          <cell r="AQ1239">
            <v>65.384615384615387</v>
          </cell>
          <cell r="AR1239" t="str">
            <v xml:space="preserve"> </v>
          </cell>
          <cell r="AS1239" t="str">
            <v xml:space="preserve"> </v>
          </cell>
          <cell r="AT1239">
            <v>0</v>
          </cell>
        </row>
        <row r="1240">
          <cell r="A1240" t="str">
            <v>Onsomu, Judith Moraa</v>
          </cell>
          <cell r="B1240" t="str">
            <v>Manager Program Project Management</v>
          </cell>
          <cell r="C1240" t="str">
            <v>PSK</v>
          </cell>
          <cell r="D1240" t="str">
            <v>5597</v>
          </cell>
          <cell r="E1240" t="str">
            <v>Y</v>
          </cell>
          <cell r="F1240" t="str">
            <v>Technical Advisor, HIV Testing Services /PrEP</v>
          </cell>
          <cell r="G1240" t="str">
            <v>A</v>
          </cell>
          <cell r="H1240" t="str">
            <v>USD</v>
          </cell>
          <cell r="I1240">
            <v>36024.85</v>
          </cell>
          <cell r="J1240">
            <v>1</v>
          </cell>
          <cell r="L1240" t="str">
            <v>KISUMU</v>
          </cell>
          <cell r="M1240" t="str">
            <v>AFRICA</v>
          </cell>
          <cell r="AP1240">
            <v>1</v>
          </cell>
          <cell r="AQ1240">
            <v>138.55711538461537</v>
          </cell>
          <cell r="AR1240" t="str">
            <v xml:space="preserve"> </v>
          </cell>
          <cell r="AS1240" t="str">
            <v xml:space="preserve"> </v>
          </cell>
          <cell r="AT1240">
            <v>0</v>
          </cell>
        </row>
        <row r="1241">
          <cell r="A1241" t="str">
            <v>Onyancha, Nicholas Ombogo</v>
          </cell>
          <cell r="B1241" t="str">
            <v>Senior Finance and Awards Officer/ Senior PADM I</v>
          </cell>
          <cell r="C1241" t="str">
            <v>PSK</v>
          </cell>
          <cell r="D1241" t="str">
            <v>6534</v>
          </cell>
          <cell r="E1241" t="str">
            <v>Y</v>
          </cell>
          <cell r="F1241" t="str">
            <v>Grants and Contracts Officer</v>
          </cell>
          <cell r="G1241" t="str">
            <v>A</v>
          </cell>
          <cell r="H1241" t="str">
            <v>USD</v>
          </cell>
          <cell r="I1241">
            <v>34476.839999999997</v>
          </cell>
          <cell r="J1241">
            <v>1</v>
          </cell>
          <cell r="L1241" t="str">
            <v>HOMABAY</v>
          </cell>
          <cell r="M1241" t="str">
            <v>AFRICA</v>
          </cell>
          <cell r="AP1241">
            <v>1</v>
          </cell>
          <cell r="AQ1241">
            <v>132.60323076923075</v>
          </cell>
          <cell r="AR1241" t="str">
            <v xml:space="preserve"> </v>
          </cell>
          <cell r="AS1241" t="str">
            <v xml:space="preserve"> </v>
          </cell>
          <cell r="AT1241">
            <v>0</v>
          </cell>
        </row>
        <row r="1242">
          <cell r="A1242" t="str">
            <v>Onyango Apondo, Barack</v>
          </cell>
          <cell r="B1242" t="str">
            <v>Coordinator I Functional Support /Technician I</v>
          </cell>
          <cell r="C1242" t="str">
            <v>PSK</v>
          </cell>
          <cell r="D1242" t="str">
            <v>6764</v>
          </cell>
          <cell r="E1242" t="str">
            <v>Y</v>
          </cell>
          <cell r="F1242" t="str">
            <v>Driver</v>
          </cell>
          <cell r="G1242" t="str">
            <v>A</v>
          </cell>
          <cell r="H1242" t="str">
            <v>USD</v>
          </cell>
          <cell r="I1242">
            <v>6655.21</v>
          </cell>
          <cell r="J1242">
            <v>1</v>
          </cell>
          <cell r="L1242" t="str">
            <v>MIGORI2</v>
          </cell>
          <cell r="M1242" t="str">
            <v>AFRICA</v>
          </cell>
          <cell r="AP1242">
            <v>1</v>
          </cell>
          <cell r="AQ1242">
            <v>25.596961538461539</v>
          </cell>
          <cell r="AR1242" t="str">
            <v xml:space="preserve"> </v>
          </cell>
          <cell r="AS1242" t="str">
            <v xml:space="preserve"> </v>
          </cell>
          <cell r="AT1242">
            <v>0</v>
          </cell>
        </row>
        <row r="1243">
          <cell r="A1243" t="str">
            <v>Onyango, Isaiah Olale</v>
          </cell>
          <cell r="B1243" t="str">
            <v>Senior Director Program</v>
          </cell>
          <cell r="C1243" t="str">
            <v>ARMGT</v>
          </cell>
          <cell r="D1243" t="str">
            <v>10336</v>
          </cell>
          <cell r="E1243" t="str">
            <v>Y</v>
          </cell>
          <cell r="F1243" t="str">
            <v>Senior Director Program</v>
          </cell>
          <cell r="G1243" t="str">
            <v>A</v>
          </cell>
          <cell r="H1243" t="str">
            <v>USD</v>
          </cell>
          <cell r="I1243">
            <v>75000</v>
          </cell>
          <cell r="J1243">
            <v>1</v>
          </cell>
          <cell r="L1243" t="str">
            <v>NAIROBI</v>
          </cell>
          <cell r="M1243" t="str">
            <v>AFRICA</v>
          </cell>
          <cell r="AP1243">
            <v>1</v>
          </cell>
          <cell r="AQ1243">
            <v>288.46153846153845</v>
          </cell>
          <cell r="AR1243" t="str">
            <v xml:space="preserve"> </v>
          </cell>
          <cell r="AS1243" t="str">
            <v xml:space="preserve"> </v>
          </cell>
          <cell r="AT1243">
            <v>0</v>
          </cell>
        </row>
        <row r="1244">
          <cell r="A1244" t="str">
            <v>Onyango, Mary Immaculate</v>
          </cell>
          <cell r="B1244" t="str">
            <v>HR Generalist I</v>
          </cell>
          <cell r="C1244" t="str">
            <v>PSK</v>
          </cell>
          <cell r="D1244" t="str">
            <v>10054</v>
          </cell>
          <cell r="E1244" t="str">
            <v>Y</v>
          </cell>
          <cell r="F1244" t="str">
            <v>Human Resources Officer</v>
          </cell>
          <cell r="G1244" t="str">
            <v>A</v>
          </cell>
          <cell r="H1244" t="str">
            <v>USD</v>
          </cell>
          <cell r="I1244">
            <v>16092</v>
          </cell>
          <cell r="J1244">
            <v>1</v>
          </cell>
          <cell r="L1244" t="str">
            <v>KAKAMEGA</v>
          </cell>
          <cell r="M1244" t="str">
            <v>AFRICA</v>
          </cell>
          <cell r="AP1244">
            <v>1</v>
          </cell>
          <cell r="AQ1244">
            <v>61.892307692307689</v>
          </cell>
          <cell r="AR1244" t="str">
            <v xml:space="preserve"> </v>
          </cell>
          <cell r="AS1244" t="str">
            <v xml:space="preserve"> </v>
          </cell>
          <cell r="AT1244">
            <v>0</v>
          </cell>
        </row>
        <row r="1245">
          <cell r="A1245" t="str">
            <v>Onyango, Penina Achieng</v>
          </cell>
          <cell r="B1245" t="str">
            <v>Senior Program Officer I</v>
          </cell>
          <cell r="C1245" t="str">
            <v>PSK</v>
          </cell>
          <cell r="D1245" t="str">
            <v>7730</v>
          </cell>
          <cell r="E1245" t="str">
            <v>Y</v>
          </cell>
          <cell r="F1245" t="str">
            <v>Program Officer</v>
          </cell>
          <cell r="G1245" t="str">
            <v>A</v>
          </cell>
          <cell r="H1245" t="str">
            <v>USD</v>
          </cell>
          <cell r="I1245">
            <v>32421.23</v>
          </cell>
          <cell r="J1245">
            <v>1</v>
          </cell>
          <cell r="L1245" t="str">
            <v>KISUMU</v>
          </cell>
          <cell r="M1245" t="str">
            <v>AFRICA</v>
          </cell>
          <cell r="AP1245">
            <v>1</v>
          </cell>
          <cell r="AQ1245">
            <v>124.69703846153845</v>
          </cell>
          <cell r="AR1245" t="str">
            <v xml:space="preserve"> </v>
          </cell>
          <cell r="AS1245" t="str">
            <v xml:space="preserve"> </v>
          </cell>
          <cell r="AT1245">
            <v>0</v>
          </cell>
        </row>
        <row r="1246">
          <cell r="A1246" t="str">
            <v>Oo, Ye Zar Ne</v>
          </cell>
          <cell r="B1246" t="str">
            <v>Procurement &amp; Supply Chain Specialist I</v>
          </cell>
          <cell r="C1246" t="str">
            <v>MM</v>
          </cell>
          <cell r="D1246" t="str">
            <v>10131</v>
          </cell>
          <cell r="E1246" t="str">
            <v>Y</v>
          </cell>
          <cell r="F1246" t="str">
            <v>Senior Admin and Procurement Associate</v>
          </cell>
          <cell r="G1246" t="str">
            <v>A</v>
          </cell>
          <cell r="H1246" t="str">
            <v>USD</v>
          </cell>
          <cell r="I1246">
            <v>19200</v>
          </cell>
          <cell r="J1246">
            <v>1</v>
          </cell>
          <cell r="L1246" t="str">
            <v>Yangon</v>
          </cell>
          <cell r="M1246" t="str">
            <v>AMEE</v>
          </cell>
          <cell r="AP1246">
            <v>1</v>
          </cell>
          <cell r="AQ1246">
            <v>73.84615384615384</v>
          </cell>
          <cell r="AR1246" t="str">
            <v xml:space="preserve"> </v>
          </cell>
          <cell r="AS1246" t="str">
            <v xml:space="preserve"> </v>
          </cell>
          <cell r="AT1246">
            <v>0</v>
          </cell>
        </row>
        <row r="1247">
          <cell r="A1247" t="str">
            <v>Opinya, Stephen</v>
          </cell>
          <cell r="B1247" t="str">
            <v>Senior Finance and Awards Officer/ Senior PADM I</v>
          </cell>
          <cell r="C1247" t="str">
            <v>MNTD</v>
          </cell>
          <cell r="D1247" t="str">
            <v>10284</v>
          </cell>
          <cell r="E1247" t="str">
            <v>Y</v>
          </cell>
          <cell r="F1247" t="str">
            <v>Finance Officer- Reach Malaria</v>
          </cell>
          <cell r="G1247" t="str">
            <v>A</v>
          </cell>
          <cell r="H1247" t="str">
            <v>USD</v>
          </cell>
          <cell r="I1247">
            <v>22285.68</v>
          </cell>
          <cell r="J1247">
            <v>1</v>
          </cell>
          <cell r="L1247" t="str">
            <v>KISUMU</v>
          </cell>
          <cell r="M1247" t="str">
            <v>AFRICA</v>
          </cell>
          <cell r="AP1247">
            <v>1</v>
          </cell>
          <cell r="AQ1247">
            <v>85.714153846153849</v>
          </cell>
          <cell r="AR1247" t="str">
            <v xml:space="preserve"> </v>
          </cell>
          <cell r="AS1247" t="str">
            <v xml:space="preserve"> </v>
          </cell>
          <cell r="AT1247">
            <v>0</v>
          </cell>
        </row>
        <row r="1248">
          <cell r="A1248" t="str">
            <v>Opiyo, Clayton Edwin</v>
          </cell>
          <cell r="B1248" t="str">
            <v>Senior Advocacy and Public Policy Officer I</v>
          </cell>
          <cell r="C1248" t="str">
            <v>APP</v>
          </cell>
          <cell r="D1248" t="str">
            <v>7875</v>
          </cell>
          <cell r="E1248" t="str">
            <v>Y</v>
          </cell>
          <cell r="F1248" t="str">
            <v>Advocacy and Policy Officer</v>
          </cell>
          <cell r="G1248" t="str">
            <v>A</v>
          </cell>
          <cell r="H1248" t="str">
            <v>USD</v>
          </cell>
          <cell r="I1248">
            <v>33461.17</v>
          </cell>
          <cell r="J1248">
            <v>1</v>
          </cell>
          <cell r="L1248" t="str">
            <v>NAIROBI</v>
          </cell>
          <cell r="M1248" t="str">
            <v>AFRICA</v>
          </cell>
          <cell r="AP1248">
            <v>1</v>
          </cell>
          <cell r="AQ1248">
            <v>128.69680769230769</v>
          </cell>
          <cell r="AR1248" t="str">
            <v xml:space="preserve"> </v>
          </cell>
          <cell r="AS1248" t="str">
            <v xml:space="preserve"> </v>
          </cell>
          <cell r="AT1248">
            <v>0</v>
          </cell>
        </row>
        <row r="1249">
          <cell r="A1249" t="str">
            <v>Opondo, Charles Onyango</v>
          </cell>
          <cell r="B1249" t="str">
            <v>TL I Accounting</v>
          </cell>
          <cell r="C1249" t="str">
            <v>PSK</v>
          </cell>
          <cell r="D1249" t="str">
            <v>4062</v>
          </cell>
          <cell r="E1249" t="str">
            <v>Y</v>
          </cell>
          <cell r="F1249" t="str">
            <v>Finance Officer</v>
          </cell>
          <cell r="G1249" t="str">
            <v>A</v>
          </cell>
          <cell r="H1249" t="str">
            <v>USD</v>
          </cell>
          <cell r="I1249">
            <v>18098.98</v>
          </cell>
          <cell r="J1249">
            <v>1</v>
          </cell>
          <cell r="L1249" t="str">
            <v>HOMABAY</v>
          </cell>
          <cell r="M1249" t="str">
            <v>AFRICA</v>
          </cell>
          <cell r="AP1249">
            <v>1</v>
          </cell>
          <cell r="AQ1249">
            <v>69.61146153846154</v>
          </cell>
          <cell r="AR1249" t="str">
            <v xml:space="preserve"> </v>
          </cell>
          <cell r="AS1249" t="str">
            <v xml:space="preserve"> </v>
          </cell>
          <cell r="AT1249">
            <v>0</v>
          </cell>
        </row>
        <row r="1250">
          <cell r="A1250" t="str">
            <v>Opot, Paul Ochieng</v>
          </cell>
          <cell r="B1250" t="str">
            <v>Coordinator I Functional Support /Technician I</v>
          </cell>
          <cell r="C1250" t="str">
            <v>PSK</v>
          </cell>
          <cell r="D1250" t="str">
            <v>6642</v>
          </cell>
          <cell r="E1250" t="str">
            <v>Y</v>
          </cell>
          <cell r="F1250" t="str">
            <v>Driver, USAID-NYM</v>
          </cell>
          <cell r="G1250" t="str">
            <v>A</v>
          </cell>
          <cell r="H1250" t="str">
            <v>USD</v>
          </cell>
          <cell r="I1250">
            <v>8235</v>
          </cell>
          <cell r="J1250">
            <v>1</v>
          </cell>
          <cell r="L1250" t="str">
            <v>KAKAMEGA</v>
          </cell>
          <cell r="M1250" t="str">
            <v>AFRICA</v>
          </cell>
          <cell r="AP1250">
            <v>1</v>
          </cell>
          <cell r="AQ1250">
            <v>31.673076923076923</v>
          </cell>
          <cell r="AR1250" t="str">
            <v xml:space="preserve"> </v>
          </cell>
          <cell r="AS1250" t="str">
            <v xml:space="preserve"> </v>
          </cell>
          <cell r="AT1250">
            <v>0</v>
          </cell>
        </row>
        <row r="1251">
          <cell r="A1251" t="str">
            <v>Opuwa, Pius Orodi</v>
          </cell>
          <cell r="B1251" t="str">
            <v>Coordinator II Functional Support /Technician II</v>
          </cell>
          <cell r="C1251" t="str">
            <v>PSK</v>
          </cell>
          <cell r="D1251" t="str">
            <v>4561</v>
          </cell>
          <cell r="E1251" t="str">
            <v>Y</v>
          </cell>
          <cell r="F1251" t="str">
            <v>Administrative Assistant, USAID Nuru ya Mtoto</v>
          </cell>
          <cell r="G1251" t="str">
            <v>A</v>
          </cell>
          <cell r="H1251" t="str">
            <v>USD</v>
          </cell>
          <cell r="I1251">
            <v>9783.0400000000009</v>
          </cell>
          <cell r="J1251">
            <v>1</v>
          </cell>
          <cell r="L1251" t="str">
            <v>KISII2</v>
          </cell>
          <cell r="M1251" t="str">
            <v>AFRICA</v>
          </cell>
          <cell r="AP1251">
            <v>1</v>
          </cell>
          <cell r="AQ1251">
            <v>37.627076923076928</v>
          </cell>
          <cell r="AR1251" t="str">
            <v xml:space="preserve"> </v>
          </cell>
          <cell r="AS1251" t="str">
            <v xml:space="preserve"> </v>
          </cell>
          <cell r="AT1251">
            <v>0</v>
          </cell>
        </row>
        <row r="1252">
          <cell r="A1252" t="str">
            <v>Orange, Erica Leigh</v>
          </cell>
          <cell r="B1252" t="str">
            <v>Senior Program Project Manager II</v>
          </cell>
          <cell r="C1252" t="str">
            <v>PINVMGT</v>
          </cell>
          <cell r="D1252" t="str">
            <v>7328</v>
          </cell>
          <cell r="E1252" t="str">
            <v>Y</v>
          </cell>
          <cell r="F1252" t="str">
            <v>Program &amp; Operations Officer</v>
          </cell>
          <cell r="G1252" t="str">
            <v>A</v>
          </cell>
          <cell r="H1252" t="str">
            <v>USD</v>
          </cell>
          <cell r="I1252">
            <v>124800</v>
          </cell>
          <cell r="J1252">
            <v>1</v>
          </cell>
          <cell r="L1252" t="str">
            <v>SEATTLE</v>
          </cell>
          <cell r="M1252" t="str">
            <v>US</v>
          </cell>
          <cell r="AP1252">
            <v>1</v>
          </cell>
          <cell r="AQ1252">
            <v>480</v>
          </cell>
          <cell r="AR1252" t="str">
            <v xml:space="preserve"> </v>
          </cell>
          <cell r="AS1252" t="str">
            <v xml:space="preserve"> </v>
          </cell>
          <cell r="AT1252">
            <v>0</v>
          </cell>
        </row>
        <row r="1253">
          <cell r="A1253" t="str">
            <v>O'Reilly, Jennifer Catherine</v>
          </cell>
          <cell r="B1253" t="str">
            <v>Senior Clinical Research Monitoring &amp; Development Officer II</v>
          </cell>
          <cell r="C1253" t="str">
            <v>CCLN</v>
          </cell>
          <cell r="D1253" t="str">
            <v>1962</v>
          </cell>
          <cell r="E1253" t="str">
            <v>Y</v>
          </cell>
          <cell r="F1253" t="str">
            <v>Clinical Research Project Management, CVIA Clinical</v>
          </cell>
          <cell r="G1253" t="str">
            <v>A</v>
          </cell>
          <cell r="H1253" t="str">
            <v>USD</v>
          </cell>
          <cell r="I1253">
            <v>157126.25</v>
          </cell>
          <cell r="J1253">
            <v>1</v>
          </cell>
          <cell r="L1253" t="str">
            <v>WASHINGTON DC</v>
          </cell>
          <cell r="M1253" t="str">
            <v>US</v>
          </cell>
          <cell r="AP1253">
            <v>1</v>
          </cell>
          <cell r="AQ1253">
            <v>604.33173076923072</v>
          </cell>
          <cell r="AR1253" t="str">
            <v xml:space="preserve"> </v>
          </cell>
          <cell r="AS1253" t="str">
            <v xml:space="preserve"> </v>
          </cell>
          <cell r="AT1253">
            <v>0</v>
          </cell>
        </row>
        <row r="1254">
          <cell r="A1254" t="str">
            <v>Orina, Simeon Bichage</v>
          </cell>
          <cell r="B1254" t="str">
            <v>Senior IT Technician</v>
          </cell>
          <cell r="C1254" t="str">
            <v>IT</v>
          </cell>
          <cell r="D1254" t="str">
            <v>3115</v>
          </cell>
          <cell r="E1254" t="str">
            <v>Y</v>
          </cell>
          <cell r="F1254" t="str">
            <v>IT Officer</v>
          </cell>
          <cell r="G1254" t="str">
            <v>A</v>
          </cell>
          <cell r="H1254" t="str">
            <v>USD</v>
          </cell>
          <cell r="I1254">
            <v>27478.82</v>
          </cell>
          <cell r="J1254">
            <v>1</v>
          </cell>
          <cell r="L1254" t="str">
            <v>NAIROBI</v>
          </cell>
          <cell r="M1254" t="str">
            <v>AFRICA</v>
          </cell>
          <cell r="AP1254">
            <v>1</v>
          </cell>
          <cell r="AQ1254">
            <v>105.68776923076923</v>
          </cell>
          <cell r="AR1254" t="str">
            <v xml:space="preserve"> </v>
          </cell>
          <cell r="AS1254" t="str">
            <v xml:space="preserve"> </v>
          </cell>
          <cell r="AT1254">
            <v>0</v>
          </cell>
        </row>
        <row r="1255">
          <cell r="A1255" t="str">
            <v>Orndorff, Clara Chang</v>
          </cell>
          <cell r="B1255" t="str">
            <v>Research &amp; Development Officer I</v>
          </cell>
          <cell r="C1255" t="str">
            <v>MDHT</v>
          </cell>
          <cell r="D1255" t="str">
            <v>8275</v>
          </cell>
          <cell r="E1255" t="str">
            <v>Y</v>
          </cell>
          <cell r="F1255" t="str">
            <v>Global Health Design Engineer</v>
          </cell>
          <cell r="G1255" t="str">
            <v>A</v>
          </cell>
          <cell r="H1255" t="str">
            <v>USD</v>
          </cell>
          <cell r="I1255">
            <v>79728.479999999996</v>
          </cell>
          <cell r="J1255">
            <v>1</v>
          </cell>
          <cell r="L1255" t="str">
            <v>SEATTLE</v>
          </cell>
          <cell r="M1255" t="str">
            <v>US</v>
          </cell>
          <cell r="AP1255">
            <v>1</v>
          </cell>
          <cell r="AQ1255">
            <v>306.64799999999997</v>
          </cell>
          <cell r="AR1255" t="str">
            <v xml:space="preserve"> </v>
          </cell>
          <cell r="AS1255" t="str">
            <v xml:space="preserve"> </v>
          </cell>
          <cell r="AT1255">
            <v>0</v>
          </cell>
        </row>
        <row r="1256">
          <cell r="A1256" t="str">
            <v>Oruta, Annah Bosibori</v>
          </cell>
          <cell r="B1256" t="str">
            <v>Senior Finance and Awards Officer II/ Senior PADM II</v>
          </cell>
          <cell r="C1256" t="str">
            <v>PINVMGT</v>
          </cell>
          <cell r="D1256" t="str">
            <v>7595</v>
          </cell>
          <cell r="E1256" t="str">
            <v>Y</v>
          </cell>
          <cell r="F1256" t="str">
            <v>Regional PADM Manager for Global Health Programs</v>
          </cell>
          <cell r="G1256" t="str">
            <v>A</v>
          </cell>
          <cell r="H1256" t="str">
            <v>USD</v>
          </cell>
          <cell r="I1256">
            <v>59938.23</v>
          </cell>
          <cell r="J1256">
            <v>1</v>
          </cell>
          <cell r="L1256" t="str">
            <v>REMOTE-KE</v>
          </cell>
          <cell r="M1256" t="str">
            <v>AFRICA</v>
          </cell>
          <cell r="AP1256">
            <v>1</v>
          </cell>
          <cell r="AQ1256">
            <v>230.53165384615386</v>
          </cell>
          <cell r="AR1256" t="str">
            <v xml:space="preserve"> </v>
          </cell>
          <cell r="AS1256" t="str">
            <v xml:space="preserve"> </v>
          </cell>
          <cell r="AT1256">
            <v>0</v>
          </cell>
        </row>
        <row r="1257">
          <cell r="A1257" t="str">
            <v>Osale, Henry Shisero Osale</v>
          </cell>
          <cell r="B1257" t="str">
            <v>Senior Program Officer I</v>
          </cell>
          <cell r="C1257" t="str">
            <v>PSK</v>
          </cell>
          <cell r="D1257" t="str">
            <v>10176</v>
          </cell>
          <cell r="E1257" t="str">
            <v>Y</v>
          </cell>
          <cell r="F1257" t="str">
            <v>Program Officer Economic Strengthening</v>
          </cell>
          <cell r="G1257" t="str">
            <v>A</v>
          </cell>
          <cell r="H1257" t="str">
            <v>USD</v>
          </cell>
          <cell r="I1257">
            <v>17142.86</v>
          </cell>
          <cell r="J1257">
            <v>1</v>
          </cell>
          <cell r="L1257" t="str">
            <v>KISII2</v>
          </cell>
          <cell r="M1257" t="str">
            <v>AFRICA</v>
          </cell>
          <cell r="AP1257">
            <v>1</v>
          </cell>
          <cell r="AQ1257">
            <v>65.93407692307693</v>
          </cell>
          <cell r="AR1257" t="str">
            <v xml:space="preserve"> </v>
          </cell>
          <cell r="AS1257" t="str">
            <v xml:space="preserve"> </v>
          </cell>
          <cell r="AT1257">
            <v>0</v>
          </cell>
        </row>
        <row r="1258">
          <cell r="A1258" t="str">
            <v>Osborne, Caroline Rae</v>
          </cell>
          <cell r="B1258" t="str">
            <v>Senior Finance and Awards Officer/ Senior PADM I</v>
          </cell>
          <cell r="C1258" t="str">
            <v>CODE</v>
          </cell>
          <cell r="D1258" t="str">
            <v>7882</v>
          </cell>
          <cell r="E1258" t="str">
            <v>Y</v>
          </cell>
          <cell r="F1258" t="str">
            <v>Business and Financial Analyst</v>
          </cell>
          <cell r="G1258" t="str">
            <v>A</v>
          </cell>
          <cell r="H1258" t="str">
            <v>USD</v>
          </cell>
          <cell r="I1258">
            <v>111404.8</v>
          </cell>
          <cell r="J1258">
            <v>1</v>
          </cell>
          <cell r="L1258" t="str">
            <v>SEATTLE</v>
          </cell>
          <cell r="M1258" t="str">
            <v>US</v>
          </cell>
          <cell r="AP1258">
            <v>1</v>
          </cell>
          <cell r="AQ1258">
            <v>428.48</v>
          </cell>
          <cell r="AR1258" t="str">
            <v xml:space="preserve"> </v>
          </cell>
          <cell r="AS1258" t="str">
            <v xml:space="preserve"> </v>
          </cell>
          <cell r="AT1258">
            <v>0</v>
          </cell>
        </row>
        <row r="1259">
          <cell r="A1259" t="str">
            <v>Osei, Kwaku</v>
          </cell>
          <cell r="B1259" t="str">
            <v>Senior Partnerships Officer I</v>
          </cell>
          <cell r="C1259" t="str">
            <v>ARMGT</v>
          </cell>
          <cell r="D1259" t="str">
            <v>10027</v>
          </cell>
          <cell r="E1259" t="str">
            <v>Y</v>
          </cell>
          <cell r="F1259" t="str">
            <v>Business Development Officer – Ghana/Anglophone West Africa</v>
          </cell>
          <cell r="G1259" t="str">
            <v>A</v>
          </cell>
          <cell r="H1259" t="str">
            <v>USD</v>
          </cell>
          <cell r="I1259">
            <v>35712.32</v>
          </cell>
          <cell r="J1259">
            <v>1</v>
          </cell>
          <cell r="L1259" t="str">
            <v>ACCRA</v>
          </cell>
          <cell r="M1259" t="str">
            <v>AFRICA</v>
          </cell>
          <cell r="AP1259">
            <v>1</v>
          </cell>
          <cell r="AQ1259">
            <v>137.35507692307692</v>
          </cell>
          <cell r="AR1259" t="str">
            <v xml:space="preserve"> </v>
          </cell>
          <cell r="AS1259" t="str">
            <v xml:space="preserve"> </v>
          </cell>
          <cell r="AT1259">
            <v>0</v>
          </cell>
        </row>
        <row r="1260">
          <cell r="A1260" t="str">
            <v>Osmak, Olga</v>
          </cell>
          <cell r="B1260" t="str">
            <v>Senior Functional Coordinator</v>
          </cell>
          <cell r="C1260" t="str">
            <v>PSU</v>
          </cell>
          <cell r="D1260" t="str">
            <v>7958</v>
          </cell>
          <cell r="E1260" t="str">
            <v>Y</v>
          </cell>
          <cell r="F1260" t="str">
            <v>Program Assistant I</v>
          </cell>
          <cell r="G1260" t="str">
            <v>A</v>
          </cell>
          <cell r="H1260" t="str">
            <v>USD</v>
          </cell>
          <cell r="I1260">
            <v>38672.660000000003</v>
          </cell>
          <cell r="J1260">
            <v>1</v>
          </cell>
          <cell r="L1260" t="str">
            <v>KYIV</v>
          </cell>
          <cell r="M1260" t="str">
            <v>AMEE</v>
          </cell>
          <cell r="AP1260">
            <v>1</v>
          </cell>
          <cell r="AQ1260">
            <v>148.74100000000001</v>
          </cell>
          <cell r="AR1260" t="str">
            <v xml:space="preserve"> </v>
          </cell>
          <cell r="AS1260" t="str">
            <v xml:space="preserve"> </v>
          </cell>
          <cell r="AT1260">
            <v>0</v>
          </cell>
        </row>
        <row r="1261">
          <cell r="A1261" t="str">
            <v>Osterman, Allison Leigh</v>
          </cell>
          <cell r="B1261" t="str">
            <v>Senior Program Officer II</v>
          </cell>
          <cell r="C1261" t="str">
            <v>HSID</v>
          </cell>
          <cell r="D1261" t="str">
            <v>5974</v>
          </cell>
          <cell r="E1261" t="str">
            <v>Y</v>
          </cell>
          <cell r="F1261" t="str">
            <v>Senior Program Officer</v>
          </cell>
          <cell r="G1261" t="str">
            <v>A</v>
          </cell>
          <cell r="H1261" t="str">
            <v>USD</v>
          </cell>
          <cell r="I1261">
            <v>143499.20000000001</v>
          </cell>
          <cell r="J1261">
            <v>1</v>
          </cell>
          <cell r="L1261" t="str">
            <v>HOME-CO-SEA</v>
          </cell>
          <cell r="M1261" t="str">
            <v>US</v>
          </cell>
          <cell r="AP1261">
            <v>1</v>
          </cell>
          <cell r="AQ1261">
            <v>551.92000000000007</v>
          </cell>
          <cell r="AR1261" t="str">
            <v xml:space="preserve"> </v>
          </cell>
          <cell r="AS1261" t="str">
            <v xml:space="preserve"> </v>
          </cell>
          <cell r="AT1261">
            <v>0</v>
          </cell>
        </row>
        <row r="1262">
          <cell r="A1262" t="str">
            <v>Otero Dominguez, Ana Laura</v>
          </cell>
          <cell r="B1262" t="str">
            <v>Senior Functional Coordinator</v>
          </cell>
          <cell r="C1262" t="str">
            <v>CIFM</v>
          </cell>
          <cell r="D1262" t="str">
            <v>7842</v>
          </cell>
          <cell r="E1262" t="str">
            <v>Y</v>
          </cell>
          <cell r="F1262" t="str">
            <v>Senior Program Assistant</v>
          </cell>
          <cell r="G1262" t="str">
            <v>A</v>
          </cell>
          <cell r="H1262" t="str">
            <v>USD</v>
          </cell>
          <cell r="I1262">
            <v>67005.119999999995</v>
          </cell>
          <cell r="J1262">
            <v>1</v>
          </cell>
          <cell r="L1262" t="str">
            <v>WASHINGTON DC</v>
          </cell>
          <cell r="M1262" t="str">
            <v>US</v>
          </cell>
          <cell r="AP1262">
            <v>1</v>
          </cell>
          <cell r="AQ1262">
            <v>257.71199999999999</v>
          </cell>
          <cell r="AR1262" t="str">
            <v xml:space="preserve"> </v>
          </cell>
          <cell r="AS1262" t="str">
            <v xml:space="preserve"> </v>
          </cell>
          <cell r="AT1262">
            <v>0</v>
          </cell>
        </row>
        <row r="1263">
          <cell r="A1263" t="str">
            <v>Otiangala, Dickson Mwaro</v>
          </cell>
          <cell r="B1263" t="str">
            <v>Senior Monitoring, Evaluation and Learning Officer I</v>
          </cell>
          <cell r="C1263" t="str">
            <v>CODE</v>
          </cell>
          <cell r="D1263" t="str">
            <v>7600</v>
          </cell>
          <cell r="E1263" t="str">
            <v>Y</v>
          </cell>
          <cell r="F1263" t="str">
            <v>M&amp;E Officer, Center of Digital and Data Excellence</v>
          </cell>
          <cell r="G1263" t="str">
            <v>A</v>
          </cell>
          <cell r="H1263" t="str">
            <v>USD</v>
          </cell>
          <cell r="I1263">
            <v>31889.98</v>
          </cell>
          <cell r="J1263">
            <v>1</v>
          </cell>
          <cell r="L1263" t="str">
            <v>NAIROBI</v>
          </cell>
          <cell r="M1263" t="str">
            <v>AFRICA</v>
          </cell>
          <cell r="AP1263">
            <v>1</v>
          </cell>
          <cell r="AQ1263">
            <v>122.65376923076923</v>
          </cell>
          <cell r="AR1263" t="str">
            <v xml:space="preserve"> </v>
          </cell>
          <cell r="AS1263" t="str">
            <v xml:space="preserve"> </v>
          </cell>
          <cell r="AT1263">
            <v>0</v>
          </cell>
        </row>
        <row r="1264">
          <cell r="A1264" t="str">
            <v>Otieno, Bill</v>
          </cell>
          <cell r="B1264" t="str">
            <v>Advocacy and Public Policy Associate I</v>
          </cell>
          <cell r="C1264" t="str">
            <v>PSK</v>
          </cell>
          <cell r="D1264" t="str">
            <v>10321</v>
          </cell>
          <cell r="E1264" t="str">
            <v>Y</v>
          </cell>
          <cell r="F1264" t="str">
            <v>Program Associate- Advocacy and Public Policy- Uongozi wa Afya Thabiti Project</v>
          </cell>
          <cell r="G1264" t="str">
            <v>A</v>
          </cell>
          <cell r="H1264" t="str">
            <v>USD</v>
          </cell>
          <cell r="I1264">
            <v>15000</v>
          </cell>
          <cell r="J1264">
            <v>1</v>
          </cell>
          <cell r="L1264" t="str">
            <v>REMOTE-KE</v>
          </cell>
          <cell r="M1264" t="str">
            <v>AFRICA</v>
          </cell>
          <cell r="AP1264">
            <v>1</v>
          </cell>
          <cell r="AQ1264">
            <v>57.692307692307693</v>
          </cell>
          <cell r="AR1264" t="str">
            <v xml:space="preserve"> </v>
          </cell>
          <cell r="AS1264" t="str">
            <v xml:space="preserve"> </v>
          </cell>
          <cell r="AT1264">
            <v>0</v>
          </cell>
        </row>
        <row r="1265">
          <cell r="A1265" t="str">
            <v>Otieno, David Ochieng</v>
          </cell>
          <cell r="B1265" t="str">
            <v>Program Associate II</v>
          </cell>
          <cell r="C1265" t="str">
            <v>PSK</v>
          </cell>
          <cell r="D1265" t="str">
            <v>8095</v>
          </cell>
          <cell r="E1265" t="str">
            <v>Y</v>
          </cell>
          <cell r="F1265" t="str">
            <v>Program Officer, HIV Integration, USAID Nuru Ya Mtoto</v>
          </cell>
          <cell r="G1265" t="str">
            <v>A</v>
          </cell>
          <cell r="H1265" t="str">
            <v>USD</v>
          </cell>
          <cell r="I1265">
            <v>17842.54</v>
          </cell>
          <cell r="J1265">
            <v>1</v>
          </cell>
          <cell r="L1265" t="str">
            <v>KAKAMEGA</v>
          </cell>
          <cell r="M1265" t="str">
            <v>AFRICA</v>
          </cell>
          <cell r="AP1265">
            <v>1</v>
          </cell>
          <cell r="AQ1265">
            <v>68.62515384615385</v>
          </cell>
          <cell r="AR1265" t="str">
            <v xml:space="preserve"> </v>
          </cell>
          <cell r="AS1265" t="str">
            <v xml:space="preserve"> </v>
          </cell>
          <cell r="AT1265">
            <v>0</v>
          </cell>
        </row>
        <row r="1266">
          <cell r="A1266" t="str">
            <v>Otieno, George Odhiambo</v>
          </cell>
          <cell r="B1266" t="str">
            <v>Senior Monitoring, Evaluation and Learning Officer I</v>
          </cell>
          <cell r="C1266" t="str">
            <v>PSK</v>
          </cell>
          <cell r="D1266" t="str">
            <v>6859</v>
          </cell>
          <cell r="E1266" t="str">
            <v>Y</v>
          </cell>
          <cell r="F1266" t="str">
            <v>Data Analyst, C&amp;T, OVC, DREAMS</v>
          </cell>
          <cell r="G1266" t="str">
            <v>A</v>
          </cell>
          <cell r="H1266" t="str">
            <v>USD</v>
          </cell>
          <cell r="I1266">
            <v>31771.24</v>
          </cell>
          <cell r="J1266">
            <v>1</v>
          </cell>
          <cell r="L1266" t="str">
            <v>KAKAMEGA</v>
          </cell>
          <cell r="M1266" t="str">
            <v>AFRICA</v>
          </cell>
          <cell r="AP1266">
            <v>1</v>
          </cell>
          <cell r="AQ1266">
            <v>122.19707692307693</v>
          </cell>
          <cell r="AR1266" t="str">
            <v xml:space="preserve"> </v>
          </cell>
          <cell r="AS1266" t="str">
            <v xml:space="preserve"> </v>
          </cell>
          <cell r="AT1266">
            <v>0</v>
          </cell>
        </row>
        <row r="1267">
          <cell r="A1267" t="str">
            <v>Otieno, Roselyne Akinyi</v>
          </cell>
          <cell r="B1267" t="str">
            <v>Administrative Assistant II</v>
          </cell>
          <cell r="C1267" t="str">
            <v>PSK</v>
          </cell>
          <cell r="D1267" t="str">
            <v>5725</v>
          </cell>
          <cell r="E1267" t="str">
            <v>Y</v>
          </cell>
          <cell r="F1267" t="str">
            <v>Administrative Assistant</v>
          </cell>
          <cell r="G1267" t="str">
            <v>A</v>
          </cell>
          <cell r="H1267" t="str">
            <v>USD</v>
          </cell>
          <cell r="I1267">
            <v>10306.92</v>
          </cell>
          <cell r="J1267">
            <v>1</v>
          </cell>
          <cell r="L1267" t="str">
            <v>KISUMU</v>
          </cell>
          <cell r="M1267" t="str">
            <v>AFRICA</v>
          </cell>
          <cell r="AP1267">
            <v>1</v>
          </cell>
          <cell r="AQ1267">
            <v>39.642000000000003</v>
          </cell>
          <cell r="AR1267" t="str">
            <v xml:space="preserve"> </v>
          </cell>
          <cell r="AS1267" t="str">
            <v xml:space="preserve"> </v>
          </cell>
          <cell r="AT1267">
            <v>0</v>
          </cell>
        </row>
        <row r="1268">
          <cell r="A1268" t="str">
            <v>Ouma, Naomy Roselyne</v>
          </cell>
          <cell r="B1268" t="str">
            <v>Coordinator II Functional Support /Technician II</v>
          </cell>
          <cell r="C1268" t="str">
            <v>PSK</v>
          </cell>
          <cell r="D1268" t="str">
            <v>10319</v>
          </cell>
          <cell r="E1268" t="str">
            <v>Y</v>
          </cell>
          <cell r="F1268" t="str">
            <v>Program Assistant- Living Labs</v>
          </cell>
          <cell r="G1268" t="str">
            <v>A</v>
          </cell>
          <cell r="H1268" t="str">
            <v>USD</v>
          </cell>
          <cell r="I1268">
            <v>7800</v>
          </cell>
          <cell r="J1268">
            <v>1</v>
          </cell>
          <cell r="L1268" t="str">
            <v>KISUMU</v>
          </cell>
          <cell r="M1268" t="str">
            <v>AFRICA</v>
          </cell>
          <cell r="AP1268">
            <v>1</v>
          </cell>
          <cell r="AQ1268">
            <v>30</v>
          </cell>
          <cell r="AR1268" t="str">
            <v xml:space="preserve"> </v>
          </cell>
          <cell r="AS1268" t="str">
            <v xml:space="preserve"> </v>
          </cell>
          <cell r="AT1268">
            <v>0</v>
          </cell>
        </row>
        <row r="1269">
          <cell r="A1269" t="str">
            <v>Ouma, Trizah Akoth</v>
          </cell>
          <cell r="B1269" t="str">
            <v>Senior Program Officer I</v>
          </cell>
          <cell r="C1269" t="str">
            <v>PSK</v>
          </cell>
          <cell r="D1269" t="str">
            <v>7500</v>
          </cell>
          <cell r="E1269" t="str">
            <v>Y</v>
          </cell>
          <cell r="F1269" t="str">
            <v>Program Officer, OVC</v>
          </cell>
          <cell r="G1269" t="str">
            <v>A</v>
          </cell>
          <cell r="H1269" t="str">
            <v>USD</v>
          </cell>
          <cell r="I1269">
            <v>23633.95</v>
          </cell>
          <cell r="J1269">
            <v>1</v>
          </cell>
          <cell r="L1269" t="str">
            <v>MIGORI2</v>
          </cell>
          <cell r="M1269" t="str">
            <v>AFRICA</v>
          </cell>
          <cell r="AP1269">
            <v>1</v>
          </cell>
          <cell r="AQ1269">
            <v>90.899807692307689</v>
          </cell>
          <cell r="AR1269" t="str">
            <v xml:space="preserve"> </v>
          </cell>
          <cell r="AS1269" t="str">
            <v xml:space="preserve"> </v>
          </cell>
          <cell r="AT1269">
            <v>0</v>
          </cell>
        </row>
        <row r="1270">
          <cell r="A1270" t="str">
            <v>Oumer, Tajudin</v>
          </cell>
          <cell r="B1270" t="str">
            <v>Senior Program Officer II</v>
          </cell>
          <cell r="C1270" t="str">
            <v>ET</v>
          </cell>
          <cell r="D1270" t="str">
            <v>10133</v>
          </cell>
          <cell r="E1270" t="str">
            <v>Y</v>
          </cell>
          <cell r="F1270" t="str">
            <v>Senior Program Officer</v>
          </cell>
          <cell r="G1270" t="str">
            <v>A</v>
          </cell>
          <cell r="H1270" t="str">
            <v>USD</v>
          </cell>
          <cell r="I1270">
            <v>13800</v>
          </cell>
          <cell r="J1270">
            <v>1</v>
          </cell>
          <cell r="L1270" t="str">
            <v>REMOTE-ET</v>
          </cell>
          <cell r="M1270" t="str">
            <v>AFRICA</v>
          </cell>
          <cell r="AP1270">
            <v>1</v>
          </cell>
          <cell r="AQ1270">
            <v>53.07692307692308</v>
          </cell>
          <cell r="AR1270" t="str">
            <v xml:space="preserve"> </v>
          </cell>
          <cell r="AS1270" t="str">
            <v xml:space="preserve"> </v>
          </cell>
          <cell r="AT1270">
            <v>0</v>
          </cell>
        </row>
        <row r="1271">
          <cell r="A1271" t="str">
            <v>Owen, Alena Daniele</v>
          </cell>
          <cell r="B1271" t="str">
            <v>Senior Advocacy and Public Policy Officer I</v>
          </cell>
          <cell r="C1271" t="str">
            <v>CODE</v>
          </cell>
          <cell r="D1271" t="str">
            <v>7889</v>
          </cell>
          <cell r="E1271" t="str">
            <v>Y</v>
          </cell>
          <cell r="F1271" t="str">
            <v>Senior Advocacy Officer</v>
          </cell>
          <cell r="G1271" t="str">
            <v>A</v>
          </cell>
          <cell r="H1271" t="str">
            <v>USD</v>
          </cell>
          <cell r="I1271">
            <v>136500</v>
          </cell>
          <cell r="J1271">
            <v>1</v>
          </cell>
          <cell r="L1271" t="str">
            <v>SEATTLE</v>
          </cell>
          <cell r="M1271" t="str">
            <v>US</v>
          </cell>
          <cell r="AP1271">
            <v>1</v>
          </cell>
          <cell r="AQ1271">
            <v>525</v>
          </cell>
          <cell r="AR1271" t="str">
            <v xml:space="preserve"> </v>
          </cell>
          <cell r="AS1271" t="str">
            <v xml:space="preserve"> </v>
          </cell>
          <cell r="AT1271">
            <v>0</v>
          </cell>
        </row>
        <row r="1272">
          <cell r="A1272" t="str">
            <v>Owino, Helen</v>
          </cell>
          <cell r="B1272" t="str">
            <v>Senior Advocacy and Public Policy Officer I</v>
          </cell>
          <cell r="C1272" t="str">
            <v>APP</v>
          </cell>
          <cell r="D1272" t="str">
            <v>10190</v>
          </cell>
          <cell r="E1272" t="str">
            <v>Y</v>
          </cell>
          <cell r="F1272" t="str">
            <v>Advocacy and Policy Program Officer</v>
          </cell>
          <cell r="G1272" t="str">
            <v>A</v>
          </cell>
          <cell r="H1272" t="str">
            <v>USD</v>
          </cell>
          <cell r="I1272">
            <v>30000</v>
          </cell>
          <cell r="J1272">
            <v>1</v>
          </cell>
          <cell r="L1272" t="str">
            <v>NAIROBI</v>
          </cell>
          <cell r="M1272" t="str">
            <v>AFRICA</v>
          </cell>
          <cell r="AP1272">
            <v>1</v>
          </cell>
          <cell r="AQ1272">
            <v>115.38461538461539</v>
          </cell>
          <cell r="AR1272" t="str">
            <v xml:space="preserve"> </v>
          </cell>
          <cell r="AS1272" t="str">
            <v xml:space="preserve"> </v>
          </cell>
          <cell r="AT1272">
            <v>0</v>
          </cell>
        </row>
        <row r="1273">
          <cell r="A1273" t="str">
            <v>Owiti, Elisha Otieno</v>
          </cell>
          <cell r="B1273" t="str">
            <v>Senior Procurement Supply Chain Officer II</v>
          </cell>
          <cell r="C1273" t="str">
            <v>PSK</v>
          </cell>
          <cell r="D1273" t="str">
            <v>10185</v>
          </cell>
          <cell r="E1273" t="str">
            <v>Y</v>
          </cell>
          <cell r="F1273" t="str">
            <v>Operations and Procurement Manager</v>
          </cell>
          <cell r="G1273" t="str">
            <v>A</v>
          </cell>
          <cell r="H1273" t="str">
            <v>USD</v>
          </cell>
          <cell r="I1273">
            <v>42857.16</v>
          </cell>
          <cell r="J1273">
            <v>1</v>
          </cell>
          <cell r="L1273" t="str">
            <v>NAIROBI</v>
          </cell>
          <cell r="M1273" t="str">
            <v>AFRICA</v>
          </cell>
          <cell r="AP1273">
            <v>1</v>
          </cell>
          <cell r="AQ1273">
            <v>164.83523076923078</v>
          </cell>
          <cell r="AR1273" t="str">
            <v xml:space="preserve"> </v>
          </cell>
          <cell r="AS1273" t="str">
            <v xml:space="preserve"> </v>
          </cell>
          <cell r="AT1273">
            <v>0</v>
          </cell>
        </row>
        <row r="1274">
          <cell r="A1274" t="str">
            <v>Owiti, Mophine Onunga</v>
          </cell>
          <cell r="B1274" t="str">
            <v>Senior Program Officer I</v>
          </cell>
          <cell r="C1274" t="str">
            <v>PSK</v>
          </cell>
          <cell r="D1274" t="str">
            <v>5602</v>
          </cell>
          <cell r="E1274" t="str">
            <v>Y</v>
          </cell>
          <cell r="F1274" t="str">
            <v>Program Officer, AGYW</v>
          </cell>
          <cell r="G1274" t="str">
            <v>A</v>
          </cell>
          <cell r="H1274" t="str">
            <v>USD</v>
          </cell>
          <cell r="I1274">
            <v>23777.52</v>
          </cell>
          <cell r="J1274">
            <v>1</v>
          </cell>
          <cell r="L1274" t="str">
            <v>MIGORI2</v>
          </cell>
          <cell r="M1274" t="str">
            <v>AFRICA</v>
          </cell>
          <cell r="AP1274">
            <v>1</v>
          </cell>
          <cell r="AQ1274">
            <v>91.451999999999998</v>
          </cell>
          <cell r="AR1274" t="str">
            <v xml:space="preserve"> </v>
          </cell>
          <cell r="AS1274" t="str">
            <v xml:space="preserve"> </v>
          </cell>
          <cell r="AT1274">
            <v>0</v>
          </cell>
        </row>
        <row r="1275">
          <cell r="A1275" t="str">
            <v>Owuor, Lovena Akinyi</v>
          </cell>
          <cell r="B1275" t="str">
            <v>Advanced Program Officer</v>
          </cell>
          <cell r="C1275" t="str">
            <v>ARMGT</v>
          </cell>
          <cell r="D1275" t="str">
            <v>4128</v>
          </cell>
          <cell r="E1275" t="str">
            <v>Y</v>
          </cell>
          <cell r="F1275" t="str">
            <v>Regional Technical Advisor, Gender Equity in Programming</v>
          </cell>
          <cell r="G1275" t="str">
            <v>A</v>
          </cell>
          <cell r="H1275" t="str">
            <v>USD</v>
          </cell>
          <cell r="I1275">
            <v>81567</v>
          </cell>
          <cell r="J1275">
            <v>1</v>
          </cell>
          <cell r="L1275" t="str">
            <v>NAIROBI</v>
          </cell>
          <cell r="M1275" t="str">
            <v>AFRICA</v>
          </cell>
          <cell r="AP1275">
            <v>1</v>
          </cell>
          <cell r="AQ1275">
            <v>313.71923076923076</v>
          </cell>
          <cell r="AR1275" t="str">
            <v xml:space="preserve"> </v>
          </cell>
          <cell r="AS1275" t="str">
            <v xml:space="preserve"> </v>
          </cell>
          <cell r="AT1275">
            <v>0</v>
          </cell>
        </row>
        <row r="1276">
          <cell r="A1276" t="str">
            <v>Owusu, Gifty Sefaah</v>
          </cell>
          <cell r="B1276" t="str">
            <v>Senior Program Officer I</v>
          </cell>
          <cell r="C1276" t="str">
            <v>CPAI</v>
          </cell>
          <cell r="D1276" t="str">
            <v>10254</v>
          </cell>
          <cell r="E1276" t="str">
            <v>Y</v>
          </cell>
          <cell r="F1276" t="str">
            <v>Program Officer - Center for Vaccine Innovation and Access</v>
          </cell>
          <cell r="G1276" t="str">
            <v>A</v>
          </cell>
          <cell r="H1276" t="str">
            <v>USD</v>
          </cell>
          <cell r="I1276">
            <v>15000</v>
          </cell>
          <cell r="J1276">
            <v>1</v>
          </cell>
          <cell r="L1276" t="str">
            <v>ACCRA</v>
          </cell>
          <cell r="M1276" t="str">
            <v>AFRICA</v>
          </cell>
          <cell r="AP1276">
            <v>1</v>
          </cell>
          <cell r="AQ1276">
            <v>57.692307692307693</v>
          </cell>
          <cell r="AR1276" t="str">
            <v xml:space="preserve"> </v>
          </cell>
          <cell r="AS1276" t="str">
            <v xml:space="preserve"> </v>
          </cell>
          <cell r="AT1276">
            <v>0</v>
          </cell>
        </row>
        <row r="1277">
          <cell r="A1277" t="str">
            <v>Oyugi, Elvis</v>
          </cell>
          <cell r="B1277" t="str">
            <v>Senior Manager Program</v>
          </cell>
          <cell r="C1277" t="str">
            <v>MNTD</v>
          </cell>
          <cell r="D1277" t="str">
            <v>10283</v>
          </cell>
          <cell r="E1277" t="str">
            <v>Y</v>
          </cell>
          <cell r="F1277" t="str">
            <v>Senior Malaria Technical Advisor- PMI Reach Malaria</v>
          </cell>
          <cell r="G1277" t="str">
            <v>A</v>
          </cell>
          <cell r="H1277" t="str">
            <v>USD</v>
          </cell>
          <cell r="I1277">
            <v>79200</v>
          </cell>
          <cell r="J1277">
            <v>1</v>
          </cell>
          <cell r="L1277" t="str">
            <v>NAIROBI</v>
          </cell>
          <cell r="M1277" t="str">
            <v>AFRICA</v>
          </cell>
          <cell r="AP1277">
            <v>1</v>
          </cell>
          <cell r="AQ1277">
            <v>304.61538461538464</v>
          </cell>
          <cell r="AR1277" t="str">
            <v xml:space="preserve"> </v>
          </cell>
          <cell r="AS1277" t="str">
            <v xml:space="preserve"> </v>
          </cell>
          <cell r="AT1277">
            <v>0</v>
          </cell>
        </row>
        <row r="1278">
          <cell r="A1278" t="str">
            <v>Padhi, Satyabrat</v>
          </cell>
          <cell r="B1278" t="str">
            <v>Senior Program Officer I</v>
          </cell>
          <cell r="C1278" t="str">
            <v>PSN</v>
          </cell>
          <cell r="D1278" t="str">
            <v>7647</v>
          </cell>
          <cell r="E1278" t="str">
            <v>Y</v>
          </cell>
          <cell r="F1278" t="str">
            <v>Regional Program Manager-Food Fortification</v>
          </cell>
          <cell r="G1278" t="str">
            <v>A</v>
          </cell>
          <cell r="H1278" t="str">
            <v>INR</v>
          </cell>
          <cell r="I1278">
            <v>1712338.12</v>
          </cell>
          <cell r="J1278">
            <v>1</v>
          </cell>
          <cell r="L1278" t="str">
            <v>NEW DELHI</v>
          </cell>
          <cell r="M1278" t="str">
            <v>AMEE</v>
          </cell>
          <cell r="AP1278">
            <v>81.06</v>
          </cell>
          <cell r="AQ1278">
            <v>81.247419765036355</v>
          </cell>
          <cell r="AR1278" t="str">
            <v xml:space="preserve"> </v>
          </cell>
          <cell r="AS1278" t="str">
            <v xml:space="preserve"> </v>
          </cell>
          <cell r="AT1278">
            <v>0</v>
          </cell>
        </row>
        <row r="1279">
          <cell r="A1279" t="str">
            <v>Pairson, Rapungna K</v>
          </cell>
          <cell r="B1279" t="str">
            <v>Senior Program Officer II</v>
          </cell>
          <cell r="C1279" t="str">
            <v>PSN</v>
          </cell>
          <cell r="D1279" t="str">
            <v>8152</v>
          </cell>
          <cell r="E1279" t="str">
            <v>Y</v>
          </cell>
          <cell r="F1279" t="str">
            <v>State Technical Officer - Health Systems</v>
          </cell>
          <cell r="G1279" t="str">
            <v>A</v>
          </cell>
          <cell r="H1279" t="str">
            <v>INR</v>
          </cell>
          <cell r="I1279">
            <v>2375432.1</v>
          </cell>
          <cell r="J1279">
            <v>1</v>
          </cell>
          <cell r="L1279" t="str">
            <v>NEW DELHI</v>
          </cell>
          <cell r="M1279" t="str">
            <v>AMEE</v>
          </cell>
          <cell r="AP1279">
            <v>81.06</v>
          </cell>
          <cell r="AQ1279">
            <v>112.71005807663839</v>
          </cell>
          <cell r="AR1279" t="str">
            <v xml:space="preserve"> </v>
          </cell>
          <cell r="AS1279" t="str">
            <v xml:space="preserve"> </v>
          </cell>
          <cell r="AT1279">
            <v>0</v>
          </cell>
        </row>
        <row r="1280">
          <cell r="A1280" t="str">
            <v>Pal, Sampa</v>
          </cell>
          <cell r="B1280" t="str">
            <v>Senior Research &amp; Development Officer II</v>
          </cell>
          <cell r="C1280" t="str">
            <v>DX</v>
          </cell>
          <cell r="D1280" t="str">
            <v>4917</v>
          </cell>
          <cell r="E1280" t="str">
            <v>Y</v>
          </cell>
          <cell r="F1280" t="str">
            <v>Scientific Program Officer</v>
          </cell>
          <cell r="G1280" t="str">
            <v>A</v>
          </cell>
          <cell r="H1280" t="str">
            <v>USD</v>
          </cell>
          <cell r="I1280">
            <v>154440</v>
          </cell>
          <cell r="J1280">
            <v>1</v>
          </cell>
          <cell r="L1280" t="str">
            <v>SEATTLE</v>
          </cell>
          <cell r="M1280" t="str">
            <v>US</v>
          </cell>
          <cell r="AP1280">
            <v>1</v>
          </cell>
          <cell r="AQ1280">
            <v>594</v>
          </cell>
          <cell r="AR1280" t="str">
            <v xml:space="preserve"> </v>
          </cell>
          <cell r="AS1280" t="str">
            <v xml:space="preserve"> </v>
          </cell>
          <cell r="AT1280">
            <v>0</v>
          </cell>
        </row>
        <row r="1281">
          <cell r="A1281" t="str">
            <v>Pal, Sanjay</v>
          </cell>
          <cell r="B1281" t="str">
            <v>Accounting Coordinator II</v>
          </cell>
          <cell r="C1281" t="str">
            <v>PSN</v>
          </cell>
          <cell r="D1281" t="str">
            <v>10081</v>
          </cell>
          <cell r="E1281" t="str">
            <v>Y</v>
          </cell>
          <cell r="F1281" t="str">
            <v>Finance Assistant</v>
          </cell>
          <cell r="G1281" t="str">
            <v>A</v>
          </cell>
          <cell r="H1281" t="str">
            <v>INR</v>
          </cell>
          <cell r="I1281">
            <v>549177</v>
          </cell>
          <cell r="J1281">
            <v>1</v>
          </cell>
          <cell r="L1281" t="str">
            <v>NEW DELHI</v>
          </cell>
          <cell r="M1281" t="str">
            <v>AMEE</v>
          </cell>
          <cell r="AP1281">
            <v>81.06</v>
          </cell>
          <cell r="AQ1281">
            <v>26.057478790639411</v>
          </cell>
          <cell r="AR1281" t="str">
            <v xml:space="preserve"> </v>
          </cell>
          <cell r="AS1281" t="str">
            <v xml:space="preserve"> </v>
          </cell>
          <cell r="AT1281">
            <v>0</v>
          </cell>
        </row>
        <row r="1282">
          <cell r="A1282" t="str">
            <v>Pandian, Hannah Shanthi</v>
          </cell>
          <cell r="B1282" t="str">
            <v>Senior Manager Communications</v>
          </cell>
          <cell r="C1282" t="str">
            <v>RH</v>
          </cell>
          <cell r="D1282" t="str">
            <v>4453</v>
          </cell>
          <cell r="E1282" t="str">
            <v>Y</v>
          </cell>
          <cell r="F1282" t="str">
            <v>Senior Communications Manager</v>
          </cell>
          <cell r="G1282" t="str">
            <v>A</v>
          </cell>
          <cell r="H1282" t="str">
            <v>GBP</v>
          </cell>
          <cell r="I1282">
            <v>113902.82</v>
          </cell>
          <cell r="J1282">
            <v>1</v>
          </cell>
          <cell r="L1282" t="str">
            <v>LONDON</v>
          </cell>
          <cell r="M1282" t="str">
            <v>AMEE</v>
          </cell>
          <cell r="AP1282">
            <v>0.72499999999999998</v>
          </cell>
          <cell r="AQ1282">
            <v>604.25899204244035</v>
          </cell>
          <cell r="AR1282" t="str">
            <v xml:space="preserve"> </v>
          </cell>
          <cell r="AS1282" t="str">
            <v xml:space="preserve"> </v>
          </cell>
          <cell r="AT1282">
            <v>0</v>
          </cell>
        </row>
        <row r="1283">
          <cell r="A1283" t="str">
            <v>Pantjushenko, Elena</v>
          </cell>
          <cell r="B1283" t="str">
            <v>Senior Manager Communications</v>
          </cell>
          <cell r="C1283" t="str">
            <v>MD</v>
          </cell>
          <cell r="D1283" t="str">
            <v>4370</v>
          </cell>
          <cell r="E1283" t="str">
            <v>Y</v>
          </cell>
          <cell r="F1283" t="str">
            <v>Communications and Advocacy Manager</v>
          </cell>
          <cell r="G1283" t="str">
            <v>A</v>
          </cell>
          <cell r="H1283" t="str">
            <v>USD</v>
          </cell>
          <cell r="I1283">
            <v>184486.64</v>
          </cell>
          <cell r="J1283">
            <v>1</v>
          </cell>
          <cell r="L1283" t="str">
            <v>HOME-CA-SEA</v>
          </cell>
          <cell r="M1283" t="str">
            <v>US</v>
          </cell>
          <cell r="AP1283">
            <v>1</v>
          </cell>
          <cell r="AQ1283">
            <v>709.56400000000008</v>
          </cell>
          <cell r="AR1283" t="str">
            <v xml:space="preserve"> </v>
          </cell>
          <cell r="AS1283" t="str">
            <v xml:space="preserve"> </v>
          </cell>
          <cell r="AT1283">
            <v>0</v>
          </cell>
        </row>
        <row r="1284">
          <cell r="A1284" t="str">
            <v>Parcha, Raju</v>
          </cell>
          <cell r="B1284" t="str">
            <v>Administrative Assistant I</v>
          </cell>
          <cell r="C1284" t="str">
            <v>PSN</v>
          </cell>
          <cell r="D1284" t="str">
            <v>1949</v>
          </cell>
          <cell r="E1284" t="str">
            <v>Y</v>
          </cell>
          <cell r="F1284" t="str">
            <v>Office Support Assistant</v>
          </cell>
          <cell r="G1284" t="str">
            <v>A</v>
          </cell>
          <cell r="H1284" t="str">
            <v>INR</v>
          </cell>
          <cell r="I1284">
            <v>484145.04</v>
          </cell>
          <cell r="J1284">
            <v>1</v>
          </cell>
          <cell r="L1284" t="str">
            <v>NEW DELHI</v>
          </cell>
          <cell r="M1284" t="str">
            <v>AMEE</v>
          </cell>
          <cell r="AP1284">
            <v>81.06</v>
          </cell>
          <cell r="AQ1284">
            <v>22.971827136593976</v>
          </cell>
          <cell r="AR1284" t="str">
            <v xml:space="preserve"> </v>
          </cell>
          <cell r="AS1284" t="str">
            <v xml:space="preserve"> </v>
          </cell>
          <cell r="AT1284">
            <v>0</v>
          </cell>
        </row>
        <row r="1285">
          <cell r="A1285" t="str">
            <v>Parker, Megan Elizabeth</v>
          </cell>
          <cell r="B1285" t="str">
            <v>Senior Program Officer II</v>
          </cell>
          <cell r="C1285" t="str">
            <v>MCHN</v>
          </cell>
          <cell r="D1285" t="str">
            <v>4541</v>
          </cell>
          <cell r="E1285" t="str">
            <v>Y</v>
          </cell>
          <cell r="F1285" t="str">
            <v>Senior Program Officer</v>
          </cell>
          <cell r="G1285" t="str">
            <v>A</v>
          </cell>
          <cell r="H1285" t="str">
            <v>USD</v>
          </cell>
          <cell r="I1285">
            <v>168999.69</v>
          </cell>
          <cell r="J1285">
            <v>1</v>
          </cell>
          <cell r="L1285" t="str">
            <v>SEATTLE</v>
          </cell>
          <cell r="M1285" t="str">
            <v>US</v>
          </cell>
          <cell r="AP1285">
            <v>1</v>
          </cell>
          <cell r="AQ1285">
            <v>649.99880769230765</v>
          </cell>
          <cell r="AR1285" t="str">
            <v xml:space="preserve"> </v>
          </cell>
          <cell r="AS1285" t="str">
            <v xml:space="preserve"> </v>
          </cell>
          <cell r="AT1285">
            <v>0</v>
          </cell>
        </row>
        <row r="1286">
          <cell r="A1286" t="str">
            <v>Parsons, Maria Ann</v>
          </cell>
          <cell r="B1286" t="str">
            <v>Senior Total Rewards Analyst I</v>
          </cell>
          <cell r="C1286" t="str">
            <v>HR</v>
          </cell>
          <cell r="D1286" t="str">
            <v>6497</v>
          </cell>
          <cell r="E1286" t="str">
            <v>Y</v>
          </cell>
          <cell r="F1286" t="str">
            <v>US Benefits Administrator</v>
          </cell>
          <cell r="G1286" t="str">
            <v>A</v>
          </cell>
          <cell r="H1286" t="str">
            <v>USD</v>
          </cell>
          <cell r="I1286">
            <v>89232</v>
          </cell>
          <cell r="J1286">
            <v>1</v>
          </cell>
          <cell r="L1286" t="str">
            <v>HOME-WA-SEA</v>
          </cell>
          <cell r="M1286" t="str">
            <v>US</v>
          </cell>
          <cell r="AP1286">
            <v>1</v>
          </cell>
          <cell r="AQ1286">
            <v>343.2</v>
          </cell>
          <cell r="AR1286" t="str">
            <v xml:space="preserve"> </v>
          </cell>
          <cell r="AS1286" t="str">
            <v xml:space="preserve"> </v>
          </cell>
          <cell r="AT1286">
            <v>0</v>
          </cell>
        </row>
        <row r="1287">
          <cell r="A1287" t="str">
            <v>Patel, Ankita Aras</v>
          </cell>
          <cell r="B1287" t="str">
            <v>Senior Manager Partnerships</v>
          </cell>
          <cell r="C1287" t="str">
            <v>EXAGEN</v>
          </cell>
          <cell r="D1287" t="str">
            <v>7204</v>
          </cell>
          <cell r="E1287" t="str">
            <v>Y</v>
          </cell>
          <cell r="F1287" t="str">
            <v>Director of Philanthropy</v>
          </cell>
          <cell r="G1287" t="str">
            <v>A</v>
          </cell>
          <cell r="H1287" t="str">
            <v>USD</v>
          </cell>
          <cell r="I1287">
            <v>162240</v>
          </cell>
          <cell r="J1287">
            <v>1</v>
          </cell>
          <cell r="L1287" t="str">
            <v>SEATTLE</v>
          </cell>
          <cell r="M1287" t="str">
            <v>US</v>
          </cell>
          <cell r="AP1287">
            <v>1</v>
          </cell>
          <cell r="AQ1287">
            <v>624</v>
          </cell>
          <cell r="AR1287" t="str">
            <v xml:space="preserve"> </v>
          </cell>
          <cell r="AS1287" t="str">
            <v xml:space="preserve"> </v>
          </cell>
          <cell r="AT1287">
            <v>0</v>
          </cell>
        </row>
        <row r="1288">
          <cell r="A1288" t="str">
            <v>Pathak, Prashant</v>
          </cell>
          <cell r="B1288" t="str">
            <v>TL II Program</v>
          </cell>
          <cell r="C1288" t="str">
            <v>PSN</v>
          </cell>
          <cell r="D1288" t="str">
            <v>10233</v>
          </cell>
          <cell r="E1288" t="str">
            <v>Y</v>
          </cell>
          <cell r="F1288" t="str">
            <v>Lead - Digital PHC</v>
          </cell>
          <cell r="G1288" t="str">
            <v>A</v>
          </cell>
          <cell r="H1288" t="str">
            <v>INR</v>
          </cell>
          <cell r="I1288">
            <v>2353100</v>
          </cell>
          <cell r="J1288">
            <v>1</v>
          </cell>
          <cell r="L1288" t="str">
            <v>NEW DELHI</v>
          </cell>
          <cell r="M1288" t="str">
            <v>AMEE</v>
          </cell>
          <cell r="AP1288">
            <v>81.06</v>
          </cell>
          <cell r="AQ1288">
            <v>111.65043937064662</v>
          </cell>
          <cell r="AR1288" t="str">
            <v xml:space="preserve"> </v>
          </cell>
          <cell r="AS1288" t="str">
            <v xml:space="preserve"> </v>
          </cell>
          <cell r="AT1288">
            <v>0</v>
          </cell>
        </row>
        <row r="1289">
          <cell r="A1289" t="str">
            <v>Pati, Ashalata</v>
          </cell>
          <cell r="B1289" t="str">
            <v>Senior Program Officer II</v>
          </cell>
          <cell r="C1289" t="str">
            <v>PSN</v>
          </cell>
          <cell r="D1289" t="str">
            <v>7466</v>
          </cell>
          <cell r="E1289" t="str">
            <v>Y</v>
          </cell>
          <cell r="F1289" t="str">
            <v>State Lead-Odisha</v>
          </cell>
          <cell r="G1289" t="str">
            <v>A</v>
          </cell>
          <cell r="H1289" t="str">
            <v>INR</v>
          </cell>
          <cell r="I1289">
            <v>2118496.21</v>
          </cell>
          <cell r="J1289">
            <v>1</v>
          </cell>
          <cell r="L1289" t="str">
            <v>NEW DELHI</v>
          </cell>
          <cell r="M1289" t="str">
            <v>AMEE</v>
          </cell>
          <cell r="AP1289">
            <v>81.06</v>
          </cell>
          <cell r="AQ1289">
            <v>100.51890385089867</v>
          </cell>
          <cell r="AR1289" t="str">
            <v xml:space="preserve"> </v>
          </cell>
          <cell r="AS1289" t="str">
            <v xml:space="preserve"> </v>
          </cell>
          <cell r="AT1289">
            <v>0</v>
          </cell>
        </row>
        <row r="1290">
          <cell r="A1290" t="str">
            <v>Patil, Abha</v>
          </cell>
          <cell r="B1290" t="str">
            <v>Senior Program Officer I</v>
          </cell>
          <cell r="C1290" t="str">
            <v>DX</v>
          </cell>
          <cell r="D1290" t="str">
            <v>7515</v>
          </cell>
          <cell r="E1290" t="str">
            <v>Y</v>
          </cell>
          <cell r="F1290" t="str">
            <v>Business Officer</v>
          </cell>
          <cell r="G1290" t="str">
            <v>A</v>
          </cell>
          <cell r="H1290" t="str">
            <v>USD</v>
          </cell>
          <cell r="I1290">
            <v>126578.4</v>
          </cell>
          <cell r="J1290">
            <v>1</v>
          </cell>
          <cell r="L1290" t="str">
            <v>WASHINGTON DC</v>
          </cell>
          <cell r="M1290" t="str">
            <v>US</v>
          </cell>
          <cell r="AP1290">
            <v>1</v>
          </cell>
          <cell r="AQ1290">
            <v>486.84</v>
          </cell>
          <cell r="AR1290" t="str">
            <v xml:space="preserve"> </v>
          </cell>
          <cell r="AS1290" t="str">
            <v xml:space="preserve"> </v>
          </cell>
          <cell r="AT1290">
            <v>0</v>
          </cell>
        </row>
        <row r="1291">
          <cell r="A1291" t="str">
            <v>Patil, Chetan</v>
          </cell>
          <cell r="B1291" t="str">
            <v>Senior Program Officer I</v>
          </cell>
          <cell r="C1291" t="str">
            <v>PSN</v>
          </cell>
          <cell r="D1291" t="str">
            <v>10181</v>
          </cell>
          <cell r="E1291" t="str">
            <v>Y</v>
          </cell>
          <cell r="F1291" t="str">
            <v>State Technical Officer - Urban Health</v>
          </cell>
          <cell r="G1291" t="str">
            <v>A</v>
          </cell>
          <cell r="H1291" t="str">
            <v>INR</v>
          </cell>
          <cell r="I1291">
            <v>2194000</v>
          </cell>
          <cell r="J1291">
            <v>1</v>
          </cell>
          <cell r="L1291" t="str">
            <v>MUMBAI</v>
          </cell>
          <cell r="M1291" t="str">
            <v>AMEE</v>
          </cell>
          <cell r="AP1291">
            <v>81.06</v>
          </cell>
          <cell r="AQ1291">
            <v>104.10142534494867</v>
          </cell>
          <cell r="AR1291" t="str">
            <v xml:space="preserve"> </v>
          </cell>
          <cell r="AS1291" t="str">
            <v xml:space="preserve"> </v>
          </cell>
          <cell r="AT1291">
            <v>0</v>
          </cell>
        </row>
        <row r="1292">
          <cell r="A1292" t="str">
            <v>Patil, Sushil Kumar</v>
          </cell>
          <cell r="B1292" t="str">
            <v>Senior Program Officer I</v>
          </cell>
          <cell r="C1292" t="str">
            <v>PSN</v>
          </cell>
          <cell r="D1292" t="str">
            <v>10088</v>
          </cell>
          <cell r="E1292" t="str">
            <v>Y</v>
          </cell>
          <cell r="F1292" t="str">
            <v>Program Officer</v>
          </cell>
          <cell r="G1292" t="str">
            <v>A</v>
          </cell>
          <cell r="H1292" t="str">
            <v>INR</v>
          </cell>
          <cell r="I1292">
            <v>2035692</v>
          </cell>
          <cell r="J1292">
            <v>1</v>
          </cell>
          <cell r="L1292" t="str">
            <v>REMOTE-IN-MUM</v>
          </cell>
          <cell r="M1292" t="str">
            <v>AMEE</v>
          </cell>
          <cell r="AP1292">
            <v>81.06</v>
          </cell>
          <cell r="AQ1292">
            <v>96.589990320560275</v>
          </cell>
          <cell r="AR1292" t="str">
            <v xml:space="preserve"> </v>
          </cell>
          <cell r="AS1292" t="str">
            <v xml:space="preserve"> </v>
          </cell>
          <cell r="AT1292">
            <v>0</v>
          </cell>
        </row>
        <row r="1293">
          <cell r="A1293" t="str">
            <v>Patle, Ajay</v>
          </cell>
          <cell r="B1293" t="str">
            <v>Advanced Program Officer</v>
          </cell>
          <cell r="C1293" t="str">
            <v>PSN</v>
          </cell>
          <cell r="D1293" t="str">
            <v>8060</v>
          </cell>
          <cell r="E1293" t="str">
            <v>Y</v>
          </cell>
          <cell r="F1293" t="str">
            <v>Specialist- Primary Health</v>
          </cell>
          <cell r="G1293" t="str">
            <v>A</v>
          </cell>
          <cell r="H1293" t="str">
            <v>INR</v>
          </cell>
          <cell r="I1293">
            <v>3073040</v>
          </cell>
          <cell r="J1293">
            <v>1</v>
          </cell>
          <cell r="L1293" t="str">
            <v>NEW DELHI</v>
          </cell>
          <cell r="M1293" t="str">
            <v>AMEE</v>
          </cell>
          <cell r="AP1293">
            <v>81.06</v>
          </cell>
          <cell r="AQ1293">
            <v>145.81032093985462</v>
          </cell>
          <cell r="AR1293" t="str">
            <v xml:space="preserve"> </v>
          </cell>
          <cell r="AS1293" t="str">
            <v xml:space="preserve"> </v>
          </cell>
          <cell r="AT1293">
            <v>0</v>
          </cell>
        </row>
        <row r="1294">
          <cell r="A1294" t="str">
            <v>Patnaik, Aurpit</v>
          </cell>
          <cell r="B1294" t="str">
            <v>Senior Manager Program</v>
          </cell>
          <cell r="C1294" t="str">
            <v>PSN</v>
          </cell>
          <cell r="D1294" t="str">
            <v>6688</v>
          </cell>
          <cell r="E1294" t="str">
            <v>Y</v>
          </cell>
          <cell r="F1294" t="str">
            <v>State Lead - UP</v>
          </cell>
          <cell r="G1294" t="str">
            <v>A</v>
          </cell>
          <cell r="H1294" t="str">
            <v>INR</v>
          </cell>
          <cell r="I1294">
            <v>6097208.8200000003</v>
          </cell>
          <cell r="J1294">
            <v>1</v>
          </cell>
          <cell r="L1294" t="str">
            <v>LUCKNOW</v>
          </cell>
          <cell r="M1294" t="str">
            <v>AMEE</v>
          </cell>
          <cell r="AP1294">
            <v>81.06</v>
          </cell>
          <cell r="AQ1294">
            <v>289.30179069635028</v>
          </cell>
          <cell r="AR1294" t="str">
            <v xml:space="preserve"> </v>
          </cell>
          <cell r="AS1294" t="str">
            <v xml:space="preserve"> </v>
          </cell>
          <cell r="AT1294">
            <v>0</v>
          </cell>
        </row>
        <row r="1295">
          <cell r="A1295" t="str">
            <v>Patrick, Ondieki Nyagemi</v>
          </cell>
          <cell r="B1295" t="str">
            <v>Senior IT Technician</v>
          </cell>
          <cell r="C1295" t="str">
            <v>PSK</v>
          </cell>
          <cell r="D1295" t="str">
            <v>8182</v>
          </cell>
          <cell r="E1295" t="str">
            <v>Y</v>
          </cell>
          <cell r="F1295" t="str">
            <v>IT Officer</v>
          </cell>
          <cell r="G1295" t="str">
            <v>A</v>
          </cell>
          <cell r="H1295" t="str">
            <v>USD</v>
          </cell>
          <cell r="I1295">
            <v>19668</v>
          </cell>
          <cell r="J1295">
            <v>1</v>
          </cell>
          <cell r="L1295" t="str">
            <v>HOMABAY</v>
          </cell>
          <cell r="M1295" t="str">
            <v>AFRICA</v>
          </cell>
          <cell r="AP1295">
            <v>1</v>
          </cell>
          <cell r="AQ1295">
            <v>75.646153846153851</v>
          </cell>
          <cell r="AR1295" t="str">
            <v xml:space="preserve"> </v>
          </cell>
          <cell r="AS1295" t="str">
            <v xml:space="preserve"> </v>
          </cell>
          <cell r="AT1295">
            <v>0</v>
          </cell>
        </row>
        <row r="1296">
          <cell r="A1296" t="str">
            <v>Paul, Basanta Kumar</v>
          </cell>
          <cell r="B1296" t="str">
            <v>Senior Functional Coordinator</v>
          </cell>
          <cell r="C1296" t="str">
            <v>PSN</v>
          </cell>
          <cell r="D1296" t="str">
            <v>8004</v>
          </cell>
          <cell r="E1296" t="str">
            <v>Y</v>
          </cell>
          <cell r="F1296" t="str">
            <v>Finance Associate</v>
          </cell>
          <cell r="G1296" t="str">
            <v>A</v>
          </cell>
          <cell r="H1296" t="str">
            <v>INR</v>
          </cell>
          <cell r="I1296">
            <v>961609</v>
          </cell>
          <cell r="J1296">
            <v>1</v>
          </cell>
          <cell r="L1296" t="str">
            <v>REMOTE-IN-ND</v>
          </cell>
          <cell r="M1296" t="str">
            <v>AMEE</v>
          </cell>
          <cell r="AP1296">
            <v>81.06</v>
          </cell>
          <cell r="AQ1296">
            <v>45.62664882613069</v>
          </cell>
          <cell r="AR1296" t="str">
            <v xml:space="preserve"> </v>
          </cell>
          <cell r="AS1296" t="str">
            <v xml:space="preserve"> </v>
          </cell>
          <cell r="AT1296">
            <v>0</v>
          </cell>
        </row>
        <row r="1297">
          <cell r="A1297" t="str">
            <v>Paul, Sanyukta</v>
          </cell>
          <cell r="B1297" t="str">
            <v>Senior Accountant II</v>
          </cell>
          <cell r="C1297" t="str">
            <v>GLACCT</v>
          </cell>
          <cell r="D1297" t="str">
            <v>7021</v>
          </cell>
          <cell r="E1297" t="str">
            <v>Y</v>
          </cell>
          <cell r="F1297" t="str">
            <v>Senior International Accountant</v>
          </cell>
          <cell r="G1297" t="str">
            <v>A</v>
          </cell>
          <cell r="H1297" t="str">
            <v>INR</v>
          </cell>
          <cell r="I1297">
            <v>3897023.46</v>
          </cell>
          <cell r="J1297">
            <v>1</v>
          </cell>
          <cell r="L1297" t="str">
            <v>NEW DELHI</v>
          </cell>
          <cell r="M1297" t="str">
            <v>AMEE</v>
          </cell>
          <cell r="AP1297">
            <v>81.06</v>
          </cell>
          <cell r="AQ1297">
            <v>184.90688094289129</v>
          </cell>
          <cell r="AR1297" t="str">
            <v xml:space="preserve"> </v>
          </cell>
          <cell r="AS1297" t="str">
            <v xml:space="preserve"> </v>
          </cell>
          <cell r="AT1297">
            <v>0</v>
          </cell>
        </row>
        <row r="1298">
          <cell r="A1298" t="str">
            <v>Pavlenko, Olena Mykolaiivna</v>
          </cell>
          <cell r="B1298" t="str">
            <v>Senior Program Officer II</v>
          </cell>
          <cell r="C1298" t="str">
            <v>PSU</v>
          </cell>
          <cell r="D1298" t="str">
            <v>6308</v>
          </cell>
          <cell r="E1298" t="str">
            <v>Y</v>
          </cell>
          <cell r="F1298" t="str">
            <v>Senior Program Officer</v>
          </cell>
          <cell r="G1298" t="str">
            <v>A</v>
          </cell>
          <cell r="H1298" t="str">
            <v>USD</v>
          </cell>
          <cell r="I1298">
            <v>80877.350000000006</v>
          </cell>
          <cell r="J1298">
            <v>1</v>
          </cell>
          <cell r="L1298" t="str">
            <v>KYIV</v>
          </cell>
          <cell r="M1298" t="str">
            <v>AMEE</v>
          </cell>
          <cell r="AP1298">
            <v>1</v>
          </cell>
          <cell r="AQ1298">
            <v>311.06673076923079</v>
          </cell>
          <cell r="AR1298" t="str">
            <v xml:space="preserve"> </v>
          </cell>
          <cell r="AS1298" t="str">
            <v xml:space="preserve"> </v>
          </cell>
          <cell r="AT1298">
            <v>0</v>
          </cell>
        </row>
        <row r="1299">
          <cell r="A1299" t="str">
            <v>Pecenka, Clinton Joseph</v>
          </cell>
          <cell r="B1299" t="str">
            <v>Research &amp; Development Advisor I</v>
          </cell>
          <cell r="C1299" t="str">
            <v>CPAI</v>
          </cell>
          <cell r="D1299" t="str">
            <v>5152</v>
          </cell>
          <cell r="E1299" t="str">
            <v>Y</v>
          </cell>
          <cell r="F1299" t="str">
            <v>Director, Health Economics</v>
          </cell>
          <cell r="G1299" t="str">
            <v>A</v>
          </cell>
          <cell r="H1299" t="str">
            <v>USD</v>
          </cell>
          <cell r="I1299">
            <v>216662.16</v>
          </cell>
          <cell r="J1299">
            <v>1</v>
          </cell>
          <cell r="L1299" t="str">
            <v>SEATTLE</v>
          </cell>
          <cell r="M1299" t="str">
            <v>US</v>
          </cell>
          <cell r="AP1299">
            <v>1</v>
          </cell>
          <cell r="AQ1299">
            <v>833.31600000000003</v>
          </cell>
          <cell r="AR1299" t="str">
            <v xml:space="preserve"> </v>
          </cell>
          <cell r="AS1299" t="str">
            <v>X</v>
          </cell>
          <cell r="AT1299">
            <v>0</v>
          </cell>
        </row>
        <row r="1300">
          <cell r="A1300" t="str">
            <v>Peck, Roger Bruce</v>
          </cell>
          <cell r="B1300" t="str">
            <v>Research &amp; Development Advisor I</v>
          </cell>
          <cell r="C1300" t="str">
            <v>DX</v>
          </cell>
          <cell r="D1300" t="str">
            <v>1692</v>
          </cell>
          <cell r="E1300" t="str">
            <v>Y</v>
          </cell>
          <cell r="F1300" t="str">
            <v>Associate Director, Diagnostics</v>
          </cell>
          <cell r="G1300" t="str">
            <v>A</v>
          </cell>
          <cell r="H1300" t="str">
            <v>USD</v>
          </cell>
          <cell r="I1300">
            <v>190956.48</v>
          </cell>
          <cell r="J1300">
            <v>1</v>
          </cell>
          <cell r="L1300" t="str">
            <v>SEATTLE</v>
          </cell>
          <cell r="M1300" t="str">
            <v>US</v>
          </cell>
          <cell r="AP1300">
            <v>1</v>
          </cell>
          <cell r="AQ1300">
            <v>734.44800000000009</v>
          </cell>
          <cell r="AR1300" t="str">
            <v xml:space="preserve"> </v>
          </cell>
          <cell r="AS1300" t="str">
            <v xml:space="preserve"> </v>
          </cell>
          <cell r="AT1300">
            <v>0</v>
          </cell>
        </row>
        <row r="1301">
          <cell r="A1301" t="str">
            <v>Perez, Marcos Alejandro</v>
          </cell>
          <cell r="B1301" t="str">
            <v>Senior Laboratory Technician I</v>
          </cell>
          <cell r="C1301" t="str">
            <v>DX</v>
          </cell>
          <cell r="D1301" t="str">
            <v>7780</v>
          </cell>
          <cell r="E1301" t="str">
            <v>Y</v>
          </cell>
          <cell r="F1301" t="str">
            <v>Post-Doctoral Research Associate</v>
          </cell>
          <cell r="G1301" t="str">
            <v>A</v>
          </cell>
          <cell r="H1301" t="str">
            <v>USD</v>
          </cell>
          <cell r="I1301">
            <v>97344</v>
          </cell>
          <cell r="J1301">
            <v>1</v>
          </cell>
          <cell r="L1301" t="str">
            <v>SEATTLE</v>
          </cell>
          <cell r="M1301" t="str">
            <v>US</v>
          </cell>
          <cell r="AP1301">
            <v>1</v>
          </cell>
          <cell r="AQ1301">
            <v>374.4</v>
          </cell>
          <cell r="AR1301" t="str">
            <v xml:space="preserve"> </v>
          </cell>
          <cell r="AS1301" t="str">
            <v xml:space="preserve"> </v>
          </cell>
          <cell r="AT1301">
            <v>0</v>
          </cell>
        </row>
        <row r="1302">
          <cell r="A1302" t="str">
            <v>Peters, Marisa Kelli</v>
          </cell>
          <cell r="B1302" t="str">
            <v>Program Project Manager</v>
          </cell>
          <cell r="C1302" t="str">
            <v>RH</v>
          </cell>
          <cell r="D1302" t="str">
            <v>8028</v>
          </cell>
          <cell r="E1302" t="str">
            <v>Y</v>
          </cell>
          <cell r="F1302" t="str">
            <v>Project Specialist</v>
          </cell>
          <cell r="G1302" t="str">
            <v>A</v>
          </cell>
          <cell r="H1302" t="str">
            <v>USD</v>
          </cell>
          <cell r="I1302">
            <v>76440</v>
          </cell>
          <cell r="J1302">
            <v>1</v>
          </cell>
          <cell r="L1302" t="str">
            <v>WASHINGTON DC</v>
          </cell>
          <cell r="M1302" t="str">
            <v>US</v>
          </cell>
          <cell r="AP1302">
            <v>1</v>
          </cell>
          <cell r="AQ1302">
            <v>294</v>
          </cell>
          <cell r="AR1302" t="str">
            <v xml:space="preserve"> </v>
          </cell>
          <cell r="AS1302" t="str">
            <v xml:space="preserve"> </v>
          </cell>
          <cell r="AT1302">
            <v>0</v>
          </cell>
        </row>
        <row r="1303">
          <cell r="A1303" t="str">
            <v>Peterson, Vivian Banda</v>
          </cell>
          <cell r="B1303" t="str">
            <v>Senior Finance and Awards Officer/ Senior PADM I</v>
          </cell>
          <cell r="C1303" t="str">
            <v>MNTD</v>
          </cell>
          <cell r="D1303" t="str">
            <v>5959</v>
          </cell>
          <cell r="E1303" t="str">
            <v>Y</v>
          </cell>
          <cell r="F1303" t="str">
            <v>Project Administrator, MACEPA</v>
          </cell>
          <cell r="G1303" t="str">
            <v>A</v>
          </cell>
          <cell r="H1303" t="str">
            <v>ZMW</v>
          </cell>
          <cell r="I1303">
            <v>331435.19</v>
          </cell>
          <cell r="J1303">
            <v>1</v>
          </cell>
          <cell r="L1303" t="str">
            <v>LUSAKA1</v>
          </cell>
          <cell r="M1303" t="str">
            <v>AFRICA</v>
          </cell>
          <cell r="AP1303">
            <v>19.5</v>
          </cell>
          <cell r="AQ1303">
            <v>65.371832347140042</v>
          </cell>
          <cell r="AR1303" t="str">
            <v xml:space="preserve"> </v>
          </cell>
          <cell r="AS1303" t="str">
            <v xml:space="preserve"> </v>
          </cell>
          <cell r="AT1303">
            <v>0</v>
          </cell>
        </row>
        <row r="1304">
          <cell r="A1304" t="str">
            <v>Pham Thi Thu, Hang</v>
          </cell>
          <cell r="B1304" t="str">
            <v>Senior Functional Coordinator</v>
          </cell>
          <cell r="C1304" t="str">
            <v>VN</v>
          </cell>
          <cell r="D1304" t="str">
            <v>4332</v>
          </cell>
          <cell r="E1304" t="str">
            <v>Y</v>
          </cell>
          <cell r="F1304" t="str">
            <v>Senior Project Assistant</v>
          </cell>
          <cell r="G1304" t="str">
            <v>A</v>
          </cell>
          <cell r="H1304" t="str">
            <v>VND</v>
          </cell>
          <cell r="I1304">
            <v>501000746</v>
          </cell>
          <cell r="J1304">
            <v>1</v>
          </cell>
          <cell r="L1304" t="str">
            <v>HANOI</v>
          </cell>
          <cell r="M1304" t="str">
            <v>AMEE</v>
          </cell>
          <cell r="AP1304">
            <v>23750</v>
          </cell>
          <cell r="AQ1304">
            <v>81.133724048583005</v>
          </cell>
          <cell r="AR1304" t="str">
            <v xml:space="preserve"> </v>
          </cell>
          <cell r="AS1304" t="str">
            <v xml:space="preserve"> </v>
          </cell>
          <cell r="AT1304">
            <v>0</v>
          </cell>
        </row>
        <row r="1305">
          <cell r="A1305" t="str">
            <v>Pham, Anh Nguyet</v>
          </cell>
          <cell r="B1305" t="str">
            <v>Senior Functional Coordinator</v>
          </cell>
          <cell r="C1305" t="str">
            <v>VN</v>
          </cell>
          <cell r="D1305" t="str">
            <v>4248</v>
          </cell>
          <cell r="E1305" t="str">
            <v>Y</v>
          </cell>
          <cell r="F1305" t="str">
            <v>Sr. Program Assistant</v>
          </cell>
          <cell r="G1305" t="str">
            <v>A</v>
          </cell>
          <cell r="H1305" t="str">
            <v>VND</v>
          </cell>
          <cell r="I1305">
            <v>556192526</v>
          </cell>
          <cell r="J1305">
            <v>1</v>
          </cell>
          <cell r="L1305" t="str">
            <v>HANOI</v>
          </cell>
          <cell r="M1305" t="str">
            <v>AMEE</v>
          </cell>
          <cell r="AP1305">
            <v>23750</v>
          </cell>
          <cell r="AQ1305">
            <v>90.071664129554648</v>
          </cell>
          <cell r="AR1305" t="str">
            <v xml:space="preserve"> </v>
          </cell>
          <cell r="AS1305" t="str">
            <v xml:space="preserve"> </v>
          </cell>
          <cell r="AT1305">
            <v>0</v>
          </cell>
        </row>
        <row r="1306">
          <cell r="A1306" t="str">
            <v>Pham, Chau Van</v>
          </cell>
          <cell r="B1306" t="str">
            <v>Senior Monitoring, Evaluation and Learning Officer II</v>
          </cell>
          <cell r="C1306" t="str">
            <v>VN</v>
          </cell>
          <cell r="D1306" t="str">
            <v>7065</v>
          </cell>
          <cell r="E1306" t="str">
            <v>Y</v>
          </cell>
          <cell r="F1306" t="str">
            <v>Monitoring and Evaluation Specialist</v>
          </cell>
          <cell r="G1306" t="str">
            <v>A</v>
          </cell>
          <cell r="H1306" t="str">
            <v>VND</v>
          </cell>
          <cell r="I1306">
            <v>703881511</v>
          </cell>
          <cell r="J1306">
            <v>1</v>
          </cell>
          <cell r="L1306" t="str">
            <v>HANOI</v>
          </cell>
          <cell r="M1306" t="str">
            <v>AMEE</v>
          </cell>
          <cell r="AP1306">
            <v>23750</v>
          </cell>
          <cell r="AQ1306">
            <v>113.98890866396761</v>
          </cell>
          <cell r="AR1306" t="str">
            <v xml:space="preserve"> </v>
          </cell>
          <cell r="AS1306" t="str">
            <v xml:space="preserve"> </v>
          </cell>
          <cell r="AT1306">
            <v>0</v>
          </cell>
        </row>
        <row r="1307">
          <cell r="A1307" t="str">
            <v>Pham, Geneva Phuong</v>
          </cell>
          <cell r="B1307" t="str">
            <v>Senior Director Partnerships</v>
          </cell>
          <cell r="C1307" t="str">
            <v>EXAGEN</v>
          </cell>
          <cell r="D1307" t="str">
            <v>7051</v>
          </cell>
          <cell r="E1307" t="str">
            <v>Y</v>
          </cell>
          <cell r="F1307" t="str">
            <v>Sr. Director, Business Development</v>
          </cell>
          <cell r="G1307" t="str">
            <v>A</v>
          </cell>
          <cell r="H1307" t="str">
            <v>USD</v>
          </cell>
          <cell r="I1307">
            <v>224203.2</v>
          </cell>
          <cell r="J1307">
            <v>1</v>
          </cell>
          <cell r="L1307" t="str">
            <v>WASHINGTON DC</v>
          </cell>
          <cell r="M1307" t="str">
            <v>US</v>
          </cell>
          <cell r="AP1307">
            <v>1</v>
          </cell>
          <cell r="AQ1307">
            <v>862.32</v>
          </cell>
          <cell r="AR1307" t="str">
            <v xml:space="preserve"> </v>
          </cell>
          <cell r="AS1307" t="str">
            <v>X</v>
          </cell>
          <cell r="AT1307">
            <v>0</v>
          </cell>
        </row>
        <row r="1308">
          <cell r="A1308" t="str">
            <v>Pham, Lien Huong</v>
          </cell>
          <cell r="B1308" t="str">
            <v>Senior Program Officer II</v>
          </cell>
          <cell r="C1308" t="str">
            <v>VN</v>
          </cell>
          <cell r="D1308" t="str">
            <v>4653</v>
          </cell>
          <cell r="E1308" t="str">
            <v>Y</v>
          </cell>
          <cell r="F1308" t="str">
            <v>Senior Program Officer</v>
          </cell>
          <cell r="G1308" t="str">
            <v>A</v>
          </cell>
          <cell r="H1308" t="str">
            <v>VND</v>
          </cell>
          <cell r="I1308">
            <v>828416665</v>
          </cell>
          <cell r="J1308">
            <v>1</v>
          </cell>
          <cell r="L1308" t="str">
            <v>HANOI</v>
          </cell>
          <cell r="M1308" t="str">
            <v>AMEE</v>
          </cell>
          <cell r="AP1308">
            <v>23750</v>
          </cell>
          <cell r="AQ1308">
            <v>134.15654493927127</v>
          </cell>
          <cell r="AR1308" t="str">
            <v xml:space="preserve"> </v>
          </cell>
          <cell r="AS1308" t="str">
            <v xml:space="preserve"> </v>
          </cell>
          <cell r="AT1308">
            <v>0</v>
          </cell>
        </row>
        <row r="1309">
          <cell r="A1309" t="str">
            <v>Pham, Trung</v>
          </cell>
          <cell r="B1309" t="str">
            <v>Senior Program Officer II</v>
          </cell>
          <cell r="C1309" t="str">
            <v>VN</v>
          </cell>
          <cell r="D1309" t="str">
            <v>3403</v>
          </cell>
          <cell r="E1309" t="str">
            <v>Y</v>
          </cell>
          <cell r="F1309" t="str">
            <v>Program Officer</v>
          </cell>
          <cell r="G1309" t="str">
            <v>A</v>
          </cell>
          <cell r="H1309" t="str">
            <v>VND</v>
          </cell>
          <cell r="I1309">
            <v>847647310</v>
          </cell>
          <cell r="J1309">
            <v>1</v>
          </cell>
          <cell r="L1309" t="str">
            <v>HANOI</v>
          </cell>
          <cell r="M1309" t="str">
            <v>AMEE</v>
          </cell>
          <cell r="AP1309">
            <v>23750</v>
          </cell>
          <cell r="AQ1309">
            <v>137.27081943319837</v>
          </cell>
          <cell r="AR1309" t="str">
            <v xml:space="preserve"> </v>
          </cell>
          <cell r="AS1309" t="str">
            <v xml:space="preserve"> </v>
          </cell>
          <cell r="AT1309">
            <v>0</v>
          </cell>
        </row>
        <row r="1310">
          <cell r="A1310" t="str">
            <v>Phan, Phuong Thu</v>
          </cell>
          <cell r="B1310" t="str">
            <v>Advanced Program Officer</v>
          </cell>
          <cell r="C1310" t="str">
            <v>VN</v>
          </cell>
          <cell r="D1310" t="str">
            <v>8130</v>
          </cell>
          <cell r="E1310" t="str">
            <v>Y</v>
          </cell>
          <cell r="F1310" t="str">
            <v>Senior Technical Coordinator</v>
          </cell>
          <cell r="G1310" t="str">
            <v>A</v>
          </cell>
          <cell r="H1310" t="str">
            <v>VND</v>
          </cell>
          <cell r="I1310">
            <v>1087590240</v>
          </cell>
          <cell r="J1310">
            <v>1</v>
          </cell>
          <cell r="L1310" t="str">
            <v>HANOI</v>
          </cell>
          <cell r="M1310" t="str">
            <v>AMEE</v>
          </cell>
          <cell r="AP1310">
            <v>23750</v>
          </cell>
          <cell r="AQ1310">
            <v>176.12797408906883</v>
          </cell>
          <cell r="AR1310" t="str">
            <v xml:space="preserve"> </v>
          </cell>
          <cell r="AS1310" t="str">
            <v xml:space="preserve"> </v>
          </cell>
          <cell r="AT1310">
            <v>0</v>
          </cell>
        </row>
        <row r="1311">
          <cell r="A1311" t="str">
            <v>Phan, Thuy Thi Thanh</v>
          </cell>
          <cell r="B1311" t="str">
            <v>Advanced Program Officer</v>
          </cell>
          <cell r="C1311" t="str">
            <v>VN</v>
          </cell>
          <cell r="D1311" t="str">
            <v>7682</v>
          </cell>
          <cell r="E1311" t="str">
            <v>Y</v>
          </cell>
          <cell r="F1311" t="str">
            <v>Senior Program Coordinator</v>
          </cell>
          <cell r="G1311" t="str">
            <v>A</v>
          </cell>
          <cell r="H1311" t="str">
            <v>VND</v>
          </cell>
          <cell r="I1311">
            <v>626611332</v>
          </cell>
          <cell r="J1311">
            <v>0.62</v>
          </cell>
          <cell r="L1311" t="str">
            <v>HANOI</v>
          </cell>
          <cell r="M1311" t="str">
            <v>AMEE</v>
          </cell>
          <cell r="AP1311">
            <v>23750</v>
          </cell>
          <cell r="AQ1311">
            <v>163.67019250359149</v>
          </cell>
          <cell r="AR1311" t="str">
            <v xml:space="preserve"> </v>
          </cell>
          <cell r="AS1311" t="str">
            <v xml:space="preserve"> </v>
          </cell>
          <cell r="AT1311">
            <v>0</v>
          </cell>
        </row>
        <row r="1312">
          <cell r="A1312" t="str">
            <v>Phiri, Dingase</v>
          </cell>
          <cell r="B1312" t="str">
            <v>Program Associate II</v>
          </cell>
          <cell r="C1312" t="str">
            <v>MNTD</v>
          </cell>
          <cell r="D1312" t="str">
            <v>10224</v>
          </cell>
          <cell r="E1312" t="str">
            <v>Y</v>
          </cell>
          <cell r="F1312" t="str">
            <v>Surveillance Associate</v>
          </cell>
          <cell r="G1312" t="str">
            <v>A</v>
          </cell>
          <cell r="H1312" t="str">
            <v>ZMW</v>
          </cell>
          <cell r="I1312">
            <v>207900</v>
          </cell>
          <cell r="J1312">
            <v>1</v>
          </cell>
          <cell r="L1312" t="str">
            <v>LUSAKA1</v>
          </cell>
          <cell r="M1312" t="str">
            <v>AFRICA</v>
          </cell>
          <cell r="AP1312">
            <v>19.5</v>
          </cell>
          <cell r="AQ1312">
            <v>41.005917159763314</v>
          </cell>
          <cell r="AR1312" t="str">
            <v xml:space="preserve"> </v>
          </cell>
          <cell r="AS1312" t="str">
            <v xml:space="preserve"> </v>
          </cell>
          <cell r="AT1312">
            <v>0</v>
          </cell>
        </row>
        <row r="1313">
          <cell r="A1313" t="str">
            <v>Phiri, Happy</v>
          </cell>
          <cell r="B1313" t="str">
            <v>Director Program Project Management</v>
          </cell>
          <cell r="C1313" t="str">
            <v>MNTD</v>
          </cell>
          <cell r="D1313" t="str">
            <v>10263</v>
          </cell>
          <cell r="E1313" t="str">
            <v>Y</v>
          </cell>
          <cell r="F1313" t="str">
            <v>Chief of Party - PMI REACH Malaria</v>
          </cell>
          <cell r="G1313" t="str">
            <v>A</v>
          </cell>
          <cell r="H1313" t="str">
            <v>MWK</v>
          </cell>
          <cell r="I1313">
            <v>108000000</v>
          </cell>
          <cell r="J1313">
            <v>1</v>
          </cell>
          <cell r="L1313" t="str">
            <v>MalawiLilongwe</v>
          </cell>
          <cell r="M1313" t="str">
            <v>AFRICA</v>
          </cell>
          <cell r="AP1313">
            <v>1100</v>
          </cell>
          <cell r="AQ1313">
            <v>377.6223776223776</v>
          </cell>
          <cell r="AR1313" t="str">
            <v xml:space="preserve"> </v>
          </cell>
          <cell r="AS1313" t="str">
            <v xml:space="preserve"> </v>
          </cell>
          <cell r="AT1313">
            <v>0</v>
          </cell>
        </row>
        <row r="1314">
          <cell r="A1314" t="str">
            <v>Phiri, Webby Emmanuel</v>
          </cell>
          <cell r="B1314" t="str">
            <v>Director Program</v>
          </cell>
          <cell r="C1314" t="str">
            <v>ZM</v>
          </cell>
          <cell r="D1314" t="str">
            <v>7376</v>
          </cell>
          <cell r="E1314" t="str">
            <v>Y</v>
          </cell>
          <cell r="F1314" t="str">
            <v>Deputy Chief of Party, PAMO Plus</v>
          </cell>
          <cell r="G1314" t="str">
            <v>A</v>
          </cell>
          <cell r="H1314" t="str">
            <v>ZMW</v>
          </cell>
          <cell r="I1314">
            <v>858557.48</v>
          </cell>
          <cell r="J1314">
            <v>1</v>
          </cell>
          <cell r="L1314" t="str">
            <v>LUSAKA1</v>
          </cell>
          <cell r="M1314" t="str">
            <v>AFRICA</v>
          </cell>
          <cell r="AP1314">
            <v>19.5</v>
          </cell>
          <cell r="AQ1314">
            <v>169.34072583826429</v>
          </cell>
          <cell r="AR1314" t="str">
            <v xml:space="preserve"> </v>
          </cell>
          <cell r="AS1314" t="str">
            <v xml:space="preserve"> </v>
          </cell>
          <cell r="AT1314">
            <v>0</v>
          </cell>
        </row>
        <row r="1315">
          <cell r="A1315" t="str">
            <v>Phiri-Chibawe, Caroline N</v>
          </cell>
          <cell r="B1315" t="str">
            <v>Director Program</v>
          </cell>
          <cell r="C1315" t="str">
            <v>MNTD</v>
          </cell>
          <cell r="D1315" t="str">
            <v>6499</v>
          </cell>
          <cell r="E1315" t="str">
            <v>Y</v>
          </cell>
          <cell r="F1315" t="str">
            <v>Deputy Senior Technical Advisor, REACH, MNTD</v>
          </cell>
          <cell r="G1315" t="str">
            <v>A</v>
          </cell>
          <cell r="H1315" t="str">
            <v>ZMW</v>
          </cell>
          <cell r="I1315">
            <v>1914725</v>
          </cell>
          <cell r="J1315">
            <v>1</v>
          </cell>
          <cell r="L1315" t="str">
            <v>LUSAKA1</v>
          </cell>
          <cell r="M1315" t="str">
            <v>AFRICA</v>
          </cell>
          <cell r="AP1315">
            <v>19.5</v>
          </cell>
          <cell r="AQ1315">
            <v>377.65779092702172</v>
          </cell>
          <cell r="AR1315" t="str">
            <v xml:space="preserve"> </v>
          </cell>
          <cell r="AS1315" t="str">
            <v xml:space="preserve"> </v>
          </cell>
          <cell r="AT1315">
            <v>0</v>
          </cell>
        </row>
        <row r="1316">
          <cell r="A1316" t="str">
            <v>Phoo, Aye Pyei Sone</v>
          </cell>
          <cell r="B1316" t="str">
            <v>Senior Program Officer I</v>
          </cell>
          <cell r="C1316" t="str">
            <v>MM</v>
          </cell>
          <cell r="D1316" t="str">
            <v>7975</v>
          </cell>
          <cell r="E1316" t="str">
            <v>Y</v>
          </cell>
          <cell r="F1316" t="str">
            <v>Technical Officer – Tuberculosis</v>
          </cell>
          <cell r="G1316" t="str">
            <v>A</v>
          </cell>
          <cell r="H1316" t="str">
            <v>USD</v>
          </cell>
          <cell r="I1316">
            <v>17461.330000000002</v>
          </cell>
          <cell r="J1316">
            <v>1</v>
          </cell>
          <cell r="L1316" t="str">
            <v>Yangon</v>
          </cell>
          <cell r="M1316" t="str">
            <v>AMEE</v>
          </cell>
          <cell r="AP1316">
            <v>1</v>
          </cell>
          <cell r="AQ1316">
            <v>67.15896153846154</v>
          </cell>
          <cell r="AR1316" t="str">
            <v xml:space="preserve"> </v>
          </cell>
          <cell r="AS1316" t="str">
            <v xml:space="preserve"> </v>
          </cell>
          <cell r="AT1316">
            <v>0</v>
          </cell>
        </row>
        <row r="1317">
          <cell r="A1317" t="str">
            <v>Phyo San, Min Thet</v>
          </cell>
          <cell r="B1317" t="str">
            <v>Senior Program Officer I</v>
          </cell>
          <cell r="C1317" t="str">
            <v>MM</v>
          </cell>
          <cell r="D1317" t="str">
            <v>7826</v>
          </cell>
          <cell r="E1317" t="str">
            <v>Y</v>
          </cell>
          <cell r="F1317" t="str">
            <v>Technical Officer, HIV</v>
          </cell>
          <cell r="G1317" t="str">
            <v>A</v>
          </cell>
          <cell r="H1317" t="str">
            <v>USD</v>
          </cell>
          <cell r="I1317">
            <v>25307.64</v>
          </cell>
          <cell r="J1317">
            <v>1</v>
          </cell>
          <cell r="L1317" t="str">
            <v>Yangon</v>
          </cell>
          <cell r="M1317" t="str">
            <v>AMEE</v>
          </cell>
          <cell r="AP1317">
            <v>1</v>
          </cell>
          <cell r="AQ1317">
            <v>97.337076923076921</v>
          </cell>
          <cell r="AR1317" t="str">
            <v xml:space="preserve"> </v>
          </cell>
          <cell r="AS1317" t="str">
            <v xml:space="preserve"> </v>
          </cell>
          <cell r="AT1317">
            <v>0</v>
          </cell>
        </row>
        <row r="1318">
          <cell r="A1318" t="str">
            <v>Picolo, Melanie Remane</v>
          </cell>
          <cell r="B1318" t="str">
            <v>Director Program</v>
          </cell>
          <cell r="C1318" t="str">
            <v>ECD</v>
          </cell>
          <cell r="D1318" t="str">
            <v>5968</v>
          </cell>
          <cell r="E1318" t="str">
            <v>Y</v>
          </cell>
          <cell r="F1318" t="str">
            <v>MNCHN Program Manager and Senior Nutrition Advisor</v>
          </cell>
          <cell r="G1318" t="str">
            <v>A</v>
          </cell>
          <cell r="H1318" t="str">
            <v>MZN</v>
          </cell>
          <cell r="I1318">
            <v>9497163.0600000005</v>
          </cell>
          <cell r="J1318">
            <v>1</v>
          </cell>
          <cell r="L1318" t="str">
            <v>MOZMAPUTO</v>
          </cell>
          <cell r="M1318" t="str">
            <v>AFRICA</v>
          </cell>
          <cell r="AP1318">
            <v>63</v>
          </cell>
          <cell r="AQ1318">
            <v>579.80238461538465</v>
          </cell>
          <cell r="AR1318" t="str">
            <v xml:space="preserve"> </v>
          </cell>
          <cell r="AS1318" t="str">
            <v xml:space="preserve"> </v>
          </cell>
          <cell r="AT1318">
            <v>0</v>
          </cell>
        </row>
        <row r="1319">
          <cell r="A1319" t="str">
            <v>Pierce, Lisa Marie</v>
          </cell>
          <cell r="B1319" t="str">
            <v>Advanced Paralegal</v>
          </cell>
          <cell r="C1319" t="str">
            <v>LA</v>
          </cell>
          <cell r="D1319" t="str">
            <v>5402</v>
          </cell>
          <cell r="E1319" t="str">
            <v>Y</v>
          </cell>
          <cell r="F1319" t="str">
            <v>Senior Paralegal</v>
          </cell>
          <cell r="G1319" t="str">
            <v>A</v>
          </cell>
          <cell r="H1319" t="str">
            <v>USD</v>
          </cell>
          <cell r="I1319">
            <v>154748.88</v>
          </cell>
          <cell r="J1319">
            <v>1</v>
          </cell>
          <cell r="L1319" t="str">
            <v>HOME-CA-SEA</v>
          </cell>
          <cell r="M1319" t="str">
            <v>US</v>
          </cell>
          <cell r="AP1319">
            <v>1</v>
          </cell>
          <cell r="AQ1319">
            <v>595.18799999999999</v>
          </cell>
          <cell r="AR1319" t="str">
            <v xml:space="preserve"> </v>
          </cell>
          <cell r="AS1319" t="str">
            <v xml:space="preserve"> </v>
          </cell>
          <cell r="AT1319">
            <v>0</v>
          </cell>
        </row>
        <row r="1320">
          <cell r="A1320" t="str">
            <v>Pinza, Ryan Joseph</v>
          </cell>
          <cell r="B1320" t="str">
            <v>Program Associate II</v>
          </cell>
          <cell r="C1320" t="str">
            <v>MD</v>
          </cell>
          <cell r="D1320" t="str">
            <v>7832</v>
          </cell>
          <cell r="E1320" t="str">
            <v>Y</v>
          </cell>
          <cell r="F1320" t="str">
            <v>Market Dynamics Associate</v>
          </cell>
          <cell r="G1320" t="str">
            <v>A</v>
          </cell>
          <cell r="H1320" t="str">
            <v>USD</v>
          </cell>
          <cell r="I1320">
            <v>86528</v>
          </cell>
          <cell r="J1320">
            <v>1</v>
          </cell>
          <cell r="L1320" t="str">
            <v>WASHINGTON DC</v>
          </cell>
          <cell r="M1320" t="str">
            <v>US</v>
          </cell>
          <cell r="AP1320">
            <v>1</v>
          </cell>
          <cell r="AQ1320">
            <v>332.8</v>
          </cell>
          <cell r="AR1320" t="str">
            <v xml:space="preserve"> </v>
          </cell>
          <cell r="AS1320" t="str">
            <v xml:space="preserve"> </v>
          </cell>
          <cell r="AT1320">
            <v>0</v>
          </cell>
        </row>
        <row r="1321">
          <cell r="A1321" t="str">
            <v>Polunia, Valentyna</v>
          </cell>
          <cell r="B1321" t="str">
            <v>Senior Program Officer I</v>
          </cell>
          <cell r="C1321" t="str">
            <v>PSU</v>
          </cell>
          <cell r="D1321" t="str">
            <v>3778</v>
          </cell>
          <cell r="E1321" t="str">
            <v>Y</v>
          </cell>
          <cell r="F1321" t="str">
            <v>Communication and advocacy specialist</v>
          </cell>
          <cell r="G1321" t="str">
            <v>A</v>
          </cell>
          <cell r="H1321" t="str">
            <v>USD</v>
          </cell>
          <cell r="I1321">
            <v>70150.22</v>
          </cell>
          <cell r="J1321">
            <v>1</v>
          </cell>
          <cell r="L1321" t="str">
            <v>KYIV</v>
          </cell>
          <cell r="M1321" t="str">
            <v>AMEE</v>
          </cell>
          <cell r="AP1321">
            <v>1</v>
          </cell>
          <cell r="AQ1321">
            <v>269.80853846153849</v>
          </cell>
          <cell r="AR1321" t="str">
            <v xml:space="preserve"> </v>
          </cell>
          <cell r="AS1321" t="str">
            <v xml:space="preserve"> </v>
          </cell>
          <cell r="AT1321">
            <v>0</v>
          </cell>
        </row>
        <row r="1322">
          <cell r="A1322" t="str">
            <v>Polyak, Christina Stephanie</v>
          </cell>
          <cell r="B1322" t="str">
            <v>Senior Director Clinical Program</v>
          </cell>
          <cell r="C1322" t="str">
            <v>CCLN</v>
          </cell>
          <cell r="D1322" t="str">
            <v>7762</v>
          </cell>
          <cell r="E1322" t="str">
            <v>Y</v>
          </cell>
          <cell r="F1322" t="str">
            <v>Medical Officer Team Leader</v>
          </cell>
          <cell r="G1322" t="str">
            <v>A</v>
          </cell>
          <cell r="H1322" t="str">
            <v>USD</v>
          </cell>
          <cell r="I1322">
            <v>308256</v>
          </cell>
          <cell r="J1322">
            <v>1</v>
          </cell>
          <cell r="L1322" t="str">
            <v>WASHINGTON DC</v>
          </cell>
          <cell r="M1322" t="str">
            <v>US</v>
          </cell>
          <cell r="AP1322">
            <v>1</v>
          </cell>
          <cell r="AQ1322">
            <v>1185.5999999999999</v>
          </cell>
          <cell r="AR1322" t="str">
            <v xml:space="preserve"> </v>
          </cell>
          <cell r="AS1322" t="str">
            <v>X</v>
          </cell>
          <cell r="AT1322">
            <v>0</v>
          </cell>
        </row>
        <row r="1323">
          <cell r="A1323" t="str">
            <v>Ponomarenko, Alina</v>
          </cell>
          <cell r="B1323" t="str">
            <v>Senior Functional Coordinator</v>
          </cell>
          <cell r="C1323" t="str">
            <v>PSU</v>
          </cell>
          <cell r="D1323" t="str">
            <v>6544</v>
          </cell>
          <cell r="E1323" t="str">
            <v>Y</v>
          </cell>
          <cell r="F1323" t="str">
            <v>Program Assistant, CTB Ukraine</v>
          </cell>
          <cell r="G1323" t="str">
            <v>A</v>
          </cell>
          <cell r="H1323" t="str">
            <v>USD</v>
          </cell>
          <cell r="I1323">
            <v>40658.36</v>
          </cell>
          <cell r="J1323">
            <v>1</v>
          </cell>
          <cell r="L1323" t="str">
            <v>KYIV</v>
          </cell>
          <cell r="M1323" t="str">
            <v>AMEE</v>
          </cell>
          <cell r="AP1323">
            <v>1</v>
          </cell>
          <cell r="AQ1323">
            <v>156.37830769230769</v>
          </cell>
          <cell r="AR1323" t="str">
            <v xml:space="preserve"> </v>
          </cell>
          <cell r="AS1323" t="str">
            <v xml:space="preserve"> </v>
          </cell>
          <cell r="AT1323">
            <v>0</v>
          </cell>
        </row>
        <row r="1324">
          <cell r="A1324" t="str">
            <v>Popli, Bhawna</v>
          </cell>
          <cell r="B1324" t="str">
            <v>Senior HR Business Partners</v>
          </cell>
          <cell r="C1324" t="str">
            <v>HR</v>
          </cell>
          <cell r="D1324" t="str">
            <v>8072</v>
          </cell>
          <cell r="E1324" t="str">
            <v>Y</v>
          </cell>
          <cell r="F1324" t="str">
            <v>Senior Human Resources Business Partner, South Asia</v>
          </cell>
          <cell r="G1324" t="str">
            <v>A</v>
          </cell>
          <cell r="H1324" t="str">
            <v>INR</v>
          </cell>
          <cell r="I1324">
            <v>3691500</v>
          </cell>
          <cell r="J1324">
            <v>1</v>
          </cell>
          <cell r="L1324" t="str">
            <v>NEW DELHI</v>
          </cell>
          <cell r="M1324" t="str">
            <v>AMEE</v>
          </cell>
          <cell r="AP1324">
            <v>81.06</v>
          </cell>
          <cell r="AQ1324">
            <v>175.1551557251039</v>
          </cell>
          <cell r="AR1324" t="str">
            <v xml:space="preserve"> </v>
          </cell>
          <cell r="AS1324" t="str">
            <v xml:space="preserve"> </v>
          </cell>
          <cell r="AT1324">
            <v>0</v>
          </cell>
        </row>
        <row r="1325">
          <cell r="A1325" t="str">
            <v>Porter, Travis Ray</v>
          </cell>
          <cell r="B1325" t="str">
            <v>Advanced Monitoring, Evaluation and Learning Officer</v>
          </cell>
          <cell r="C1325" t="str">
            <v>MNTD</v>
          </cell>
          <cell r="D1325" t="str">
            <v>7435</v>
          </cell>
          <cell r="E1325" t="str">
            <v>Y</v>
          </cell>
          <cell r="F1325" t="str">
            <v>Community Case Management (CCM) Technical Advisor</v>
          </cell>
          <cell r="G1325" t="str">
            <v>A</v>
          </cell>
          <cell r="H1325" t="str">
            <v>USD</v>
          </cell>
          <cell r="I1325">
            <v>128921.52</v>
          </cell>
          <cell r="J1325">
            <v>1</v>
          </cell>
          <cell r="L1325" t="str">
            <v>SEATTLE</v>
          </cell>
          <cell r="M1325" t="str">
            <v>US</v>
          </cell>
          <cell r="AP1325">
            <v>1</v>
          </cell>
          <cell r="AQ1325">
            <v>495.85200000000003</v>
          </cell>
          <cell r="AR1325" t="str">
            <v xml:space="preserve"> </v>
          </cell>
          <cell r="AS1325" t="str">
            <v xml:space="preserve"> </v>
          </cell>
          <cell r="AT1325">
            <v>0</v>
          </cell>
        </row>
        <row r="1326">
          <cell r="A1326" t="str">
            <v>Powers, Sabrina Lisa</v>
          </cell>
          <cell r="B1326" t="str">
            <v>Chief</v>
          </cell>
          <cell r="C1326" t="str">
            <v>LA</v>
          </cell>
          <cell r="D1326" t="str">
            <v>5452</v>
          </cell>
          <cell r="E1326" t="str">
            <v>Y</v>
          </cell>
          <cell r="F1326" t="str">
            <v>Chief of Legal and Research Affairs/General Counsel</v>
          </cell>
          <cell r="G1326" t="str">
            <v>A</v>
          </cell>
          <cell r="H1326" t="str">
            <v>USD</v>
          </cell>
          <cell r="I1326">
            <v>327600</v>
          </cell>
          <cell r="J1326">
            <v>1</v>
          </cell>
          <cell r="L1326" t="str">
            <v>SEATTLE</v>
          </cell>
          <cell r="M1326" t="str">
            <v>US</v>
          </cell>
          <cell r="AP1326">
            <v>1</v>
          </cell>
          <cell r="AQ1326">
            <v>1260</v>
          </cell>
          <cell r="AR1326" t="str">
            <v xml:space="preserve"> </v>
          </cell>
          <cell r="AS1326" t="str">
            <v>X</v>
          </cell>
          <cell r="AT1326">
            <v>0</v>
          </cell>
        </row>
        <row r="1327">
          <cell r="A1327" t="str">
            <v>Prabhu, Sandeepa S</v>
          </cell>
          <cell r="B1327" t="str">
            <v>Senior Program Officer I</v>
          </cell>
          <cell r="C1327" t="str">
            <v>PSN</v>
          </cell>
          <cell r="D1327" t="str">
            <v>8240</v>
          </cell>
          <cell r="E1327" t="str">
            <v>Y</v>
          </cell>
          <cell r="F1327" t="str">
            <v>Manager – Urban Health and Capacity Building</v>
          </cell>
          <cell r="G1327" t="str">
            <v>A</v>
          </cell>
          <cell r="H1327" t="str">
            <v>INR</v>
          </cell>
          <cell r="I1327">
            <v>1793320</v>
          </cell>
          <cell r="J1327">
            <v>1</v>
          </cell>
          <cell r="L1327" t="str">
            <v>NEW DELHI</v>
          </cell>
          <cell r="M1327" t="str">
            <v>AMEE</v>
          </cell>
          <cell r="AP1327">
            <v>81.06</v>
          </cell>
          <cell r="AQ1327">
            <v>85.089866955151933</v>
          </cell>
          <cell r="AR1327" t="str">
            <v xml:space="preserve"> </v>
          </cell>
          <cell r="AS1327" t="str">
            <v xml:space="preserve"> </v>
          </cell>
          <cell r="AT1327">
            <v>0</v>
          </cell>
        </row>
        <row r="1328">
          <cell r="A1328" t="str">
            <v>Priestley, Kelly Ann</v>
          </cell>
          <cell r="B1328" t="str">
            <v>Senior Director Accounting</v>
          </cell>
          <cell r="C1328" t="str">
            <v>GLACCT</v>
          </cell>
          <cell r="D1328" t="str">
            <v>7071</v>
          </cell>
          <cell r="E1328" t="str">
            <v>Y</v>
          </cell>
          <cell r="F1328" t="str">
            <v>Global Head, Accounting and Finance Operations</v>
          </cell>
          <cell r="G1328" t="str">
            <v>A</v>
          </cell>
          <cell r="H1328" t="str">
            <v>USD</v>
          </cell>
          <cell r="I1328">
            <v>215000.24</v>
          </cell>
          <cell r="J1328">
            <v>1</v>
          </cell>
          <cell r="L1328" t="str">
            <v>SEATTLE</v>
          </cell>
          <cell r="M1328" t="str">
            <v>US</v>
          </cell>
          <cell r="AP1328">
            <v>1</v>
          </cell>
          <cell r="AQ1328">
            <v>826.92399999999998</v>
          </cell>
          <cell r="AR1328" t="str">
            <v xml:space="preserve"> </v>
          </cell>
          <cell r="AS1328" t="str">
            <v>X</v>
          </cell>
          <cell r="AT1328">
            <v>0</v>
          </cell>
        </row>
        <row r="1329">
          <cell r="A1329" t="str">
            <v>Puta, Chilunga</v>
          </cell>
          <cell r="B1329" t="str">
            <v>Manager Program</v>
          </cell>
          <cell r="C1329" t="str">
            <v>CODE</v>
          </cell>
          <cell r="D1329" t="str">
            <v>4416</v>
          </cell>
          <cell r="E1329" t="str">
            <v>Y</v>
          </cell>
          <cell r="F1329" t="str">
            <v>Sr. Immunization Data Advisor</v>
          </cell>
          <cell r="G1329" t="str">
            <v>A</v>
          </cell>
          <cell r="H1329" t="str">
            <v>USD</v>
          </cell>
          <cell r="I1329">
            <v>51694.34</v>
          </cell>
          <cell r="J1329">
            <v>0.3</v>
          </cell>
          <cell r="L1329" t="str">
            <v>LUSAKA1</v>
          </cell>
          <cell r="M1329" t="str">
            <v>AFRICA</v>
          </cell>
          <cell r="AP1329">
            <v>1</v>
          </cell>
          <cell r="AQ1329">
            <v>662.7479487179487</v>
          </cell>
          <cell r="AR1329" t="str">
            <v xml:space="preserve"> </v>
          </cell>
          <cell r="AS1329" t="str">
            <v xml:space="preserve"> </v>
          </cell>
          <cell r="AT1329">
            <v>0</v>
          </cell>
        </row>
        <row r="1330">
          <cell r="A1330" t="str">
            <v>Quach, Nga Viet</v>
          </cell>
          <cell r="B1330" t="str">
            <v>Senior Partnerships Officer I</v>
          </cell>
          <cell r="C1330" t="str">
            <v>EXAGEN</v>
          </cell>
          <cell r="D1330" t="str">
            <v>7400</v>
          </cell>
          <cell r="E1330" t="str">
            <v>Y</v>
          </cell>
          <cell r="F1330" t="str">
            <v>Business Development Officer</v>
          </cell>
          <cell r="G1330" t="str">
            <v>A</v>
          </cell>
          <cell r="H1330" t="str">
            <v>VND</v>
          </cell>
          <cell r="I1330">
            <v>914926863</v>
          </cell>
          <cell r="J1330">
            <v>1</v>
          </cell>
          <cell r="L1330" t="str">
            <v>HANOI</v>
          </cell>
          <cell r="M1330" t="str">
            <v>AMEE</v>
          </cell>
          <cell r="AP1330">
            <v>23750</v>
          </cell>
          <cell r="AQ1330">
            <v>148.16629360323887</v>
          </cell>
          <cell r="AR1330" t="str">
            <v xml:space="preserve"> </v>
          </cell>
          <cell r="AS1330" t="str">
            <v xml:space="preserve"> </v>
          </cell>
          <cell r="AT1330">
            <v>0</v>
          </cell>
        </row>
        <row r="1331">
          <cell r="A1331" t="str">
            <v>Quinn, Eileen</v>
          </cell>
          <cell r="B1331" t="str">
            <v>Senior Director Research &amp; Development</v>
          </cell>
          <cell r="C1331" t="str">
            <v>CPAI</v>
          </cell>
          <cell r="D1331" t="str">
            <v>2107</v>
          </cell>
          <cell r="E1331" t="str">
            <v>Y</v>
          </cell>
          <cell r="F1331" t="str">
            <v>Deputy Director, Policy Access and Introduction</v>
          </cell>
          <cell r="G1331" t="str">
            <v>A</v>
          </cell>
          <cell r="H1331" t="str">
            <v>USD</v>
          </cell>
          <cell r="I1331">
            <v>282344.40000000002</v>
          </cell>
          <cell r="J1331">
            <v>1</v>
          </cell>
          <cell r="L1331" t="str">
            <v>WASHINGTON DC</v>
          </cell>
          <cell r="M1331" t="str">
            <v>US</v>
          </cell>
          <cell r="AP1331">
            <v>1</v>
          </cell>
          <cell r="AQ1331">
            <v>1085.94</v>
          </cell>
          <cell r="AR1331" t="str">
            <v xml:space="preserve"> </v>
          </cell>
          <cell r="AS1331" t="str">
            <v>X</v>
          </cell>
          <cell r="AT1331">
            <v>0</v>
          </cell>
        </row>
        <row r="1332">
          <cell r="A1332" t="str">
            <v>Quintanar Solares, Manjari</v>
          </cell>
          <cell r="B1332" t="str">
            <v>Senior Program Officer II</v>
          </cell>
          <cell r="C1332" t="str">
            <v>MDHT</v>
          </cell>
          <cell r="D1332" t="str">
            <v>4877</v>
          </cell>
          <cell r="E1332" t="str">
            <v>Y</v>
          </cell>
          <cell r="F1332" t="str">
            <v>Senior Program Officer</v>
          </cell>
          <cell r="G1332" t="str">
            <v>A</v>
          </cell>
          <cell r="H1332" t="str">
            <v>USD</v>
          </cell>
          <cell r="I1332">
            <v>164857.68</v>
          </cell>
          <cell r="J1332">
            <v>1</v>
          </cell>
          <cell r="L1332" t="str">
            <v>SEATTLE</v>
          </cell>
          <cell r="M1332" t="str">
            <v>US</v>
          </cell>
          <cell r="AP1332">
            <v>1</v>
          </cell>
          <cell r="AQ1332">
            <v>634.06799999999998</v>
          </cell>
          <cell r="AR1332" t="str">
            <v xml:space="preserve"> </v>
          </cell>
          <cell r="AS1332" t="str">
            <v xml:space="preserve"> </v>
          </cell>
          <cell r="AT1332">
            <v>0</v>
          </cell>
        </row>
        <row r="1333">
          <cell r="A1333" t="str">
            <v>Quynh, Phuong Nguyen</v>
          </cell>
          <cell r="B1333" t="str">
            <v>Program Associate II</v>
          </cell>
          <cell r="C1333" t="str">
            <v>VN</v>
          </cell>
          <cell r="D1333" t="str">
            <v>7409</v>
          </cell>
          <cell r="E1333" t="str">
            <v>Y</v>
          </cell>
          <cell r="F1333" t="str">
            <v>Program Associate</v>
          </cell>
          <cell r="G1333" t="str">
            <v>A</v>
          </cell>
          <cell r="H1333" t="str">
            <v>VND</v>
          </cell>
          <cell r="I1333">
            <v>439157830</v>
          </cell>
          <cell r="J1333">
            <v>1</v>
          </cell>
          <cell r="L1333" t="str">
            <v>HANOI</v>
          </cell>
          <cell r="M1333" t="str">
            <v>AMEE</v>
          </cell>
          <cell r="AP1333">
            <v>23750</v>
          </cell>
          <cell r="AQ1333">
            <v>71.118676923076919</v>
          </cell>
          <cell r="AR1333" t="str">
            <v xml:space="preserve"> </v>
          </cell>
          <cell r="AS1333" t="str">
            <v xml:space="preserve"> </v>
          </cell>
          <cell r="AT1333">
            <v>0</v>
          </cell>
        </row>
        <row r="1334">
          <cell r="A1334" t="str">
            <v>Ra, Seng</v>
          </cell>
          <cell r="B1334" t="str">
            <v>Senior Functional Coordinator</v>
          </cell>
          <cell r="C1334" t="str">
            <v>MM</v>
          </cell>
          <cell r="D1334" t="str">
            <v>6601</v>
          </cell>
          <cell r="E1334" t="str">
            <v>Y</v>
          </cell>
          <cell r="F1334" t="str">
            <v>Senior Program Assistant</v>
          </cell>
          <cell r="G1334" t="str">
            <v>A</v>
          </cell>
          <cell r="H1334" t="str">
            <v>USD</v>
          </cell>
          <cell r="I1334">
            <v>12651.68</v>
          </cell>
          <cell r="J1334">
            <v>1</v>
          </cell>
          <cell r="L1334" t="str">
            <v>Yangon</v>
          </cell>
          <cell r="M1334" t="str">
            <v>AMEE</v>
          </cell>
          <cell r="AP1334">
            <v>1</v>
          </cell>
          <cell r="AQ1334">
            <v>48.660307692307697</v>
          </cell>
          <cell r="AR1334" t="str">
            <v xml:space="preserve"> </v>
          </cell>
          <cell r="AS1334" t="str">
            <v xml:space="preserve"> </v>
          </cell>
          <cell r="AT1334">
            <v>0</v>
          </cell>
        </row>
        <row r="1335">
          <cell r="A1335" t="str">
            <v>Rader, Elizabeth</v>
          </cell>
          <cell r="B1335" t="str">
            <v>Laboratory Technician I</v>
          </cell>
          <cell r="C1335" t="str">
            <v>DX</v>
          </cell>
          <cell r="D1335" t="str">
            <v>8178</v>
          </cell>
          <cell r="E1335" t="str">
            <v>Y</v>
          </cell>
          <cell r="F1335" t="str">
            <v>Lab Technician, Diagnostics</v>
          </cell>
          <cell r="G1335" t="str">
            <v>A</v>
          </cell>
          <cell r="H1335" t="str">
            <v>USD</v>
          </cell>
          <cell r="I1335">
            <v>63960</v>
          </cell>
          <cell r="J1335">
            <v>1</v>
          </cell>
          <cell r="L1335" t="str">
            <v>SEATTLE</v>
          </cell>
          <cell r="M1335" t="str">
            <v>US</v>
          </cell>
          <cell r="AP1335">
            <v>1</v>
          </cell>
          <cell r="AQ1335">
            <v>246</v>
          </cell>
          <cell r="AR1335" t="str">
            <v xml:space="preserve"> </v>
          </cell>
          <cell r="AS1335" t="str">
            <v xml:space="preserve"> </v>
          </cell>
          <cell r="AT1335">
            <v>0</v>
          </cell>
        </row>
        <row r="1336">
          <cell r="A1336" t="str">
            <v>Raghunandan, Ramadevi</v>
          </cell>
          <cell r="B1336" t="str">
            <v>Senior Research &amp; Development Officer II</v>
          </cell>
          <cell r="C1336" t="str">
            <v>4113</v>
          </cell>
          <cell r="D1336" t="str">
            <v>6475</v>
          </cell>
          <cell r="E1336" t="str">
            <v>Y</v>
          </cell>
          <cell r="F1336" t="str">
            <v>Scientific Director, Vaccine Development</v>
          </cell>
          <cell r="G1336" t="str">
            <v>A</v>
          </cell>
          <cell r="H1336" t="str">
            <v>USD</v>
          </cell>
          <cell r="I1336">
            <v>179307.44</v>
          </cell>
          <cell r="J1336">
            <v>1</v>
          </cell>
          <cell r="L1336" t="str">
            <v>HOME-MD-SEA</v>
          </cell>
          <cell r="M1336" t="str">
            <v>US</v>
          </cell>
          <cell r="AP1336">
            <v>1</v>
          </cell>
          <cell r="AQ1336">
            <v>689.64400000000001</v>
          </cell>
          <cell r="AR1336" t="str">
            <v xml:space="preserve"> </v>
          </cell>
          <cell r="AS1336" t="str">
            <v xml:space="preserve"> </v>
          </cell>
          <cell r="AT1336">
            <v>0</v>
          </cell>
        </row>
        <row r="1337">
          <cell r="A1337" t="str">
            <v>Raine, Michael Gordon</v>
          </cell>
          <cell r="B1337" t="str">
            <v>Advanced Data Mgmt &amp; Stats Officer</v>
          </cell>
          <cell r="C1337" t="str">
            <v>CCLN</v>
          </cell>
          <cell r="D1337" t="str">
            <v>6770</v>
          </cell>
          <cell r="E1337" t="str">
            <v>Y</v>
          </cell>
          <cell r="F1337" t="str">
            <v>Principal Data Manager</v>
          </cell>
          <cell r="G1337" t="str">
            <v>A</v>
          </cell>
          <cell r="H1337" t="str">
            <v>USD</v>
          </cell>
          <cell r="I1337">
            <v>182781.04</v>
          </cell>
          <cell r="J1337">
            <v>1</v>
          </cell>
          <cell r="L1337" t="str">
            <v>HOME-NC-SEA</v>
          </cell>
          <cell r="M1337" t="str">
            <v>US</v>
          </cell>
          <cell r="AP1337">
            <v>1</v>
          </cell>
          <cell r="AQ1337">
            <v>703.00400000000002</v>
          </cell>
          <cell r="AR1337" t="str">
            <v xml:space="preserve"> </v>
          </cell>
          <cell r="AS1337" t="str">
            <v xml:space="preserve"> </v>
          </cell>
          <cell r="AT1337">
            <v>0</v>
          </cell>
        </row>
        <row r="1338">
          <cell r="A1338" t="str">
            <v>Rajula, Luciana Alando</v>
          </cell>
          <cell r="B1338" t="str">
            <v>Senior Data Mgmt &amp; Stats Officer I</v>
          </cell>
          <cell r="C1338" t="str">
            <v>CODE</v>
          </cell>
          <cell r="D1338" t="str">
            <v>7224</v>
          </cell>
          <cell r="E1338" t="str">
            <v>Y</v>
          </cell>
          <cell r="F1338" t="str">
            <v>Senior Program Officer</v>
          </cell>
          <cell r="G1338" t="str">
            <v>A</v>
          </cell>
          <cell r="H1338" t="str">
            <v>USD</v>
          </cell>
          <cell r="I1338">
            <v>41735.68</v>
          </cell>
          <cell r="J1338">
            <v>1</v>
          </cell>
          <cell r="L1338" t="str">
            <v>REMOTE-KE</v>
          </cell>
          <cell r="M1338" t="str">
            <v>AFRICA</v>
          </cell>
          <cell r="AP1338">
            <v>1</v>
          </cell>
          <cell r="AQ1338">
            <v>160.52184615384616</v>
          </cell>
          <cell r="AR1338" t="str">
            <v xml:space="preserve"> </v>
          </cell>
          <cell r="AS1338" t="str">
            <v xml:space="preserve"> </v>
          </cell>
          <cell r="AT1338">
            <v>0</v>
          </cell>
        </row>
        <row r="1339">
          <cell r="A1339" t="str">
            <v>Ram, Chanderbhan Mangat</v>
          </cell>
          <cell r="B1339" t="str">
            <v>Administrative Assistant I</v>
          </cell>
          <cell r="C1339" t="str">
            <v>PSN</v>
          </cell>
          <cell r="D1339" t="str">
            <v>4454</v>
          </cell>
          <cell r="E1339" t="str">
            <v>Y</v>
          </cell>
          <cell r="F1339" t="str">
            <v>Office Support Assistant</v>
          </cell>
          <cell r="G1339" t="str">
            <v>A</v>
          </cell>
          <cell r="H1339" t="str">
            <v>INR</v>
          </cell>
          <cell r="I1339">
            <v>484145.04</v>
          </cell>
          <cell r="J1339">
            <v>1</v>
          </cell>
          <cell r="L1339" t="str">
            <v>NEW DELHI</v>
          </cell>
          <cell r="M1339" t="str">
            <v>AMEE</v>
          </cell>
          <cell r="AP1339">
            <v>81.06</v>
          </cell>
          <cell r="AQ1339">
            <v>22.971827136593976</v>
          </cell>
          <cell r="AR1339" t="str">
            <v xml:space="preserve"> </v>
          </cell>
          <cell r="AS1339" t="str">
            <v xml:space="preserve"> </v>
          </cell>
          <cell r="AT1339">
            <v>0</v>
          </cell>
        </row>
        <row r="1340">
          <cell r="A1340" t="str">
            <v>Ramey, Renella Anne</v>
          </cell>
          <cell r="B1340" t="str">
            <v>Advanced Paralegal</v>
          </cell>
          <cell r="C1340" t="str">
            <v>LA</v>
          </cell>
          <cell r="D1340" t="str">
            <v>7908</v>
          </cell>
          <cell r="E1340" t="str">
            <v>Y</v>
          </cell>
          <cell r="F1340" t="str">
            <v>Corporate Governance Paralegal</v>
          </cell>
          <cell r="G1340" t="str">
            <v>A</v>
          </cell>
          <cell r="H1340" t="str">
            <v>USD</v>
          </cell>
          <cell r="I1340">
            <v>155231.44</v>
          </cell>
          <cell r="J1340">
            <v>1</v>
          </cell>
          <cell r="L1340" t="str">
            <v>HOME-CA-SEA</v>
          </cell>
          <cell r="M1340" t="str">
            <v>US</v>
          </cell>
          <cell r="AP1340">
            <v>1</v>
          </cell>
          <cell r="AQ1340">
            <v>597.04399999999998</v>
          </cell>
          <cell r="AR1340" t="str">
            <v xml:space="preserve"> </v>
          </cell>
          <cell r="AS1340" t="str">
            <v xml:space="preserve"> </v>
          </cell>
          <cell r="AT1340">
            <v>0</v>
          </cell>
        </row>
        <row r="1341">
          <cell r="A1341" t="str">
            <v>Randall, Hope</v>
          </cell>
          <cell r="B1341" t="str">
            <v>Senior Communications Officer II</v>
          </cell>
          <cell r="C1341" t="str">
            <v>CPAI</v>
          </cell>
          <cell r="D1341" t="str">
            <v>3380</v>
          </cell>
          <cell r="E1341" t="str">
            <v>Y</v>
          </cell>
          <cell r="F1341" t="str">
            <v>Communications Officer</v>
          </cell>
          <cell r="G1341" t="str">
            <v>A</v>
          </cell>
          <cell r="H1341" t="str">
            <v>USD</v>
          </cell>
          <cell r="I1341">
            <v>101094.24</v>
          </cell>
          <cell r="J1341">
            <v>1</v>
          </cell>
          <cell r="L1341" t="str">
            <v>WASHINGTON DC</v>
          </cell>
          <cell r="M1341" t="str">
            <v>US</v>
          </cell>
          <cell r="AP1341">
            <v>1</v>
          </cell>
          <cell r="AQ1341">
            <v>388.82400000000001</v>
          </cell>
          <cell r="AR1341" t="str">
            <v xml:space="preserve"> </v>
          </cell>
          <cell r="AS1341" t="str">
            <v xml:space="preserve"> </v>
          </cell>
          <cell r="AT1341">
            <v>0</v>
          </cell>
        </row>
        <row r="1342">
          <cell r="A1342" t="str">
            <v>Randels, Kelly Morrison</v>
          </cell>
          <cell r="B1342" t="str">
            <v>Senior Director Program</v>
          </cell>
          <cell r="C1342" t="str">
            <v>PINVMGT</v>
          </cell>
          <cell r="D1342" t="str">
            <v>4968</v>
          </cell>
          <cell r="E1342" t="str">
            <v>Y</v>
          </cell>
          <cell r="F1342" t="str">
            <v>Director of Finance &amp; Operations, Global Health Programs</v>
          </cell>
          <cell r="G1342" t="str">
            <v>A</v>
          </cell>
          <cell r="H1342" t="str">
            <v>USD</v>
          </cell>
          <cell r="I1342">
            <v>235208.06</v>
          </cell>
          <cell r="J1342">
            <v>1</v>
          </cell>
          <cell r="L1342" t="str">
            <v>SEATTLE</v>
          </cell>
          <cell r="M1342" t="str">
            <v>US</v>
          </cell>
          <cell r="AP1342">
            <v>1</v>
          </cell>
          <cell r="AQ1342">
            <v>904.64638461538459</v>
          </cell>
          <cell r="AR1342" t="str">
            <v xml:space="preserve"> </v>
          </cell>
          <cell r="AS1342" t="str">
            <v>X</v>
          </cell>
          <cell r="AT1342">
            <v>0</v>
          </cell>
        </row>
        <row r="1343">
          <cell r="A1343" t="str">
            <v>Rao, Pratima</v>
          </cell>
          <cell r="B1343" t="str">
            <v>Senior Functional Coordinator</v>
          </cell>
          <cell r="C1343" t="str">
            <v>HIV</v>
          </cell>
          <cell r="D1343" t="str">
            <v>10100</v>
          </cell>
          <cell r="E1343" t="str">
            <v>Y</v>
          </cell>
          <cell r="F1343" t="str">
            <v>Finance Associate</v>
          </cell>
          <cell r="G1343" t="str">
            <v>A</v>
          </cell>
          <cell r="H1343" t="str">
            <v>INR</v>
          </cell>
          <cell r="I1343">
            <v>1037000</v>
          </cell>
          <cell r="J1343">
            <v>1</v>
          </cell>
          <cell r="L1343" t="str">
            <v>MUMBAI</v>
          </cell>
          <cell r="M1343" t="str">
            <v>AMEE</v>
          </cell>
          <cell r="AP1343">
            <v>81.06</v>
          </cell>
          <cell r="AQ1343">
            <v>49.203818633870448</v>
          </cell>
          <cell r="AR1343" t="str">
            <v xml:space="preserve"> </v>
          </cell>
          <cell r="AS1343" t="str">
            <v xml:space="preserve"> </v>
          </cell>
          <cell r="AT1343">
            <v>0</v>
          </cell>
        </row>
        <row r="1344">
          <cell r="A1344" t="str">
            <v>Rashid, Seif S</v>
          </cell>
          <cell r="B1344" t="str">
            <v>Senior Manager Digital Systems</v>
          </cell>
          <cell r="C1344" t="str">
            <v>CODE</v>
          </cell>
          <cell r="D1344" t="str">
            <v>6960</v>
          </cell>
          <cell r="E1344" t="str">
            <v>Y</v>
          </cell>
          <cell r="F1344" t="str">
            <v>Project Director, DUP</v>
          </cell>
          <cell r="G1344" t="str">
            <v>A</v>
          </cell>
          <cell r="H1344" t="str">
            <v>TZS</v>
          </cell>
          <cell r="I1344">
            <v>220575501.78</v>
          </cell>
          <cell r="J1344">
            <v>1</v>
          </cell>
          <cell r="L1344" t="str">
            <v>DAR ES SALAAM</v>
          </cell>
          <cell r="M1344" t="str">
            <v>AFRICA</v>
          </cell>
          <cell r="AP1344">
            <v>2500</v>
          </cell>
          <cell r="AQ1344">
            <v>339.34692581538462</v>
          </cell>
          <cell r="AR1344" t="str">
            <v xml:space="preserve"> </v>
          </cell>
          <cell r="AS1344" t="str">
            <v xml:space="preserve"> </v>
          </cell>
          <cell r="AT1344">
            <v>0</v>
          </cell>
        </row>
        <row r="1345">
          <cell r="A1345" t="str">
            <v>Ratemo, Edna Bonareri</v>
          </cell>
          <cell r="B1345" t="str">
            <v>Program Associate II</v>
          </cell>
          <cell r="C1345" t="str">
            <v>PSK</v>
          </cell>
          <cell r="D1345" t="str">
            <v>8041</v>
          </cell>
          <cell r="E1345" t="str">
            <v>Y</v>
          </cell>
          <cell r="F1345" t="str">
            <v>Program Officer, OVC</v>
          </cell>
          <cell r="G1345" t="str">
            <v>A</v>
          </cell>
          <cell r="H1345" t="str">
            <v>USD</v>
          </cell>
          <cell r="I1345">
            <v>21456</v>
          </cell>
          <cell r="J1345">
            <v>1</v>
          </cell>
          <cell r="L1345" t="str">
            <v>KISII2</v>
          </cell>
          <cell r="M1345" t="str">
            <v>AFRICA</v>
          </cell>
          <cell r="AP1345">
            <v>1</v>
          </cell>
          <cell r="AQ1345">
            <v>82.523076923076928</v>
          </cell>
          <cell r="AR1345" t="str">
            <v xml:space="preserve"> </v>
          </cell>
          <cell r="AS1345" t="str">
            <v xml:space="preserve"> </v>
          </cell>
          <cell r="AT1345">
            <v>0</v>
          </cell>
        </row>
        <row r="1346">
          <cell r="A1346" t="str">
            <v>Rathi, Niraj</v>
          </cell>
          <cell r="B1346" t="str">
            <v>Clinical Program Advisor I</v>
          </cell>
          <cell r="C1346" t="str">
            <v>CCLN</v>
          </cell>
          <cell r="D1346" t="str">
            <v>4156</v>
          </cell>
          <cell r="E1346" t="str">
            <v>Y</v>
          </cell>
          <cell r="F1346" t="str">
            <v>Senior Medical Officer, CVIA Clinical</v>
          </cell>
          <cell r="G1346" t="str">
            <v>A</v>
          </cell>
          <cell r="H1346" t="str">
            <v>INR</v>
          </cell>
          <cell r="I1346">
            <v>7711306.79</v>
          </cell>
          <cell r="J1346">
            <v>1</v>
          </cell>
          <cell r="L1346" t="str">
            <v>NEW DELHI</v>
          </cell>
          <cell r="M1346" t="str">
            <v>AMEE</v>
          </cell>
          <cell r="AP1346">
            <v>81.06</v>
          </cell>
          <cell r="AQ1346">
            <v>365.88788883827743</v>
          </cell>
          <cell r="AR1346" t="str">
            <v xml:space="preserve"> </v>
          </cell>
          <cell r="AS1346" t="str">
            <v xml:space="preserve"> </v>
          </cell>
          <cell r="AT1346">
            <v>0</v>
          </cell>
        </row>
        <row r="1347">
          <cell r="A1347" t="str">
            <v>Ratsimandisa, Rova</v>
          </cell>
          <cell r="B1347" t="str">
            <v>Director Program</v>
          </cell>
          <cell r="C1347" t="str">
            <v>MNTD</v>
          </cell>
          <cell r="D1347" t="str">
            <v>7705</v>
          </cell>
          <cell r="E1347" t="str">
            <v>Y</v>
          </cell>
          <cell r="F1347" t="str">
            <v>Malaria Program Director</v>
          </cell>
          <cell r="G1347" t="str">
            <v>A</v>
          </cell>
          <cell r="H1347" t="str">
            <v>USD</v>
          </cell>
          <cell r="I1347">
            <v>126757.98</v>
          </cell>
          <cell r="J1347">
            <v>1</v>
          </cell>
          <cell r="L1347" t="str">
            <v>KINSHASA</v>
          </cell>
          <cell r="M1347" t="str">
            <v>AFRICA</v>
          </cell>
          <cell r="AP1347">
            <v>1</v>
          </cell>
          <cell r="AQ1347">
            <v>487.53069230769228</v>
          </cell>
          <cell r="AR1347" t="str">
            <v xml:space="preserve"> </v>
          </cell>
          <cell r="AS1347" t="str">
            <v xml:space="preserve"> </v>
          </cell>
          <cell r="AT1347">
            <v>0</v>
          </cell>
        </row>
        <row r="1348">
          <cell r="A1348" t="str">
            <v>Raturi, Pramod</v>
          </cell>
          <cell r="B1348" t="str">
            <v>Senior Program Officer I</v>
          </cell>
          <cell r="C1348" t="str">
            <v>PSN</v>
          </cell>
          <cell r="D1348" t="str">
            <v>10232</v>
          </cell>
          <cell r="E1348" t="str">
            <v>Y</v>
          </cell>
          <cell r="F1348" t="str">
            <v>Program Officer - Digital PHC</v>
          </cell>
          <cell r="G1348" t="str">
            <v>A</v>
          </cell>
          <cell r="H1348" t="str">
            <v>INR</v>
          </cell>
          <cell r="I1348">
            <v>1851000</v>
          </cell>
          <cell r="J1348">
            <v>1</v>
          </cell>
          <cell r="L1348" t="str">
            <v>NEW DELHI</v>
          </cell>
          <cell r="M1348" t="str">
            <v>AMEE</v>
          </cell>
          <cell r="AP1348">
            <v>81.06</v>
          </cell>
          <cell r="AQ1348">
            <v>87.826681090929796</v>
          </cell>
          <cell r="AR1348" t="str">
            <v xml:space="preserve"> </v>
          </cell>
          <cell r="AS1348" t="str">
            <v xml:space="preserve"> </v>
          </cell>
          <cell r="AT1348">
            <v>0</v>
          </cell>
        </row>
        <row r="1349">
          <cell r="A1349" t="str">
            <v>Reddy, Dereshnie</v>
          </cell>
          <cell r="B1349" t="str">
            <v>Senior Director Talent Acquisition</v>
          </cell>
          <cell r="C1349" t="str">
            <v>HR</v>
          </cell>
          <cell r="D1349" t="str">
            <v>8033</v>
          </cell>
          <cell r="E1349" t="str">
            <v>Y</v>
          </cell>
          <cell r="F1349" t="str">
            <v>Global Talent Acquisition Director</v>
          </cell>
          <cell r="G1349" t="str">
            <v>A</v>
          </cell>
          <cell r="H1349" t="str">
            <v>ZAR</v>
          </cell>
          <cell r="I1349">
            <v>1810500</v>
          </cell>
          <cell r="J1349">
            <v>1</v>
          </cell>
          <cell r="L1349" t="str">
            <v>JOHANNESBURG</v>
          </cell>
          <cell r="M1349" t="str">
            <v>AFRICA</v>
          </cell>
          <cell r="AP1349">
            <v>18.2</v>
          </cell>
          <cell r="AQ1349">
            <v>382.60777683854604</v>
          </cell>
          <cell r="AR1349" t="str">
            <v xml:space="preserve"> </v>
          </cell>
          <cell r="AS1349" t="str">
            <v xml:space="preserve"> </v>
          </cell>
          <cell r="AT1349">
            <v>0</v>
          </cell>
        </row>
        <row r="1350">
          <cell r="A1350" t="str">
            <v>Regan, Katie Jean</v>
          </cell>
          <cell r="B1350" t="str">
            <v>Senior Communications Officer II</v>
          </cell>
          <cell r="C1350" t="str">
            <v>CPAI</v>
          </cell>
          <cell r="D1350" t="str">
            <v>5724</v>
          </cell>
          <cell r="E1350" t="str">
            <v>Y</v>
          </cell>
          <cell r="F1350" t="str">
            <v>Communications Officer</v>
          </cell>
          <cell r="G1350" t="str">
            <v>A</v>
          </cell>
          <cell r="H1350" t="str">
            <v>USD</v>
          </cell>
          <cell r="I1350">
            <v>98450.559999999998</v>
          </cell>
          <cell r="J1350">
            <v>1</v>
          </cell>
          <cell r="L1350" t="str">
            <v>SEATTLE</v>
          </cell>
          <cell r="M1350" t="str">
            <v>US</v>
          </cell>
          <cell r="AP1350">
            <v>1</v>
          </cell>
          <cell r="AQ1350">
            <v>378.65600000000001</v>
          </cell>
          <cell r="AR1350" t="str">
            <v xml:space="preserve"> </v>
          </cell>
          <cell r="AS1350" t="str">
            <v xml:space="preserve"> </v>
          </cell>
          <cell r="AT1350">
            <v>0</v>
          </cell>
        </row>
        <row r="1351">
          <cell r="A1351" t="str">
            <v>Regina, Gino Luis</v>
          </cell>
          <cell r="B1351" t="str">
            <v>TL II Program</v>
          </cell>
          <cell r="C1351" t="str">
            <v>ECD</v>
          </cell>
          <cell r="D1351" t="str">
            <v>5769</v>
          </cell>
          <cell r="E1351" t="str">
            <v>Y</v>
          </cell>
          <cell r="F1351" t="str">
            <v>ECD Provincial Coordinator</v>
          </cell>
          <cell r="G1351" t="str">
            <v>A</v>
          </cell>
          <cell r="H1351" t="str">
            <v>MZN</v>
          </cell>
          <cell r="I1351">
            <v>4604215.46</v>
          </cell>
          <cell r="J1351">
            <v>1</v>
          </cell>
          <cell r="L1351" t="str">
            <v>MOZMAPUTO</v>
          </cell>
          <cell r="M1351" t="str">
            <v>AFRICA</v>
          </cell>
          <cell r="AP1351">
            <v>63</v>
          </cell>
          <cell r="AQ1351">
            <v>281.08763492063491</v>
          </cell>
          <cell r="AR1351" t="str">
            <v xml:space="preserve"> </v>
          </cell>
          <cell r="AS1351" t="str">
            <v xml:space="preserve"> </v>
          </cell>
          <cell r="AT1351">
            <v>0</v>
          </cell>
        </row>
        <row r="1352">
          <cell r="A1352" t="str">
            <v>Reitz, Hannah Lee</v>
          </cell>
          <cell r="B1352" t="str">
            <v>Senior Communications Officer I</v>
          </cell>
          <cell r="C1352" t="str">
            <v>EXAGEN</v>
          </cell>
          <cell r="D1352" t="str">
            <v>10112</v>
          </cell>
          <cell r="E1352" t="str">
            <v>Y</v>
          </cell>
          <cell r="F1352" t="str">
            <v>Digital Marketing and Analytics Officer, Strategic Communications</v>
          </cell>
          <cell r="G1352" t="str">
            <v>A</v>
          </cell>
          <cell r="H1352" t="str">
            <v>USD</v>
          </cell>
          <cell r="I1352">
            <v>103500</v>
          </cell>
          <cell r="J1352">
            <v>1</v>
          </cell>
          <cell r="L1352" t="str">
            <v>HOME-PA-SEA</v>
          </cell>
          <cell r="M1352" t="str">
            <v>US</v>
          </cell>
          <cell r="AP1352">
            <v>1</v>
          </cell>
          <cell r="AQ1352">
            <v>398.07692307692309</v>
          </cell>
          <cell r="AR1352" t="str">
            <v xml:space="preserve"> </v>
          </cell>
          <cell r="AS1352" t="str">
            <v xml:space="preserve"> </v>
          </cell>
          <cell r="AT1352">
            <v>0</v>
          </cell>
        </row>
        <row r="1353">
          <cell r="A1353" t="str">
            <v>Reyes, Edgar</v>
          </cell>
          <cell r="B1353" t="str">
            <v>Facilities Coordinator II</v>
          </cell>
          <cell r="C1353" t="str">
            <v>GFTS</v>
          </cell>
          <cell r="D1353" t="str">
            <v>4899</v>
          </cell>
          <cell r="E1353" t="str">
            <v>Y</v>
          </cell>
          <cell r="F1353" t="str">
            <v>Facilities Assistant</v>
          </cell>
          <cell r="G1353" t="str">
            <v>A</v>
          </cell>
          <cell r="H1353" t="str">
            <v>USD</v>
          </cell>
          <cell r="I1353">
            <v>59950.8</v>
          </cell>
          <cell r="J1353">
            <v>1</v>
          </cell>
          <cell r="L1353" t="str">
            <v>SEATTLE</v>
          </cell>
          <cell r="M1353" t="str">
            <v>US</v>
          </cell>
          <cell r="AP1353">
            <v>1</v>
          </cell>
          <cell r="AQ1353">
            <v>230.58</v>
          </cell>
          <cell r="AR1353" t="str">
            <v xml:space="preserve"> </v>
          </cell>
          <cell r="AS1353" t="str">
            <v xml:space="preserve"> </v>
          </cell>
          <cell r="AT1353">
            <v>0</v>
          </cell>
        </row>
        <row r="1354">
          <cell r="A1354" t="str">
            <v>Richard, John</v>
          </cell>
          <cell r="B1354" t="str">
            <v>Manager Data Science</v>
          </cell>
          <cell r="C1354" t="str">
            <v>TAN</v>
          </cell>
          <cell r="D1354" t="str">
            <v>5334</v>
          </cell>
          <cell r="E1354" t="str">
            <v>Y</v>
          </cell>
          <cell r="F1354" t="str">
            <v>Software Development and Quality Assurance Lead, Tanzania Country Program</v>
          </cell>
          <cell r="G1354" t="str">
            <v>A</v>
          </cell>
          <cell r="H1354" t="str">
            <v>TZS</v>
          </cell>
          <cell r="I1354">
            <v>78426056.170000002</v>
          </cell>
          <cell r="J1354">
            <v>1</v>
          </cell>
          <cell r="L1354" t="str">
            <v>DAR ES SALAAM</v>
          </cell>
          <cell r="M1354" t="str">
            <v>AFRICA</v>
          </cell>
          <cell r="AP1354">
            <v>2500</v>
          </cell>
          <cell r="AQ1354">
            <v>120.65547103076923</v>
          </cell>
          <cell r="AR1354" t="str">
            <v xml:space="preserve"> </v>
          </cell>
          <cell r="AS1354" t="str">
            <v xml:space="preserve"> </v>
          </cell>
          <cell r="AT1354">
            <v>0</v>
          </cell>
        </row>
        <row r="1355">
          <cell r="A1355" t="str">
            <v>Richard, Miruka O</v>
          </cell>
          <cell r="B1355" t="str">
            <v>Program Associate II</v>
          </cell>
          <cell r="C1355" t="str">
            <v>PSK</v>
          </cell>
          <cell r="D1355" t="str">
            <v>7713</v>
          </cell>
          <cell r="E1355" t="str">
            <v>Y</v>
          </cell>
          <cell r="F1355" t="str">
            <v>Program Officer, ECD</v>
          </cell>
          <cell r="G1355" t="str">
            <v>A</v>
          </cell>
          <cell r="H1355" t="str">
            <v>USD</v>
          </cell>
          <cell r="I1355">
            <v>18098.98</v>
          </cell>
          <cell r="J1355">
            <v>1</v>
          </cell>
          <cell r="L1355" t="str">
            <v>KISUMU</v>
          </cell>
          <cell r="M1355" t="str">
            <v>AFRICA</v>
          </cell>
          <cell r="AP1355">
            <v>1</v>
          </cell>
          <cell r="AQ1355">
            <v>69.61146153846154</v>
          </cell>
          <cell r="AR1355" t="str">
            <v xml:space="preserve"> </v>
          </cell>
          <cell r="AS1355" t="str">
            <v xml:space="preserve"> </v>
          </cell>
          <cell r="AT1355">
            <v>0</v>
          </cell>
        </row>
        <row r="1356">
          <cell r="A1356" t="str">
            <v>Richards, Heather Colleen</v>
          </cell>
          <cell r="B1356" t="str">
            <v>Senior Director Research &amp; Development</v>
          </cell>
          <cell r="C1356" t="str">
            <v>CIFM</v>
          </cell>
          <cell r="D1356" t="str">
            <v>1634</v>
          </cell>
          <cell r="E1356" t="str">
            <v>Y</v>
          </cell>
          <cell r="F1356" t="str">
            <v>Head of Finance, Contracts and Awards Mgmt, CVIA</v>
          </cell>
          <cell r="G1356" t="str">
            <v>A</v>
          </cell>
          <cell r="H1356" t="str">
            <v>USD</v>
          </cell>
          <cell r="I1356">
            <v>270000</v>
          </cell>
          <cell r="J1356">
            <v>1</v>
          </cell>
          <cell r="L1356" t="str">
            <v>HOME-WA-SEA</v>
          </cell>
          <cell r="M1356" t="str">
            <v>US</v>
          </cell>
          <cell r="AP1356">
            <v>1</v>
          </cell>
          <cell r="AQ1356">
            <v>1038.4615384615386</v>
          </cell>
          <cell r="AR1356" t="str">
            <v xml:space="preserve"> </v>
          </cell>
          <cell r="AS1356" t="str">
            <v>X</v>
          </cell>
          <cell r="AT1356">
            <v>0</v>
          </cell>
        </row>
        <row r="1357">
          <cell r="A1357" t="str">
            <v>Rimberia, Dennis Gitobu</v>
          </cell>
          <cell r="B1357" t="str">
            <v>Senior Accountant II</v>
          </cell>
          <cell r="C1357" t="str">
            <v>PSK</v>
          </cell>
          <cell r="D1357" t="str">
            <v>7912</v>
          </cell>
          <cell r="E1357" t="str">
            <v>Y</v>
          </cell>
          <cell r="F1357" t="str">
            <v>Finance Manager</v>
          </cell>
          <cell r="G1357" t="str">
            <v>A</v>
          </cell>
          <cell r="H1357" t="str">
            <v>USD</v>
          </cell>
          <cell r="I1357">
            <v>50698.74</v>
          </cell>
          <cell r="J1357">
            <v>1</v>
          </cell>
          <cell r="L1357" t="str">
            <v>NAIROBI</v>
          </cell>
          <cell r="M1357" t="str">
            <v>AFRICA</v>
          </cell>
          <cell r="AP1357">
            <v>1</v>
          </cell>
          <cell r="AQ1357">
            <v>194.99515384615384</v>
          </cell>
          <cell r="AR1357" t="str">
            <v xml:space="preserve"> </v>
          </cell>
          <cell r="AS1357" t="str">
            <v xml:space="preserve"> </v>
          </cell>
          <cell r="AT1357">
            <v>0</v>
          </cell>
        </row>
        <row r="1358">
          <cell r="A1358" t="str">
            <v>Rivas, Jeffrey Eduardo</v>
          </cell>
          <cell r="B1358" t="str">
            <v>Senior Finance and Awards Officer/ Senior PADM I</v>
          </cell>
          <cell r="C1358" t="str">
            <v>CIFM</v>
          </cell>
          <cell r="D1358" t="str">
            <v>10359</v>
          </cell>
          <cell r="E1358" t="str">
            <v>Y</v>
          </cell>
          <cell r="F1358" t="str">
            <v>Project Administrator</v>
          </cell>
          <cell r="G1358" t="str">
            <v>A</v>
          </cell>
          <cell r="H1358" t="str">
            <v>USD</v>
          </cell>
          <cell r="I1358">
            <v>105000</v>
          </cell>
          <cell r="J1358">
            <v>1</v>
          </cell>
          <cell r="L1358" t="str">
            <v>WASHINGTON DC</v>
          </cell>
          <cell r="M1358" t="str">
            <v>US</v>
          </cell>
          <cell r="AP1358">
            <v>1</v>
          </cell>
          <cell r="AQ1358">
            <v>403.84615384615387</v>
          </cell>
          <cell r="AR1358" t="str">
            <v xml:space="preserve"> </v>
          </cell>
          <cell r="AS1358" t="str">
            <v xml:space="preserve"> </v>
          </cell>
          <cell r="AT1358">
            <v>0</v>
          </cell>
        </row>
        <row r="1359">
          <cell r="A1359" t="str">
            <v>Rivas, Viviana I</v>
          </cell>
          <cell r="B1359" t="str">
            <v>Senior Program Officer II</v>
          </cell>
          <cell r="C1359" t="str">
            <v>MD</v>
          </cell>
          <cell r="D1359" t="str">
            <v>7058</v>
          </cell>
          <cell r="E1359" t="str">
            <v>Y</v>
          </cell>
          <cell r="F1359" t="str">
            <v>Market Access Lead, TIMCI</v>
          </cell>
          <cell r="G1359" t="str">
            <v>A</v>
          </cell>
          <cell r="H1359" t="str">
            <v>USD</v>
          </cell>
          <cell r="I1359">
            <v>145770.56</v>
          </cell>
          <cell r="J1359">
            <v>1</v>
          </cell>
          <cell r="L1359" t="str">
            <v>HOME-MN-SEA</v>
          </cell>
          <cell r="M1359" t="str">
            <v>US</v>
          </cell>
          <cell r="AP1359">
            <v>1</v>
          </cell>
          <cell r="AQ1359">
            <v>560.65599999999995</v>
          </cell>
          <cell r="AR1359" t="str">
            <v xml:space="preserve"> </v>
          </cell>
          <cell r="AS1359" t="str">
            <v xml:space="preserve"> </v>
          </cell>
          <cell r="AT1359">
            <v>0</v>
          </cell>
        </row>
        <row r="1360">
          <cell r="A1360" t="str">
            <v>Rizov, Peter Dobromirov</v>
          </cell>
          <cell r="B1360" t="str">
            <v>Advanced Project Manager</v>
          </cell>
          <cell r="C1360" t="str">
            <v>4811</v>
          </cell>
          <cell r="D1360" t="str">
            <v>7581</v>
          </cell>
          <cell r="E1360" t="str">
            <v>Y</v>
          </cell>
          <cell r="F1360" t="str">
            <v>Manager, Global Continuous Improvement</v>
          </cell>
          <cell r="G1360" t="str">
            <v>A</v>
          </cell>
          <cell r="H1360" t="str">
            <v>CHF</v>
          </cell>
          <cell r="I1360">
            <v>163050.03</v>
          </cell>
          <cell r="J1360">
            <v>1</v>
          </cell>
          <cell r="L1360" t="str">
            <v>SWITZFATH</v>
          </cell>
          <cell r="M1360" t="str">
            <v>AMEE</v>
          </cell>
          <cell r="AP1360">
            <v>0.92169999999999996</v>
          </cell>
          <cell r="AQ1360">
            <v>680.3900401432137</v>
          </cell>
          <cell r="AR1360" t="str">
            <v xml:space="preserve"> </v>
          </cell>
          <cell r="AS1360" t="str">
            <v xml:space="preserve"> </v>
          </cell>
          <cell r="AT1360">
            <v>0</v>
          </cell>
        </row>
        <row r="1361">
          <cell r="A1361" t="str">
            <v>Roa, Nerie Hapitan</v>
          </cell>
          <cell r="B1361" t="str">
            <v>Senior Laboratory Technician I</v>
          </cell>
          <cell r="C1361" t="str">
            <v>MDHT</v>
          </cell>
          <cell r="D1361" t="str">
            <v>7301</v>
          </cell>
          <cell r="E1361" t="str">
            <v>Y</v>
          </cell>
          <cell r="F1361" t="str">
            <v>Laboratory Associate</v>
          </cell>
          <cell r="G1361" t="str">
            <v>A</v>
          </cell>
          <cell r="H1361" t="str">
            <v>USD</v>
          </cell>
          <cell r="I1361">
            <v>94878.16</v>
          </cell>
          <cell r="J1361">
            <v>1</v>
          </cell>
          <cell r="L1361" t="str">
            <v>SEATTLE</v>
          </cell>
          <cell r="M1361" t="str">
            <v>US</v>
          </cell>
          <cell r="AP1361">
            <v>1</v>
          </cell>
          <cell r="AQ1361">
            <v>364.916</v>
          </cell>
          <cell r="AR1361" t="str">
            <v xml:space="preserve"> </v>
          </cell>
          <cell r="AS1361" t="str">
            <v xml:space="preserve"> </v>
          </cell>
          <cell r="AT1361">
            <v>0</v>
          </cell>
        </row>
        <row r="1362">
          <cell r="A1362" t="str">
            <v>Roberts, Cynthia Maria</v>
          </cell>
          <cell r="B1362" t="str">
            <v>Director Finance and Awards</v>
          </cell>
          <cell r="C1362" t="str">
            <v>CIFM</v>
          </cell>
          <cell r="D1362" t="str">
            <v>2164</v>
          </cell>
          <cell r="E1362" t="str">
            <v>Y</v>
          </cell>
          <cell r="F1362" t="str">
            <v>Director of Finance, CVIA</v>
          </cell>
          <cell r="G1362" t="str">
            <v>A</v>
          </cell>
          <cell r="H1362" t="str">
            <v>USD</v>
          </cell>
          <cell r="I1362">
            <v>195232.96</v>
          </cell>
          <cell r="J1362">
            <v>1</v>
          </cell>
          <cell r="L1362" t="str">
            <v>WASHINGTON DC</v>
          </cell>
          <cell r="M1362" t="str">
            <v>US</v>
          </cell>
          <cell r="AP1362">
            <v>1</v>
          </cell>
          <cell r="AQ1362">
            <v>750.89599999999996</v>
          </cell>
          <cell r="AR1362" t="str">
            <v xml:space="preserve"> </v>
          </cell>
          <cell r="AS1362" t="str">
            <v>X</v>
          </cell>
          <cell r="AT1362">
            <v>0</v>
          </cell>
        </row>
        <row r="1363">
          <cell r="A1363" t="str">
            <v>Roberts, Darryl Wesley</v>
          </cell>
          <cell r="B1363" t="str">
            <v>Senior HR Business Partners</v>
          </cell>
          <cell r="C1363" t="str">
            <v>HR</v>
          </cell>
          <cell r="D1363" t="str">
            <v>7292</v>
          </cell>
          <cell r="E1363" t="str">
            <v>Y</v>
          </cell>
          <cell r="F1363" t="str">
            <v>Senior HR Business Partner</v>
          </cell>
          <cell r="G1363" t="str">
            <v>A</v>
          </cell>
          <cell r="H1363" t="str">
            <v>USD</v>
          </cell>
          <cell r="I1363">
            <v>139526.39999999999</v>
          </cell>
          <cell r="J1363">
            <v>1</v>
          </cell>
          <cell r="L1363" t="str">
            <v>SEATTLE</v>
          </cell>
          <cell r="M1363" t="str">
            <v>US</v>
          </cell>
          <cell r="AP1363">
            <v>1</v>
          </cell>
          <cell r="AQ1363">
            <v>536.64</v>
          </cell>
          <cell r="AR1363" t="str">
            <v xml:space="preserve"> </v>
          </cell>
          <cell r="AS1363" t="str">
            <v xml:space="preserve"> </v>
          </cell>
          <cell r="AT1363">
            <v>0</v>
          </cell>
        </row>
        <row r="1364">
          <cell r="A1364" t="str">
            <v>Robertson, Joan C.</v>
          </cell>
          <cell r="B1364" t="str">
            <v>Senior Manager Program</v>
          </cell>
          <cell r="C1364" t="str">
            <v>MDHT</v>
          </cell>
          <cell r="D1364" t="str">
            <v>1646</v>
          </cell>
          <cell r="E1364" t="str">
            <v>Y</v>
          </cell>
          <cell r="F1364" t="str">
            <v>Program Adviser</v>
          </cell>
          <cell r="G1364" t="str">
            <v>A</v>
          </cell>
          <cell r="H1364" t="str">
            <v>USD</v>
          </cell>
          <cell r="I1364">
            <v>206908</v>
          </cell>
          <cell r="J1364">
            <v>1</v>
          </cell>
          <cell r="L1364" t="str">
            <v>SEATTLE</v>
          </cell>
          <cell r="M1364" t="str">
            <v>US</v>
          </cell>
          <cell r="AP1364">
            <v>1</v>
          </cell>
          <cell r="AQ1364">
            <v>795.8</v>
          </cell>
          <cell r="AR1364" t="str">
            <v xml:space="preserve"> </v>
          </cell>
          <cell r="AS1364" t="str">
            <v>X</v>
          </cell>
          <cell r="AT1364">
            <v>0</v>
          </cell>
        </row>
        <row r="1365">
          <cell r="A1365" t="str">
            <v>Robi, Gerald Charles</v>
          </cell>
          <cell r="B1365" t="str">
            <v>Advanced Program Officer</v>
          </cell>
          <cell r="C1365" t="str">
            <v>TAN</v>
          </cell>
          <cell r="D1365" t="str">
            <v>7741</v>
          </cell>
          <cell r="E1365" t="str">
            <v>Y</v>
          </cell>
          <cell r="F1365" t="str">
            <v>Senior Program Officer, Non-Communicable Diseases</v>
          </cell>
          <cell r="G1365" t="str">
            <v>A</v>
          </cell>
          <cell r="H1365" t="str">
            <v>TZS</v>
          </cell>
          <cell r="I1365">
            <v>107518215</v>
          </cell>
          <cell r="J1365">
            <v>1</v>
          </cell>
          <cell r="L1365" t="str">
            <v>DAR ES SALAAM</v>
          </cell>
          <cell r="M1365" t="str">
            <v>AFRICA</v>
          </cell>
          <cell r="AP1365">
            <v>2500</v>
          </cell>
          <cell r="AQ1365">
            <v>165.41263846153845</v>
          </cell>
          <cell r="AR1365" t="str">
            <v xml:space="preserve"> </v>
          </cell>
          <cell r="AS1365" t="str">
            <v xml:space="preserve"> </v>
          </cell>
          <cell r="AT1365">
            <v>0</v>
          </cell>
        </row>
        <row r="1366">
          <cell r="A1366" t="str">
            <v>Roca Feltrer, Maria Aranzazu</v>
          </cell>
          <cell r="B1366" t="str">
            <v>Director Program</v>
          </cell>
          <cell r="C1366" t="str">
            <v>MNTD</v>
          </cell>
          <cell r="D1366" t="str">
            <v>7823</v>
          </cell>
          <cell r="E1366" t="str">
            <v>Y</v>
          </cell>
          <cell r="F1366" t="str">
            <v>Regional Malaria Director, MACEPA</v>
          </cell>
          <cell r="G1366" t="str">
            <v>A</v>
          </cell>
          <cell r="H1366" t="str">
            <v>USD</v>
          </cell>
          <cell r="I1366">
            <v>170352</v>
          </cell>
          <cell r="J1366">
            <v>1</v>
          </cell>
          <cell r="L1366" t="str">
            <v>MOZMAPUTO</v>
          </cell>
          <cell r="M1366" t="str">
            <v>AFRICA</v>
          </cell>
          <cell r="AP1366">
            <v>1</v>
          </cell>
          <cell r="AQ1366">
            <v>655.20000000000005</v>
          </cell>
          <cell r="AR1366" t="str">
            <v xml:space="preserve"> </v>
          </cell>
          <cell r="AS1366" t="str">
            <v xml:space="preserve"> </v>
          </cell>
          <cell r="AT1366">
            <v>0</v>
          </cell>
        </row>
        <row r="1367">
          <cell r="A1367" t="str">
            <v>Rodrigues Fernandes, Sandro Miguel</v>
          </cell>
          <cell r="B1367" t="str">
            <v>Senior Operations Systems &amp; Analytics Analyst II</v>
          </cell>
          <cell r="C1367" t="str">
            <v>FPA</v>
          </cell>
          <cell r="D1367" t="str">
            <v>10183</v>
          </cell>
          <cell r="E1367" t="str">
            <v>Y</v>
          </cell>
          <cell r="F1367" t="str">
            <v>ERP Solutions Lead</v>
          </cell>
          <cell r="G1367" t="str">
            <v>A</v>
          </cell>
          <cell r="H1367" t="str">
            <v>GBP</v>
          </cell>
          <cell r="I1367">
            <v>96000</v>
          </cell>
          <cell r="J1367">
            <v>1</v>
          </cell>
          <cell r="L1367" t="str">
            <v>LONDON</v>
          </cell>
          <cell r="M1367" t="str">
            <v>AMEE</v>
          </cell>
          <cell r="AP1367">
            <v>0.72499999999999998</v>
          </cell>
          <cell r="AQ1367">
            <v>509.28381962864728</v>
          </cell>
          <cell r="AR1367" t="str">
            <v xml:space="preserve"> </v>
          </cell>
          <cell r="AS1367" t="str">
            <v xml:space="preserve"> </v>
          </cell>
          <cell r="AT1367">
            <v>0</v>
          </cell>
        </row>
        <row r="1368">
          <cell r="A1368" t="str">
            <v>Rodriguez, Yanery</v>
          </cell>
          <cell r="B1368" t="str">
            <v>Administrative Specialist II</v>
          </cell>
          <cell r="C1368" t="str">
            <v>CODE</v>
          </cell>
          <cell r="D1368" t="str">
            <v>10072</v>
          </cell>
          <cell r="E1368" t="str">
            <v>Y</v>
          </cell>
          <cell r="F1368" t="str">
            <v>Senior Administrative Associate</v>
          </cell>
          <cell r="G1368" t="str">
            <v>A</v>
          </cell>
          <cell r="H1368" t="str">
            <v>USD</v>
          </cell>
          <cell r="I1368">
            <v>119600</v>
          </cell>
          <cell r="J1368">
            <v>1</v>
          </cell>
          <cell r="L1368" t="str">
            <v>HOME-PA-SEA</v>
          </cell>
          <cell r="M1368" t="str">
            <v>US</v>
          </cell>
          <cell r="AP1368">
            <v>1</v>
          </cell>
          <cell r="AQ1368">
            <v>460</v>
          </cell>
          <cell r="AR1368" t="str">
            <v xml:space="preserve"> </v>
          </cell>
          <cell r="AS1368" t="str">
            <v xml:space="preserve"> </v>
          </cell>
          <cell r="AT1368">
            <v>0</v>
          </cell>
        </row>
        <row r="1369">
          <cell r="A1369" t="str">
            <v>Rodyna, Roman Anatolievich</v>
          </cell>
          <cell r="B1369" t="str">
            <v>Senior Program Officer II</v>
          </cell>
          <cell r="C1369" t="str">
            <v>PSU</v>
          </cell>
          <cell r="D1369" t="str">
            <v>7751</v>
          </cell>
          <cell r="E1369" t="str">
            <v>Y</v>
          </cell>
          <cell r="F1369" t="str">
            <v>Senior Program Officer</v>
          </cell>
          <cell r="G1369" t="str">
            <v>A</v>
          </cell>
          <cell r="H1369" t="str">
            <v>USD</v>
          </cell>
          <cell r="I1369">
            <v>91560</v>
          </cell>
          <cell r="J1369">
            <v>1</v>
          </cell>
          <cell r="L1369" t="str">
            <v>KYIV</v>
          </cell>
          <cell r="M1369" t="str">
            <v>AMEE</v>
          </cell>
          <cell r="AP1369">
            <v>1</v>
          </cell>
          <cell r="AQ1369">
            <v>352.15384615384613</v>
          </cell>
          <cell r="AR1369" t="str">
            <v xml:space="preserve"> </v>
          </cell>
          <cell r="AS1369" t="str">
            <v xml:space="preserve"> </v>
          </cell>
          <cell r="AT1369">
            <v>0</v>
          </cell>
        </row>
        <row r="1370">
          <cell r="A1370" t="str">
            <v>Rogers, Dayna Marie</v>
          </cell>
          <cell r="B1370" t="str">
            <v>Program Project Manager</v>
          </cell>
          <cell r="C1370" t="str">
            <v>MNTD</v>
          </cell>
          <cell r="D1370" t="str">
            <v>7033</v>
          </cell>
          <cell r="E1370" t="str">
            <v>Y</v>
          </cell>
          <cell r="F1370" t="str">
            <v>Program Associate</v>
          </cell>
          <cell r="G1370" t="str">
            <v>A</v>
          </cell>
          <cell r="H1370" t="str">
            <v>USD</v>
          </cell>
          <cell r="I1370">
            <v>85992.82</v>
          </cell>
          <cell r="J1370">
            <v>1</v>
          </cell>
          <cell r="L1370" t="str">
            <v>HOME-PA-SEA</v>
          </cell>
          <cell r="M1370" t="str">
            <v>US</v>
          </cell>
          <cell r="AP1370">
            <v>1</v>
          </cell>
          <cell r="AQ1370">
            <v>330.74161538461539</v>
          </cell>
          <cell r="AR1370" t="str">
            <v xml:space="preserve"> </v>
          </cell>
          <cell r="AS1370" t="str">
            <v xml:space="preserve"> </v>
          </cell>
          <cell r="AT1370">
            <v>0</v>
          </cell>
        </row>
        <row r="1371">
          <cell r="A1371" t="str">
            <v>Rohatgi, Aishwarya</v>
          </cell>
          <cell r="B1371" t="str">
            <v>Senior Program Officer I</v>
          </cell>
          <cell r="C1371" t="str">
            <v>PSN</v>
          </cell>
          <cell r="D1371" t="str">
            <v>10077</v>
          </cell>
          <cell r="E1371" t="str">
            <v>Y</v>
          </cell>
          <cell r="F1371" t="str">
            <v>Program Officer - Digital Health</v>
          </cell>
          <cell r="G1371" t="str">
            <v>A</v>
          </cell>
          <cell r="H1371" t="str">
            <v>INR</v>
          </cell>
          <cell r="I1371">
            <v>1380000</v>
          </cell>
          <cell r="J1371">
            <v>1</v>
          </cell>
          <cell r="L1371" t="str">
            <v>NEW DELHI</v>
          </cell>
          <cell r="M1371" t="str">
            <v>AMEE</v>
          </cell>
          <cell r="AP1371">
            <v>81.06</v>
          </cell>
          <cell r="AQ1371">
            <v>65.478562887889311</v>
          </cell>
          <cell r="AR1371" t="str">
            <v xml:space="preserve"> </v>
          </cell>
          <cell r="AS1371" t="str">
            <v xml:space="preserve"> </v>
          </cell>
          <cell r="AT1371">
            <v>0</v>
          </cell>
        </row>
        <row r="1372">
          <cell r="A1372" t="str">
            <v>Roman, Nina</v>
          </cell>
          <cell r="B1372" t="str">
            <v>Senior Program Officer I</v>
          </cell>
          <cell r="C1372" t="str">
            <v>PSU</v>
          </cell>
          <cell r="D1372" t="str">
            <v>6307</v>
          </cell>
          <cell r="E1372" t="str">
            <v>Y</v>
          </cell>
          <cell r="F1372" t="str">
            <v>Program Officer</v>
          </cell>
          <cell r="G1372" t="str">
            <v>A</v>
          </cell>
          <cell r="H1372" t="str">
            <v>USD</v>
          </cell>
          <cell r="I1372">
            <v>70550.14</v>
          </cell>
          <cell r="J1372">
            <v>1</v>
          </cell>
          <cell r="L1372" t="str">
            <v>KYIV</v>
          </cell>
          <cell r="M1372" t="str">
            <v>AMEE</v>
          </cell>
          <cell r="AP1372">
            <v>1</v>
          </cell>
          <cell r="AQ1372">
            <v>271.34669230769231</v>
          </cell>
          <cell r="AR1372" t="str">
            <v xml:space="preserve"> </v>
          </cell>
          <cell r="AS1372" t="str">
            <v xml:space="preserve"> </v>
          </cell>
          <cell r="AT1372">
            <v>0</v>
          </cell>
        </row>
        <row r="1373">
          <cell r="A1373" t="str">
            <v>Rooney, Jennifer</v>
          </cell>
          <cell r="B1373" t="str">
            <v>HR Generalist I</v>
          </cell>
          <cell r="C1373" t="str">
            <v>HR</v>
          </cell>
          <cell r="D1373" t="str">
            <v>10056</v>
          </cell>
          <cell r="E1373" t="str">
            <v>Y</v>
          </cell>
          <cell r="F1373" t="str">
            <v>HR Generalist</v>
          </cell>
          <cell r="G1373" t="str">
            <v>A</v>
          </cell>
          <cell r="H1373" t="str">
            <v>USD</v>
          </cell>
          <cell r="I1373">
            <v>77000</v>
          </cell>
          <cell r="J1373">
            <v>1</v>
          </cell>
          <cell r="L1373" t="str">
            <v>SEATTLE</v>
          </cell>
          <cell r="M1373" t="str">
            <v>US</v>
          </cell>
          <cell r="AP1373">
            <v>1</v>
          </cell>
          <cell r="AQ1373">
            <v>296.15384615384613</v>
          </cell>
          <cell r="AR1373" t="str">
            <v xml:space="preserve"> </v>
          </cell>
          <cell r="AS1373" t="str">
            <v xml:space="preserve"> </v>
          </cell>
          <cell r="AT1373">
            <v>0</v>
          </cell>
        </row>
        <row r="1374">
          <cell r="A1374" t="str">
            <v>Rosenthal, Julia R.</v>
          </cell>
          <cell r="B1374" t="str">
            <v>Advanced Attorney</v>
          </cell>
          <cell r="C1374" t="str">
            <v>LA</v>
          </cell>
          <cell r="D1374" t="str">
            <v>10066</v>
          </cell>
          <cell r="E1374" t="str">
            <v>Y</v>
          </cell>
          <cell r="F1374" t="str">
            <v>Senior Counsel</v>
          </cell>
          <cell r="G1374" t="str">
            <v>A</v>
          </cell>
          <cell r="H1374" t="str">
            <v>USD</v>
          </cell>
          <cell r="I1374">
            <v>197600</v>
          </cell>
          <cell r="J1374">
            <v>1</v>
          </cell>
          <cell r="L1374" t="str">
            <v>WASHINGTON DC</v>
          </cell>
          <cell r="M1374" t="str">
            <v>US</v>
          </cell>
          <cell r="AP1374">
            <v>1</v>
          </cell>
          <cell r="AQ1374">
            <v>760</v>
          </cell>
          <cell r="AR1374" t="str">
            <v xml:space="preserve"> </v>
          </cell>
          <cell r="AS1374" t="str">
            <v>X</v>
          </cell>
          <cell r="AT1374">
            <v>0</v>
          </cell>
        </row>
        <row r="1375">
          <cell r="A1375" t="str">
            <v>Routray, Satyabrata</v>
          </cell>
          <cell r="B1375" t="str">
            <v>Director Program</v>
          </cell>
          <cell r="C1375" t="str">
            <v>PSN</v>
          </cell>
          <cell r="D1375" t="str">
            <v>6607</v>
          </cell>
          <cell r="E1375" t="str">
            <v>Y</v>
          </cell>
          <cell r="F1375" t="str">
            <v>Director – Infectious Diseases, South Asia</v>
          </cell>
          <cell r="G1375" t="str">
            <v>A</v>
          </cell>
          <cell r="H1375" t="str">
            <v>INR</v>
          </cell>
          <cell r="I1375">
            <v>9983150.2899999991</v>
          </cell>
          <cell r="J1375">
            <v>1</v>
          </cell>
          <cell r="L1375" t="str">
            <v>NEW DELHI</v>
          </cell>
          <cell r="M1375" t="str">
            <v>AMEE</v>
          </cell>
          <cell r="AP1375">
            <v>81.06</v>
          </cell>
          <cell r="AQ1375">
            <v>473.68285078479374</v>
          </cell>
          <cell r="AR1375" t="str">
            <v xml:space="preserve"> </v>
          </cell>
          <cell r="AS1375" t="str">
            <v xml:space="preserve"> </v>
          </cell>
          <cell r="AT1375">
            <v>0</v>
          </cell>
        </row>
        <row r="1376">
          <cell r="A1376" t="str">
            <v>Rowand, Erin Elizabeth</v>
          </cell>
          <cell r="B1376" t="str">
            <v>Research &amp; Development Officer I</v>
          </cell>
          <cell r="C1376" t="str">
            <v>MDHT</v>
          </cell>
          <cell r="D1376" t="str">
            <v>6924</v>
          </cell>
          <cell r="E1376" t="str">
            <v>Y</v>
          </cell>
          <cell r="F1376" t="str">
            <v>Design Engineer 2</v>
          </cell>
          <cell r="G1376" t="str">
            <v>A</v>
          </cell>
          <cell r="H1376" t="str">
            <v>USD</v>
          </cell>
          <cell r="I1376">
            <v>79728.479999999996</v>
          </cell>
          <cell r="J1376">
            <v>1</v>
          </cell>
          <cell r="L1376" t="str">
            <v>SEATTLE</v>
          </cell>
          <cell r="M1376" t="str">
            <v>US</v>
          </cell>
          <cell r="AP1376">
            <v>1</v>
          </cell>
          <cell r="AQ1376">
            <v>306.64799999999997</v>
          </cell>
          <cell r="AR1376" t="str">
            <v xml:space="preserve"> </v>
          </cell>
          <cell r="AS1376" t="str">
            <v xml:space="preserve"> </v>
          </cell>
          <cell r="AT1376">
            <v>0</v>
          </cell>
        </row>
        <row r="1377">
          <cell r="A1377" t="str">
            <v>Ruffo, Michael Andrew</v>
          </cell>
          <cell r="B1377" t="str">
            <v>Senior Manager Program</v>
          </cell>
          <cell r="C1377" t="str">
            <v>MD</v>
          </cell>
          <cell r="D1377" t="str">
            <v>5595</v>
          </cell>
          <cell r="E1377" t="str">
            <v>Y</v>
          </cell>
          <cell r="F1377" t="str">
            <v>Director, Tools for Integrated Management of Childhood Illness Project</v>
          </cell>
          <cell r="G1377" t="str">
            <v>A</v>
          </cell>
          <cell r="H1377" t="str">
            <v>CHF</v>
          </cell>
          <cell r="I1377">
            <v>163641.25</v>
          </cell>
          <cell r="J1377">
            <v>1</v>
          </cell>
          <cell r="L1377" t="str">
            <v>SWITZFATH</v>
          </cell>
          <cell r="M1377" t="str">
            <v>AMEE</v>
          </cell>
          <cell r="AP1377">
            <v>0.92169999999999996</v>
          </cell>
          <cell r="AQ1377">
            <v>682.85713689586964</v>
          </cell>
          <cell r="AR1377" t="str">
            <v xml:space="preserve"> </v>
          </cell>
          <cell r="AS1377" t="str">
            <v xml:space="preserve"> </v>
          </cell>
          <cell r="AT1377">
            <v>0</v>
          </cell>
        </row>
        <row r="1378">
          <cell r="A1378" t="str">
            <v>Rufyikiri, Cedric</v>
          </cell>
          <cell r="B1378" t="str">
            <v>Senior Digital Systems Officer I</v>
          </cell>
          <cell r="C1378" t="str">
            <v>CODE</v>
          </cell>
          <cell r="D1378" t="str">
            <v>8074</v>
          </cell>
          <cell r="E1378" t="str">
            <v>Y</v>
          </cell>
          <cell r="F1378" t="str">
            <v>Digital Health Officer – Digital Square</v>
          </cell>
          <cell r="G1378" t="str">
            <v>A</v>
          </cell>
          <cell r="H1378" t="str">
            <v>XOF</v>
          </cell>
          <cell r="I1378">
            <v>31735012</v>
          </cell>
          <cell r="J1378">
            <v>1</v>
          </cell>
          <cell r="L1378" t="str">
            <v>SenegalDakar</v>
          </cell>
          <cell r="M1378" t="str">
            <v>AFRICA</v>
          </cell>
          <cell r="AP1378">
            <v>600</v>
          </cell>
          <cell r="AQ1378">
            <v>203.42956410256411</v>
          </cell>
          <cell r="AR1378" t="str">
            <v xml:space="preserve"> </v>
          </cell>
          <cell r="AS1378" t="str">
            <v xml:space="preserve"> </v>
          </cell>
          <cell r="AT1378">
            <v>0</v>
          </cell>
        </row>
        <row r="1379">
          <cell r="A1379" t="str">
            <v>Rutagwera, Marie-Reine Ingabire</v>
          </cell>
          <cell r="B1379" t="str">
            <v>Senior Manager Monitoring, Evaluation and Learning</v>
          </cell>
          <cell r="C1379" t="str">
            <v>MNTD</v>
          </cell>
          <cell r="D1379" t="str">
            <v>4385</v>
          </cell>
          <cell r="E1379" t="str">
            <v>Y</v>
          </cell>
          <cell r="F1379" t="str">
            <v>Deputy Monitoring, Evaluation and Learning Director</v>
          </cell>
          <cell r="G1379" t="str">
            <v>A</v>
          </cell>
          <cell r="H1379" t="str">
            <v>ZMW</v>
          </cell>
          <cell r="I1379">
            <v>1188290</v>
          </cell>
          <cell r="J1379">
            <v>1</v>
          </cell>
          <cell r="L1379" t="str">
            <v>LUSAKA1</v>
          </cell>
          <cell r="M1379" t="str">
            <v>AFRICA</v>
          </cell>
          <cell r="AP1379">
            <v>19.5</v>
          </cell>
          <cell r="AQ1379">
            <v>234.37672583826429</v>
          </cell>
          <cell r="AR1379" t="str">
            <v xml:space="preserve"> </v>
          </cell>
          <cell r="AS1379" t="str">
            <v xml:space="preserve"> </v>
          </cell>
          <cell r="AT1379">
            <v>0</v>
          </cell>
        </row>
        <row r="1380">
          <cell r="A1380" t="str">
            <v>Sachs-Wetstone, Hannah Aviva</v>
          </cell>
          <cell r="B1380" t="str">
            <v>Coordinator II Functional Support /Technician II</v>
          </cell>
          <cell r="C1380" t="str">
            <v>APP</v>
          </cell>
          <cell r="D1380" t="str">
            <v>7888</v>
          </cell>
          <cell r="E1380" t="str">
            <v>Y</v>
          </cell>
          <cell r="F1380" t="str">
            <v>Communications Coordinator</v>
          </cell>
          <cell r="G1380" t="str">
            <v>A</v>
          </cell>
          <cell r="H1380" t="str">
            <v>USD</v>
          </cell>
          <cell r="I1380">
            <v>64247.040000000001</v>
          </cell>
          <cell r="J1380">
            <v>1</v>
          </cell>
          <cell r="L1380" t="str">
            <v>WASHINGTON DC</v>
          </cell>
          <cell r="M1380" t="str">
            <v>US</v>
          </cell>
          <cell r="AP1380">
            <v>1</v>
          </cell>
          <cell r="AQ1380">
            <v>247.10400000000001</v>
          </cell>
          <cell r="AR1380" t="str">
            <v xml:space="preserve"> </v>
          </cell>
          <cell r="AS1380" t="str">
            <v xml:space="preserve"> </v>
          </cell>
          <cell r="AT1380">
            <v>0</v>
          </cell>
        </row>
        <row r="1381">
          <cell r="A1381" t="str">
            <v>Safari, Peter Byamungu</v>
          </cell>
          <cell r="B1381" t="str">
            <v>Manager Strategy &amp; Operations</v>
          </cell>
          <cell r="C1381" t="str">
            <v>DRC</v>
          </cell>
          <cell r="D1381" t="str">
            <v>10352</v>
          </cell>
          <cell r="E1381" t="str">
            <v>Y</v>
          </cell>
          <cell r="F1381" t="str">
            <v>Operation and procurement Manager</v>
          </cell>
          <cell r="G1381" t="str">
            <v>A</v>
          </cell>
          <cell r="H1381" t="str">
            <v>USD</v>
          </cell>
          <cell r="I1381">
            <v>45000</v>
          </cell>
          <cell r="J1381">
            <v>1</v>
          </cell>
          <cell r="L1381" t="str">
            <v>REMOTE-CD</v>
          </cell>
          <cell r="M1381">
            <v>0</v>
          </cell>
          <cell r="AP1381">
            <v>1</v>
          </cell>
          <cell r="AQ1381">
            <v>173.07692307692307</v>
          </cell>
          <cell r="AR1381" t="str">
            <v xml:space="preserve"> </v>
          </cell>
          <cell r="AS1381" t="str">
            <v xml:space="preserve"> </v>
          </cell>
          <cell r="AT1381">
            <v>0</v>
          </cell>
        </row>
        <row r="1382">
          <cell r="A1382" t="str">
            <v>Sagar, Priyanka</v>
          </cell>
          <cell r="B1382" t="str">
            <v>Senior Functional Coordinator</v>
          </cell>
          <cell r="C1382" t="str">
            <v>PSN</v>
          </cell>
          <cell r="D1382" t="str">
            <v>10242</v>
          </cell>
          <cell r="E1382" t="str">
            <v>Y</v>
          </cell>
          <cell r="F1382" t="str">
            <v>Program Finance Associate</v>
          </cell>
          <cell r="G1382" t="str">
            <v>A</v>
          </cell>
          <cell r="H1382" t="str">
            <v>INR</v>
          </cell>
          <cell r="I1382">
            <v>798000</v>
          </cell>
          <cell r="J1382">
            <v>1</v>
          </cell>
          <cell r="L1382" t="str">
            <v>NEW DELHI</v>
          </cell>
          <cell r="M1382" t="str">
            <v>AMEE</v>
          </cell>
          <cell r="AP1382">
            <v>81.06</v>
          </cell>
          <cell r="AQ1382">
            <v>37.863690713431652</v>
          </cell>
          <cell r="AR1382" t="str">
            <v xml:space="preserve"> </v>
          </cell>
          <cell r="AS1382" t="str">
            <v xml:space="preserve"> </v>
          </cell>
          <cell r="AT1382">
            <v>0</v>
          </cell>
        </row>
        <row r="1383">
          <cell r="A1383" t="str">
            <v>Sagna, Sophia Anna Seynabou</v>
          </cell>
          <cell r="B1383" t="str">
            <v>Senior Manager HR Business Partners</v>
          </cell>
          <cell r="C1383" t="str">
            <v>HR</v>
          </cell>
          <cell r="D1383" t="str">
            <v>7873</v>
          </cell>
          <cell r="E1383" t="str">
            <v>Y</v>
          </cell>
          <cell r="F1383" t="str">
            <v>Regional HR Business Partner, West and Central Africa</v>
          </cell>
          <cell r="G1383" t="str">
            <v>A</v>
          </cell>
          <cell r="H1383" t="str">
            <v>XOF</v>
          </cell>
          <cell r="I1383">
            <v>55669666</v>
          </cell>
          <cell r="J1383">
            <v>1</v>
          </cell>
          <cell r="L1383" t="str">
            <v>SenegalDakar</v>
          </cell>
          <cell r="M1383" t="str">
            <v>AFRICA</v>
          </cell>
          <cell r="AP1383">
            <v>600</v>
          </cell>
          <cell r="AQ1383">
            <v>356.85683333333333</v>
          </cell>
          <cell r="AR1383" t="str">
            <v xml:space="preserve"> </v>
          </cell>
          <cell r="AS1383" t="str">
            <v xml:space="preserve"> </v>
          </cell>
          <cell r="AT1383">
            <v>0</v>
          </cell>
        </row>
        <row r="1384">
          <cell r="A1384" t="str">
            <v>Saha, Parth</v>
          </cell>
          <cell r="B1384" t="str">
            <v>Senior Monitoring, Evaluation and Learning Officer II</v>
          </cell>
          <cell r="C1384" t="str">
            <v>PSN</v>
          </cell>
          <cell r="D1384" t="str">
            <v>7377</v>
          </cell>
          <cell r="E1384" t="str">
            <v>Y</v>
          </cell>
          <cell r="F1384" t="str">
            <v>Lead - M&amp;E</v>
          </cell>
          <cell r="G1384" t="str">
            <v>A</v>
          </cell>
          <cell r="H1384" t="str">
            <v>INR</v>
          </cell>
          <cell r="I1384">
            <v>2187470.5499999998</v>
          </cell>
          <cell r="J1384">
            <v>1</v>
          </cell>
          <cell r="L1384" t="str">
            <v>LUCKNOW</v>
          </cell>
          <cell r="M1384" t="str">
            <v>AMEE</v>
          </cell>
          <cell r="AP1384">
            <v>81.06</v>
          </cell>
          <cell r="AQ1384">
            <v>103.79161447360929</v>
          </cell>
          <cell r="AR1384" t="str">
            <v xml:space="preserve"> </v>
          </cell>
          <cell r="AS1384" t="str">
            <v xml:space="preserve"> </v>
          </cell>
          <cell r="AT1384">
            <v>0</v>
          </cell>
        </row>
        <row r="1385">
          <cell r="A1385" t="str">
            <v>Sahera, Isaac</v>
          </cell>
          <cell r="B1385" t="str">
            <v>Digital Systems Associate II</v>
          </cell>
          <cell r="C1385" t="str">
            <v>CODE</v>
          </cell>
          <cell r="D1385" t="str">
            <v>7973</v>
          </cell>
          <cell r="E1385" t="str">
            <v>Y</v>
          </cell>
          <cell r="F1385" t="str">
            <v>Technical Program Officer</v>
          </cell>
          <cell r="G1385" t="str">
            <v>A</v>
          </cell>
          <cell r="H1385" t="str">
            <v>TZS</v>
          </cell>
          <cell r="I1385">
            <v>73459650</v>
          </cell>
          <cell r="J1385">
            <v>1</v>
          </cell>
          <cell r="L1385" t="str">
            <v>DAR ES SALAAM</v>
          </cell>
          <cell r="M1385" t="str">
            <v>AFRICA</v>
          </cell>
          <cell r="AP1385">
            <v>2500</v>
          </cell>
          <cell r="AQ1385">
            <v>113.01484615384615</v>
          </cell>
          <cell r="AR1385" t="str">
            <v xml:space="preserve"> </v>
          </cell>
          <cell r="AS1385" t="str">
            <v xml:space="preserve"> </v>
          </cell>
          <cell r="AT1385">
            <v>0</v>
          </cell>
        </row>
        <row r="1386">
          <cell r="A1386" t="str">
            <v>Sahu, Purusottam</v>
          </cell>
          <cell r="B1386" t="str">
            <v>Finance and Awards Associate II/ PADM II</v>
          </cell>
          <cell r="C1386" t="str">
            <v>PSN</v>
          </cell>
          <cell r="D1386" t="str">
            <v>8077</v>
          </cell>
          <cell r="E1386" t="str">
            <v>Y</v>
          </cell>
          <cell r="F1386" t="str">
            <v>Program Finance Associate – TB/HIV</v>
          </cell>
          <cell r="G1386" t="str">
            <v>A</v>
          </cell>
          <cell r="H1386" t="str">
            <v>INR</v>
          </cell>
          <cell r="I1386">
            <v>1290773.1000000001</v>
          </cell>
          <cell r="J1386">
            <v>1</v>
          </cell>
          <cell r="L1386" t="str">
            <v>REMOTE-IN-MUM</v>
          </cell>
          <cell r="M1386" t="str">
            <v>AMEE</v>
          </cell>
          <cell r="AP1386">
            <v>81.06</v>
          </cell>
          <cell r="AQ1386">
            <v>61.244904059670901</v>
          </cell>
          <cell r="AR1386" t="str">
            <v xml:space="preserve"> </v>
          </cell>
          <cell r="AS1386" t="str">
            <v xml:space="preserve"> </v>
          </cell>
          <cell r="AT1386">
            <v>0</v>
          </cell>
        </row>
        <row r="1387">
          <cell r="A1387" t="str">
            <v>Said, Raya Salum</v>
          </cell>
          <cell r="B1387" t="str">
            <v>Coordinator II Functional Support /Technician II</v>
          </cell>
          <cell r="C1387" t="str">
            <v>TAN</v>
          </cell>
          <cell r="D1387" t="str">
            <v>8091</v>
          </cell>
          <cell r="E1387" t="str">
            <v>Y</v>
          </cell>
          <cell r="F1387" t="str">
            <v>Office Coordinator / Receptionist, Tanzania Country Program</v>
          </cell>
          <cell r="G1387" t="str">
            <v>A</v>
          </cell>
          <cell r="H1387" t="str">
            <v>TZS</v>
          </cell>
          <cell r="I1387">
            <v>30384000</v>
          </cell>
          <cell r="J1387">
            <v>1</v>
          </cell>
          <cell r="L1387" t="str">
            <v>DAR ES SALAAM</v>
          </cell>
          <cell r="M1387" t="str">
            <v>AFRICA</v>
          </cell>
          <cell r="AP1387">
            <v>2500</v>
          </cell>
          <cell r="AQ1387">
            <v>46.744615384615386</v>
          </cell>
          <cell r="AR1387" t="str">
            <v xml:space="preserve"> </v>
          </cell>
          <cell r="AS1387" t="str">
            <v xml:space="preserve"> </v>
          </cell>
          <cell r="AT1387">
            <v>0</v>
          </cell>
        </row>
        <row r="1388">
          <cell r="A1388" t="str">
            <v>Sailo, Lalrinawmi</v>
          </cell>
          <cell r="B1388" t="str">
            <v>Program Associate II</v>
          </cell>
          <cell r="C1388" t="str">
            <v>PSN</v>
          </cell>
          <cell r="D1388" t="str">
            <v>8272</v>
          </cell>
          <cell r="E1388" t="str">
            <v>Y</v>
          </cell>
          <cell r="F1388" t="str">
            <v>State Program Officer - Treatment</v>
          </cell>
          <cell r="G1388" t="str">
            <v>A</v>
          </cell>
          <cell r="H1388" t="str">
            <v>INR</v>
          </cell>
          <cell r="I1388">
            <v>1229789.52</v>
          </cell>
          <cell r="J1388">
            <v>1</v>
          </cell>
          <cell r="L1388" t="str">
            <v>REMOTE-IN-ND</v>
          </cell>
          <cell r="M1388" t="str">
            <v>AMEE</v>
          </cell>
          <cell r="AP1388">
            <v>81.06</v>
          </cell>
          <cell r="AQ1388">
            <v>58.351340887092185</v>
          </cell>
          <cell r="AR1388" t="str">
            <v xml:space="preserve"> </v>
          </cell>
          <cell r="AS1388" t="str">
            <v xml:space="preserve"> </v>
          </cell>
          <cell r="AT1388">
            <v>0</v>
          </cell>
        </row>
        <row r="1389">
          <cell r="A1389" t="str">
            <v>Sakho, Issa</v>
          </cell>
          <cell r="B1389" t="str">
            <v>TL II Infrastructure</v>
          </cell>
          <cell r="C1389" t="str">
            <v>IT</v>
          </cell>
          <cell r="D1389" t="str">
            <v>5437</v>
          </cell>
          <cell r="E1389" t="str">
            <v>Y</v>
          </cell>
          <cell r="F1389" t="str">
            <v>Lead, Regional Systems Administrator</v>
          </cell>
          <cell r="G1389" t="str">
            <v>A</v>
          </cell>
          <cell r="H1389" t="str">
            <v>XOF</v>
          </cell>
          <cell r="I1389">
            <v>41286197</v>
          </cell>
          <cell r="J1389">
            <v>1</v>
          </cell>
          <cell r="L1389" t="str">
            <v>REMOTE-SN</v>
          </cell>
          <cell r="M1389" t="str">
            <v>AFRICA</v>
          </cell>
          <cell r="AP1389">
            <v>600</v>
          </cell>
          <cell r="AQ1389">
            <v>264.655108974359</v>
          </cell>
          <cell r="AR1389" t="str">
            <v xml:space="preserve"> </v>
          </cell>
          <cell r="AS1389" t="str">
            <v xml:space="preserve"> </v>
          </cell>
          <cell r="AT1389">
            <v>0</v>
          </cell>
        </row>
        <row r="1390">
          <cell r="A1390" t="str">
            <v>Sakthivel, Saravanamurthy Ponnusamy</v>
          </cell>
          <cell r="B1390" t="str">
            <v>Senior Data Science Officer II</v>
          </cell>
          <cell r="C1390" t="str">
            <v>PSN</v>
          </cell>
          <cell r="D1390" t="str">
            <v>7463</v>
          </cell>
          <cell r="E1390" t="str">
            <v>Y</v>
          </cell>
          <cell r="F1390" t="str">
            <v>Lead Viral Hepatitis</v>
          </cell>
          <cell r="G1390" t="str">
            <v>A</v>
          </cell>
          <cell r="H1390" t="str">
            <v>INR</v>
          </cell>
          <cell r="I1390">
            <v>3631827.41</v>
          </cell>
          <cell r="J1390">
            <v>1</v>
          </cell>
          <cell r="L1390" t="str">
            <v>NEW DELHI</v>
          </cell>
          <cell r="M1390" t="str">
            <v>AMEE</v>
          </cell>
          <cell r="AP1390">
            <v>81.06</v>
          </cell>
          <cell r="AQ1390">
            <v>172.32379671278636</v>
          </cell>
          <cell r="AR1390" t="str">
            <v xml:space="preserve"> </v>
          </cell>
          <cell r="AS1390" t="str">
            <v xml:space="preserve"> </v>
          </cell>
          <cell r="AT1390">
            <v>0</v>
          </cell>
        </row>
        <row r="1391">
          <cell r="A1391" t="str">
            <v>Salima, Atupele</v>
          </cell>
          <cell r="B1391" t="str">
            <v>Coordinator II Functional Support /Technician II</v>
          </cell>
          <cell r="C1391" t="str">
            <v>MD</v>
          </cell>
          <cell r="D1391" t="str">
            <v>8282</v>
          </cell>
          <cell r="E1391" t="str">
            <v>Y</v>
          </cell>
          <cell r="F1391" t="str">
            <v>Country Program Associate</v>
          </cell>
          <cell r="G1391" t="str">
            <v>A</v>
          </cell>
          <cell r="H1391" t="str">
            <v>MWK</v>
          </cell>
          <cell r="I1391">
            <v>18000000</v>
          </cell>
          <cell r="J1391">
            <v>1</v>
          </cell>
          <cell r="L1391" t="str">
            <v>MalawiLilongwe</v>
          </cell>
          <cell r="M1391" t="str">
            <v>AFRICA</v>
          </cell>
          <cell r="AP1391">
            <v>1100</v>
          </cell>
          <cell r="AQ1391">
            <v>62.93706293706294</v>
          </cell>
          <cell r="AR1391" t="str">
            <v xml:space="preserve"> </v>
          </cell>
          <cell r="AS1391" t="str">
            <v xml:space="preserve"> </v>
          </cell>
          <cell r="AT1391">
            <v>0</v>
          </cell>
        </row>
        <row r="1392">
          <cell r="A1392" t="str">
            <v>Salisbury, Nicole</v>
          </cell>
          <cell r="B1392" t="str">
            <v>Senior Program Officer II</v>
          </cell>
          <cell r="C1392" t="str">
            <v>HSID</v>
          </cell>
          <cell r="D1392" t="str">
            <v>4163</v>
          </cell>
          <cell r="E1392" t="str">
            <v>Y</v>
          </cell>
          <cell r="F1392" t="str">
            <v>Senior Program Officer, Health Systems</v>
          </cell>
          <cell r="G1392" t="str">
            <v>A</v>
          </cell>
          <cell r="H1392" t="str">
            <v>USD</v>
          </cell>
          <cell r="I1392">
            <v>101365.99</v>
          </cell>
          <cell r="J1392">
            <v>0.7</v>
          </cell>
          <cell r="L1392" t="str">
            <v>HOME-WA-SEA</v>
          </cell>
          <cell r="M1392" t="str">
            <v>US</v>
          </cell>
          <cell r="AP1392">
            <v>1</v>
          </cell>
          <cell r="AQ1392">
            <v>556.95598901098901</v>
          </cell>
          <cell r="AR1392" t="str">
            <v xml:space="preserve"> </v>
          </cell>
          <cell r="AS1392" t="str">
            <v xml:space="preserve"> </v>
          </cell>
          <cell r="AT1392">
            <v>0</v>
          </cell>
        </row>
        <row r="1393">
          <cell r="A1393" t="str">
            <v>Salts, Nancy Jean</v>
          </cell>
          <cell r="B1393" t="str">
            <v>Director Clinical Program</v>
          </cell>
          <cell r="C1393" t="str">
            <v>CIFM</v>
          </cell>
          <cell r="D1393" t="str">
            <v>6524</v>
          </cell>
          <cell r="E1393" t="str">
            <v>Y</v>
          </cell>
          <cell r="F1393" t="str">
            <v>Director, Project &amp; Portfolio Management, CVIA PAI</v>
          </cell>
          <cell r="G1393" t="str">
            <v>A</v>
          </cell>
          <cell r="H1393" t="str">
            <v>USD</v>
          </cell>
          <cell r="I1393">
            <v>217300.72</v>
          </cell>
          <cell r="J1393">
            <v>1</v>
          </cell>
          <cell r="L1393" t="str">
            <v>SEATTLE</v>
          </cell>
          <cell r="M1393" t="str">
            <v>US</v>
          </cell>
          <cell r="AP1393">
            <v>1</v>
          </cell>
          <cell r="AQ1393">
            <v>835.77200000000005</v>
          </cell>
          <cell r="AR1393" t="str">
            <v xml:space="preserve"> </v>
          </cell>
          <cell r="AS1393" t="str">
            <v>X</v>
          </cell>
          <cell r="AT1393">
            <v>0</v>
          </cell>
        </row>
        <row r="1394">
          <cell r="A1394" t="str">
            <v>Samoei, Josphat Kipkorir</v>
          </cell>
          <cell r="B1394" t="str">
            <v>Senior Program Officer I</v>
          </cell>
          <cell r="C1394" t="str">
            <v>NCD</v>
          </cell>
          <cell r="D1394" t="str">
            <v>7195</v>
          </cell>
          <cell r="E1394" t="str">
            <v>Y</v>
          </cell>
          <cell r="F1394" t="str">
            <v>Supply Chain Specialist, Access Accelerated Project</v>
          </cell>
          <cell r="G1394" t="str">
            <v>A</v>
          </cell>
          <cell r="H1394" t="str">
            <v>USD</v>
          </cell>
          <cell r="I1394">
            <v>47328.27</v>
          </cell>
          <cell r="J1394">
            <v>1</v>
          </cell>
          <cell r="L1394" t="str">
            <v>NAIROBI</v>
          </cell>
          <cell r="M1394" t="str">
            <v>AFRICA</v>
          </cell>
          <cell r="AP1394">
            <v>1</v>
          </cell>
          <cell r="AQ1394">
            <v>182.03180769230767</v>
          </cell>
          <cell r="AR1394" t="str">
            <v xml:space="preserve"> </v>
          </cell>
          <cell r="AS1394" t="str">
            <v xml:space="preserve"> </v>
          </cell>
          <cell r="AT1394">
            <v>0</v>
          </cell>
        </row>
        <row r="1395">
          <cell r="A1395" t="str">
            <v>Samora, Paul Sebastian</v>
          </cell>
          <cell r="B1395" t="str">
            <v>Senior Manager FP&amp;A</v>
          </cell>
          <cell r="C1395" t="str">
            <v>FPA</v>
          </cell>
          <cell r="D1395" t="str">
            <v>5881</v>
          </cell>
          <cell r="E1395" t="str">
            <v>Y</v>
          </cell>
          <cell r="F1395" t="str">
            <v>Senior Manager FP&amp;A</v>
          </cell>
          <cell r="G1395" t="str">
            <v>A</v>
          </cell>
          <cell r="H1395" t="str">
            <v>USD</v>
          </cell>
          <cell r="I1395">
            <v>138607.04000000001</v>
          </cell>
          <cell r="J1395">
            <v>1</v>
          </cell>
          <cell r="L1395" t="str">
            <v>SEATTLE</v>
          </cell>
          <cell r="M1395" t="str">
            <v>US</v>
          </cell>
          <cell r="AP1395">
            <v>1</v>
          </cell>
          <cell r="AQ1395">
            <v>533.10400000000004</v>
          </cell>
          <cell r="AR1395" t="str">
            <v xml:space="preserve"> </v>
          </cell>
          <cell r="AS1395" t="str">
            <v xml:space="preserve"> </v>
          </cell>
          <cell r="AT1395">
            <v>0</v>
          </cell>
        </row>
        <row r="1396">
          <cell r="A1396" t="str">
            <v>Samuel, Abdi</v>
          </cell>
          <cell r="B1396" t="str">
            <v>Senior Manager Program</v>
          </cell>
          <cell r="C1396" t="str">
            <v>ET</v>
          </cell>
          <cell r="D1396" t="str">
            <v>10171</v>
          </cell>
          <cell r="E1396" t="str">
            <v>Y</v>
          </cell>
          <cell r="F1396" t="str">
            <v>Senior Malaria Technical Advisor</v>
          </cell>
          <cell r="G1396" t="str">
            <v>A</v>
          </cell>
          <cell r="H1396" t="str">
            <v>USD</v>
          </cell>
          <cell r="I1396">
            <v>48000</v>
          </cell>
          <cell r="J1396">
            <v>1</v>
          </cell>
          <cell r="L1396" t="str">
            <v>ADDIS</v>
          </cell>
          <cell r="M1396" t="str">
            <v>AFRICA</v>
          </cell>
          <cell r="AP1396">
            <v>1</v>
          </cell>
          <cell r="AQ1396">
            <v>184.61538461538461</v>
          </cell>
          <cell r="AR1396" t="str">
            <v xml:space="preserve"> </v>
          </cell>
          <cell r="AS1396" t="str">
            <v xml:space="preserve"> </v>
          </cell>
          <cell r="AT1396">
            <v>0</v>
          </cell>
        </row>
        <row r="1397">
          <cell r="A1397" t="str">
            <v>Sanbaba, Gebre</v>
          </cell>
          <cell r="B1397" t="str">
            <v>Senior Program Officer II</v>
          </cell>
          <cell r="C1397" t="str">
            <v>ET</v>
          </cell>
          <cell r="D1397" t="str">
            <v>10260</v>
          </cell>
          <cell r="E1397" t="str">
            <v>Y</v>
          </cell>
          <cell r="F1397" t="str">
            <v>Regional HPV Vaccine Rollout Support TA- Sidama Region</v>
          </cell>
          <cell r="G1397" t="str">
            <v>A</v>
          </cell>
          <cell r="H1397" t="str">
            <v>USD</v>
          </cell>
          <cell r="I1397">
            <v>15360</v>
          </cell>
          <cell r="J1397">
            <v>1</v>
          </cell>
          <cell r="L1397" t="str">
            <v>REMOTE-ET</v>
          </cell>
          <cell r="M1397" t="str">
            <v>AFRICA</v>
          </cell>
          <cell r="AP1397">
            <v>1</v>
          </cell>
          <cell r="AQ1397">
            <v>59.07692307692308</v>
          </cell>
          <cell r="AR1397" t="str">
            <v xml:space="preserve"> </v>
          </cell>
          <cell r="AS1397" t="str">
            <v xml:space="preserve"> </v>
          </cell>
          <cell r="AT1397">
            <v>0</v>
          </cell>
        </row>
        <row r="1398">
          <cell r="A1398" t="str">
            <v>Sande, Ndanatseyi Dube</v>
          </cell>
          <cell r="B1398" t="str">
            <v>Senior Manager Finance and Awards</v>
          </cell>
          <cell r="C1398" t="str">
            <v>ECD</v>
          </cell>
          <cell r="D1398" t="str">
            <v>4614</v>
          </cell>
          <cell r="E1398" t="str">
            <v>Y</v>
          </cell>
          <cell r="F1398" t="str">
            <v>Senior SADM</v>
          </cell>
          <cell r="G1398" t="str">
            <v>A</v>
          </cell>
          <cell r="H1398" t="str">
            <v>MZN</v>
          </cell>
          <cell r="I1398">
            <v>8397972.3000000007</v>
          </cell>
          <cell r="J1398">
            <v>1</v>
          </cell>
          <cell r="L1398" t="str">
            <v>MOZMAPUTO</v>
          </cell>
          <cell r="M1398" t="str">
            <v>AFRICA</v>
          </cell>
          <cell r="AP1398">
            <v>63</v>
          </cell>
          <cell r="AQ1398">
            <v>512.69672161172173</v>
          </cell>
          <cell r="AR1398" t="str">
            <v xml:space="preserve"> </v>
          </cell>
          <cell r="AS1398" t="str">
            <v xml:space="preserve"> </v>
          </cell>
          <cell r="AT1398">
            <v>0</v>
          </cell>
        </row>
        <row r="1399">
          <cell r="A1399" t="str">
            <v>Sanders, Rebecca Nicole</v>
          </cell>
          <cell r="B1399" t="str">
            <v>Senior Paralegal I</v>
          </cell>
          <cell r="C1399" t="str">
            <v>LA</v>
          </cell>
          <cell r="D1399" t="str">
            <v>6255</v>
          </cell>
          <cell r="E1399" t="str">
            <v>Y</v>
          </cell>
          <cell r="F1399" t="str">
            <v>Paralegal</v>
          </cell>
          <cell r="G1399" t="str">
            <v>A</v>
          </cell>
          <cell r="H1399" t="str">
            <v>USD</v>
          </cell>
          <cell r="I1399">
            <v>117202.18</v>
          </cell>
          <cell r="J1399">
            <v>1</v>
          </cell>
          <cell r="L1399" t="str">
            <v>HOME-TX-SEA</v>
          </cell>
          <cell r="M1399" t="str">
            <v>US</v>
          </cell>
          <cell r="AP1399">
            <v>1</v>
          </cell>
          <cell r="AQ1399">
            <v>450.77761538461533</v>
          </cell>
          <cell r="AR1399" t="str">
            <v xml:space="preserve"> </v>
          </cell>
          <cell r="AS1399" t="str">
            <v xml:space="preserve"> </v>
          </cell>
          <cell r="AT1399">
            <v>0</v>
          </cell>
        </row>
        <row r="1400">
          <cell r="A1400" t="str">
            <v>Sandlin, Shawn Philip</v>
          </cell>
          <cell r="B1400" t="str">
            <v>Ethics &amp; Compliance Officer II</v>
          </cell>
          <cell r="C1400" t="str">
            <v>ORA</v>
          </cell>
          <cell r="D1400" t="str">
            <v>5470</v>
          </cell>
          <cell r="E1400" t="str">
            <v>Y</v>
          </cell>
          <cell r="F1400" t="str">
            <v>ORA Coordinator</v>
          </cell>
          <cell r="G1400" t="str">
            <v>A</v>
          </cell>
          <cell r="H1400" t="str">
            <v>USD</v>
          </cell>
          <cell r="I1400">
            <v>80093.52</v>
          </cell>
          <cell r="J1400">
            <v>1</v>
          </cell>
          <cell r="L1400" t="str">
            <v>SEATTLE</v>
          </cell>
          <cell r="M1400" t="str">
            <v>US</v>
          </cell>
          <cell r="AP1400">
            <v>1</v>
          </cell>
          <cell r="AQ1400">
            <v>308.05200000000002</v>
          </cell>
          <cell r="AR1400" t="str">
            <v xml:space="preserve"> </v>
          </cell>
          <cell r="AS1400" t="str">
            <v xml:space="preserve"> </v>
          </cell>
          <cell r="AT1400">
            <v>0</v>
          </cell>
        </row>
        <row r="1401">
          <cell r="A1401" t="str">
            <v>sane, Mame ndella</v>
          </cell>
          <cell r="B1401" t="str">
            <v>Functional Specialist I</v>
          </cell>
          <cell r="C1401" t="str">
            <v>MNTD</v>
          </cell>
          <cell r="D1401" t="str">
            <v>10132</v>
          </cell>
          <cell r="E1401" t="str">
            <v>Y</v>
          </cell>
          <cell r="F1401" t="str">
            <v>Project Operations Officer</v>
          </cell>
          <cell r="G1401" t="str">
            <v>A</v>
          </cell>
          <cell r="H1401" t="str">
            <v>XOF</v>
          </cell>
          <cell r="I1401">
            <v>16286400</v>
          </cell>
          <cell r="J1401">
            <v>1</v>
          </cell>
          <cell r="L1401" t="str">
            <v>SenegalDakar</v>
          </cell>
          <cell r="M1401" t="str">
            <v>AFRICA</v>
          </cell>
          <cell r="AP1401">
            <v>600</v>
          </cell>
          <cell r="AQ1401">
            <v>104.4</v>
          </cell>
          <cell r="AR1401" t="str">
            <v xml:space="preserve"> </v>
          </cell>
          <cell r="AS1401" t="str">
            <v xml:space="preserve"> </v>
          </cell>
          <cell r="AT1401">
            <v>0</v>
          </cell>
        </row>
        <row r="1402">
          <cell r="A1402" t="str">
            <v>Sangale, Lynette</v>
          </cell>
          <cell r="B1402" t="str">
            <v>Administrative Assistant II</v>
          </cell>
          <cell r="C1402" t="str">
            <v>PSK</v>
          </cell>
          <cell r="D1402" t="str">
            <v>4540</v>
          </cell>
          <cell r="E1402" t="str">
            <v>Y</v>
          </cell>
          <cell r="F1402" t="str">
            <v>Administrative Assistant</v>
          </cell>
          <cell r="G1402" t="str">
            <v>A</v>
          </cell>
          <cell r="H1402" t="str">
            <v>USD</v>
          </cell>
          <cell r="I1402">
            <v>10225.98</v>
          </cell>
          <cell r="J1402">
            <v>1</v>
          </cell>
          <cell r="L1402" t="str">
            <v>KAKAMEGA</v>
          </cell>
          <cell r="M1402" t="str">
            <v>AFRICA</v>
          </cell>
          <cell r="AP1402">
            <v>1</v>
          </cell>
          <cell r="AQ1402">
            <v>39.330692307692303</v>
          </cell>
          <cell r="AR1402" t="str">
            <v xml:space="preserve"> </v>
          </cell>
          <cell r="AS1402" t="str">
            <v xml:space="preserve"> </v>
          </cell>
          <cell r="AT1402">
            <v>0</v>
          </cell>
        </row>
        <row r="1403">
          <cell r="A1403" t="str">
            <v>Sanyal, Sohini</v>
          </cell>
          <cell r="B1403" t="str">
            <v>Senior Learning &amp; Development Officer I</v>
          </cell>
          <cell r="C1403" t="str">
            <v>HR</v>
          </cell>
          <cell r="D1403" t="str">
            <v>10314</v>
          </cell>
          <cell r="E1403" t="str">
            <v>Y</v>
          </cell>
          <cell r="F1403" t="str">
            <v>Learning &amp; Development Specialist</v>
          </cell>
          <cell r="G1403" t="str">
            <v>A</v>
          </cell>
          <cell r="H1403" t="str">
            <v>INR</v>
          </cell>
          <cell r="I1403">
            <v>2155000</v>
          </cell>
          <cell r="J1403">
            <v>1</v>
          </cell>
          <cell r="L1403" t="str">
            <v>NEW DELHI</v>
          </cell>
          <cell r="M1403" t="str">
            <v>AMEE</v>
          </cell>
          <cell r="AP1403">
            <v>81.06</v>
          </cell>
          <cell r="AQ1403">
            <v>102.25094421985614</v>
          </cell>
          <cell r="AR1403" t="str">
            <v xml:space="preserve"> </v>
          </cell>
          <cell r="AS1403" t="str">
            <v xml:space="preserve"> </v>
          </cell>
          <cell r="AT1403">
            <v>0</v>
          </cell>
        </row>
        <row r="1404">
          <cell r="A1404" t="str">
            <v>Saran, Rohini</v>
          </cell>
          <cell r="B1404" t="str">
            <v>Program Advisor I</v>
          </cell>
          <cell r="C1404" t="str">
            <v>PSN</v>
          </cell>
          <cell r="D1404" t="str">
            <v>7330</v>
          </cell>
          <cell r="E1404" t="str">
            <v>Y</v>
          </cell>
          <cell r="F1404" t="str">
            <v>Program Advisor - Nutrition</v>
          </cell>
          <cell r="G1404" t="str">
            <v>A</v>
          </cell>
          <cell r="H1404" t="str">
            <v>INR</v>
          </cell>
          <cell r="I1404">
            <v>3049914.09</v>
          </cell>
          <cell r="J1404">
            <v>1</v>
          </cell>
          <cell r="L1404" t="str">
            <v>NEW DELHI</v>
          </cell>
          <cell r="M1404" t="str">
            <v>AMEE</v>
          </cell>
          <cell r="AP1404">
            <v>81.06</v>
          </cell>
          <cell r="AQ1404">
            <v>144.71303735124977</v>
          </cell>
          <cell r="AR1404" t="str">
            <v xml:space="preserve"> </v>
          </cell>
          <cell r="AS1404" t="str">
            <v xml:space="preserve"> </v>
          </cell>
          <cell r="AT1404">
            <v>0</v>
          </cell>
        </row>
        <row r="1405">
          <cell r="A1405" t="str">
            <v>Saronge, Susan Atieno</v>
          </cell>
          <cell r="B1405" t="str">
            <v>Administrative Assistant I</v>
          </cell>
          <cell r="C1405" t="str">
            <v>PSK</v>
          </cell>
          <cell r="D1405" t="str">
            <v>4737</v>
          </cell>
          <cell r="E1405" t="str">
            <v>Y</v>
          </cell>
          <cell r="F1405" t="str">
            <v>Receptionist</v>
          </cell>
          <cell r="G1405" t="str">
            <v>A</v>
          </cell>
          <cell r="H1405" t="str">
            <v>USD</v>
          </cell>
          <cell r="I1405">
            <v>9544.35</v>
          </cell>
          <cell r="J1405">
            <v>1</v>
          </cell>
          <cell r="L1405" t="str">
            <v>HOMABAY</v>
          </cell>
          <cell r="M1405" t="str">
            <v>AFRICA</v>
          </cell>
          <cell r="AP1405">
            <v>1</v>
          </cell>
          <cell r="AQ1405">
            <v>36.709038461538462</v>
          </cell>
          <cell r="AR1405" t="str">
            <v xml:space="preserve"> </v>
          </cell>
          <cell r="AS1405" t="str">
            <v xml:space="preserve"> </v>
          </cell>
          <cell r="AT1405">
            <v>0</v>
          </cell>
        </row>
        <row r="1406">
          <cell r="A1406" t="str">
            <v>Sarr, Madeleine Khady Ndoffe</v>
          </cell>
          <cell r="B1406" t="str">
            <v>Senior Digital Systems Officer I</v>
          </cell>
          <cell r="C1406" t="str">
            <v>CODE</v>
          </cell>
          <cell r="D1406" t="str">
            <v>8136</v>
          </cell>
          <cell r="E1406" t="str">
            <v>Y</v>
          </cell>
          <cell r="F1406" t="str">
            <v>Technical Program Officer, Innovation and Impact, Digital Square</v>
          </cell>
          <cell r="G1406" t="str">
            <v>A</v>
          </cell>
          <cell r="H1406" t="str">
            <v>XOF</v>
          </cell>
          <cell r="I1406">
            <v>30871752</v>
          </cell>
          <cell r="J1406">
            <v>1</v>
          </cell>
          <cell r="L1406" t="str">
            <v>SenegalDakar</v>
          </cell>
          <cell r="M1406" t="str">
            <v>AFRICA</v>
          </cell>
          <cell r="AP1406">
            <v>600</v>
          </cell>
          <cell r="AQ1406">
            <v>197.89584615384615</v>
          </cell>
          <cell r="AR1406" t="str">
            <v xml:space="preserve"> </v>
          </cell>
          <cell r="AS1406" t="str">
            <v xml:space="preserve"> </v>
          </cell>
          <cell r="AT1406">
            <v>0</v>
          </cell>
        </row>
        <row r="1407">
          <cell r="A1407" t="str">
            <v>Saurabh, Kumar</v>
          </cell>
          <cell r="B1407" t="str">
            <v>Senior Program Officer I</v>
          </cell>
          <cell r="C1407" t="str">
            <v>PSN</v>
          </cell>
          <cell r="D1407" t="str">
            <v>7719</v>
          </cell>
          <cell r="E1407" t="str">
            <v>Y</v>
          </cell>
          <cell r="F1407" t="str">
            <v>Regional Program Manager -Food Fortification, West</v>
          </cell>
          <cell r="G1407" t="str">
            <v>A</v>
          </cell>
          <cell r="H1407" t="str">
            <v>INR</v>
          </cell>
          <cell r="I1407">
            <v>1712338.12</v>
          </cell>
          <cell r="J1407">
            <v>1</v>
          </cell>
          <cell r="L1407" t="str">
            <v>NEW DELHI</v>
          </cell>
          <cell r="M1407" t="str">
            <v>AMEE</v>
          </cell>
          <cell r="AP1407">
            <v>81.06</v>
          </cell>
          <cell r="AQ1407">
            <v>81.247419765036355</v>
          </cell>
          <cell r="AR1407" t="str">
            <v xml:space="preserve"> </v>
          </cell>
          <cell r="AS1407" t="str">
            <v xml:space="preserve"> </v>
          </cell>
          <cell r="AT1407">
            <v>0</v>
          </cell>
        </row>
        <row r="1408">
          <cell r="A1408" t="str">
            <v>Saville, Melanie Karen</v>
          </cell>
          <cell r="B1408" t="str">
            <v>Chief</v>
          </cell>
          <cell r="C1408" t="str">
            <v>4115</v>
          </cell>
          <cell r="D1408" t="str">
            <v>10106</v>
          </cell>
          <cell r="E1408" t="str">
            <v>Y</v>
          </cell>
          <cell r="F1408" t="str">
            <v>Chief Scientific Officer</v>
          </cell>
          <cell r="G1408" t="str">
            <v>A</v>
          </cell>
          <cell r="H1408" t="str">
            <v>GBP</v>
          </cell>
          <cell r="I1408">
            <v>330000</v>
          </cell>
          <cell r="J1408">
            <v>1</v>
          </cell>
          <cell r="L1408" t="str">
            <v>LONDON</v>
          </cell>
          <cell r="M1408" t="str">
            <v>AMEE</v>
          </cell>
          <cell r="AP1408">
            <v>0.72499999999999998</v>
          </cell>
          <cell r="AQ1408">
            <v>1750.663129973475</v>
          </cell>
          <cell r="AR1408" t="str">
            <v xml:space="preserve"> </v>
          </cell>
          <cell r="AS1408" t="str">
            <v>X</v>
          </cell>
          <cell r="AT1408">
            <v>0</v>
          </cell>
        </row>
        <row r="1409">
          <cell r="A1409" t="str">
            <v>Saxena, Anushri</v>
          </cell>
          <cell r="B1409" t="str">
            <v>Senior Functional Coordinator</v>
          </cell>
          <cell r="C1409" t="str">
            <v>PSN</v>
          </cell>
          <cell r="D1409" t="str">
            <v>7986</v>
          </cell>
          <cell r="E1409" t="str">
            <v>Y</v>
          </cell>
          <cell r="F1409" t="str">
            <v>Program Associate II</v>
          </cell>
          <cell r="G1409" t="str">
            <v>A</v>
          </cell>
          <cell r="H1409" t="str">
            <v>INR</v>
          </cell>
          <cell r="I1409">
            <v>730144.89</v>
          </cell>
          <cell r="J1409">
            <v>1</v>
          </cell>
          <cell r="L1409" t="str">
            <v>NEW DELHI</v>
          </cell>
          <cell r="M1409" t="str">
            <v>AMEE</v>
          </cell>
          <cell r="AP1409">
            <v>81.06</v>
          </cell>
          <cell r="AQ1409">
            <v>34.644085577634797</v>
          </cell>
          <cell r="AR1409" t="str">
            <v xml:space="preserve"> </v>
          </cell>
          <cell r="AS1409" t="str">
            <v xml:space="preserve"> </v>
          </cell>
          <cell r="AT1409">
            <v>0</v>
          </cell>
        </row>
        <row r="1410">
          <cell r="A1410" t="str">
            <v>Schallnau, Judith</v>
          </cell>
          <cell r="B1410" t="str">
            <v>Advanced Attorney</v>
          </cell>
          <cell r="C1410" t="str">
            <v>LA</v>
          </cell>
          <cell r="D1410" t="str">
            <v>8214</v>
          </cell>
          <cell r="E1410" t="str">
            <v>Y</v>
          </cell>
          <cell r="F1410" t="str">
            <v>Legal Counsel, AMEE region</v>
          </cell>
          <cell r="G1410" t="str">
            <v>A</v>
          </cell>
          <cell r="H1410" t="str">
            <v>CHF</v>
          </cell>
          <cell r="I1410">
            <v>166860</v>
          </cell>
          <cell r="J1410">
            <v>1</v>
          </cell>
          <cell r="L1410" t="str">
            <v>SWITZFATH</v>
          </cell>
          <cell r="M1410" t="str">
            <v>AMEE</v>
          </cell>
          <cell r="AP1410">
            <v>0.92169999999999996</v>
          </cell>
          <cell r="AQ1410">
            <v>696.28863054055637</v>
          </cell>
          <cell r="AR1410" t="str">
            <v xml:space="preserve"> </v>
          </cell>
          <cell r="AS1410" t="str">
            <v xml:space="preserve"> </v>
          </cell>
          <cell r="AT1410">
            <v>0</v>
          </cell>
        </row>
        <row r="1411">
          <cell r="A1411" t="str">
            <v>Scheurich, Adam James</v>
          </cell>
          <cell r="B1411" t="str">
            <v>Senior Executive Assistant / Officer I</v>
          </cell>
          <cell r="C1411" t="str">
            <v>LA</v>
          </cell>
          <cell r="D1411" t="str">
            <v>8229</v>
          </cell>
          <cell r="E1411" t="str">
            <v>Y</v>
          </cell>
          <cell r="F1411" t="str">
            <v>Executive Assistant</v>
          </cell>
          <cell r="G1411" t="str">
            <v>A</v>
          </cell>
          <cell r="H1411" t="str">
            <v>USD</v>
          </cell>
          <cell r="I1411">
            <v>97344</v>
          </cell>
          <cell r="J1411">
            <v>1</v>
          </cell>
          <cell r="L1411" t="str">
            <v>SEATTLE</v>
          </cell>
          <cell r="M1411" t="str">
            <v>US</v>
          </cell>
          <cell r="AP1411">
            <v>1</v>
          </cell>
          <cell r="AQ1411">
            <v>374.4</v>
          </cell>
          <cell r="AR1411" t="str">
            <v xml:space="preserve"> </v>
          </cell>
          <cell r="AS1411" t="str">
            <v xml:space="preserve"> </v>
          </cell>
          <cell r="AT1411">
            <v>0</v>
          </cell>
        </row>
        <row r="1412">
          <cell r="A1412" t="str">
            <v>Schneider Eberle, Kammerle</v>
          </cell>
          <cell r="B1412" t="str">
            <v>Chief</v>
          </cell>
          <cell r="C1412" t="str">
            <v>PINVMGT</v>
          </cell>
          <cell r="D1412" t="str">
            <v>4311</v>
          </cell>
          <cell r="E1412" t="str">
            <v>Y</v>
          </cell>
          <cell r="F1412" t="str">
            <v>Chief Global Health Program Officer</v>
          </cell>
          <cell r="G1412" t="str">
            <v>A</v>
          </cell>
          <cell r="H1412" t="str">
            <v>USD</v>
          </cell>
          <cell r="I1412">
            <v>358786.48</v>
          </cell>
          <cell r="J1412">
            <v>1</v>
          </cell>
          <cell r="L1412" t="str">
            <v>SEATTLE</v>
          </cell>
          <cell r="M1412" t="str">
            <v>US</v>
          </cell>
          <cell r="AP1412">
            <v>1</v>
          </cell>
          <cell r="AQ1412">
            <v>1379.9479999999999</v>
          </cell>
          <cell r="AR1412" t="str">
            <v xml:space="preserve"> </v>
          </cell>
          <cell r="AS1412" t="str">
            <v>X</v>
          </cell>
          <cell r="AT1412">
            <v>0</v>
          </cell>
        </row>
        <row r="1413">
          <cell r="A1413" t="str">
            <v>Schoeben, Madison Noell</v>
          </cell>
          <cell r="B1413" t="str">
            <v>Program Project Manager</v>
          </cell>
          <cell r="C1413" t="str">
            <v>RH</v>
          </cell>
          <cell r="D1413" t="str">
            <v>6987</v>
          </cell>
          <cell r="E1413" t="str">
            <v>Y</v>
          </cell>
          <cell r="F1413" t="str">
            <v>Project Specialist</v>
          </cell>
          <cell r="G1413" t="str">
            <v>A</v>
          </cell>
          <cell r="H1413" t="str">
            <v>USD</v>
          </cell>
          <cell r="I1413">
            <v>77008.36</v>
          </cell>
          <cell r="J1413">
            <v>1</v>
          </cell>
          <cell r="L1413" t="str">
            <v>HOME-WA-SEA</v>
          </cell>
          <cell r="M1413" t="str">
            <v>US</v>
          </cell>
          <cell r="AP1413">
            <v>1</v>
          </cell>
          <cell r="AQ1413">
            <v>296.18599999999998</v>
          </cell>
          <cell r="AR1413" t="str">
            <v xml:space="preserve"> </v>
          </cell>
          <cell r="AS1413" t="str">
            <v xml:space="preserve"> </v>
          </cell>
          <cell r="AT1413">
            <v>0</v>
          </cell>
        </row>
        <row r="1414">
          <cell r="A1414" t="str">
            <v>Schonfeldt, Anzel</v>
          </cell>
          <cell r="B1414" t="str">
            <v>Senior Data Science Officer II</v>
          </cell>
          <cell r="C1414" t="str">
            <v>CODE</v>
          </cell>
          <cell r="D1414" t="str">
            <v>6700</v>
          </cell>
          <cell r="E1414" t="str">
            <v>Y</v>
          </cell>
          <cell r="F1414" t="str">
            <v>Director – Digital Square, South Africa</v>
          </cell>
          <cell r="G1414" t="str">
            <v>A</v>
          </cell>
          <cell r="H1414" t="str">
            <v>ZAR</v>
          </cell>
          <cell r="I1414">
            <v>1901652</v>
          </cell>
          <cell r="J1414">
            <v>1</v>
          </cell>
          <cell r="L1414" t="str">
            <v>JOHANNESBURG</v>
          </cell>
          <cell r="M1414" t="str">
            <v>AFRICA</v>
          </cell>
          <cell r="AP1414">
            <v>18.2</v>
          </cell>
          <cell r="AQ1414">
            <v>401.87066779374476</v>
          </cell>
          <cell r="AR1414" t="str">
            <v xml:space="preserve"> </v>
          </cell>
          <cell r="AS1414" t="str">
            <v xml:space="preserve"> </v>
          </cell>
          <cell r="AT1414">
            <v>0</v>
          </cell>
        </row>
        <row r="1415">
          <cell r="A1415" t="str">
            <v>Schuind, Anne Elizabeth Jacqueline</v>
          </cell>
          <cell r="B1415" t="str">
            <v>Research &amp; Development Advisor II</v>
          </cell>
          <cell r="C1415" t="str">
            <v>4114</v>
          </cell>
          <cell r="D1415" t="str">
            <v>7170</v>
          </cell>
          <cell r="E1415" t="str">
            <v>Y</v>
          </cell>
          <cell r="F1415" t="str">
            <v>Research &amp; Development Advisor II</v>
          </cell>
          <cell r="G1415" t="str">
            <v>A</v>
          </cell>
          <cell r="H1415" t="str">
            <v>USD</v>
          </cell>
          <cell r="I1415">
            <v>304000</v>
          </cell>
          <cell r="J1415">
            <v>1</v>
          </cell>
          <cell r="L1415" t="str">
            <v>HOME-MD-SEA</v>
          </cell>
          <cell r="M1415" t="str">
            <v>US</v>
          </cell>
          <cell r="AP1415">
            <v>1</v>
          </cell>
          <cell r="AQ1415">
            <v>1169.2307692307693</v>
          </cell>
          <cell r="AR1415" t="str">
            <v xml:space="preserve"> </v>
          </cell>
          <cell r="AS1415" t="str">
            <v>X</v>
          </cell>
          <cell r="AT1415">
            <v>0</v>
          </cell>
        </row>
        <row r="1416">
          <cell r="A1416" t="str">
            <v>Schutzer, Aaron Anthony</v>
          </cell>
          <cell r="B1416" t="str">
            <v>Advanced Attorney</v>
          </cell>
          <cell r="C1416" t="str">
            <v>LA</v>
          </cell>
          <cell r="D1416" t="str">
            <v>7077</v>
          </cell>
          <cell r="E1416" t="str">
            <v>Y</v>
          </cell>
          <cell r="F1416" t="str">
            <v>Senior Counsel</v>
          </cell>
          <cell r="G1416" t="str">
            <v>A</v>
          </cell>
          <cell r="H1416" t="str">
            <v>USD</v>
          </cell>
          <cell r="I1416">
            <v>200962</v>
          </cell>
          <cell r="J1416">
            <v>1</v>
          </cell>
          <cell r="L1416" t="str">
            <v>SEATTLE</v>
          </cell>
          <cell r="M1416" t="str">
            <v>US</v>
          </cell>
          <cell r="AP1416">
            <v>1</v>
          </cell>
          <cell r="AQ1416">
            <v>772.93076923076922</v>
          </cell>
          <cell r="AR1416" t="str">
            <v xml:space="preserve"> </v>
          </cell>
          <cell r="AS1416" t="str">
            <v>X</v>
          </cell>
          <cell r="AT1416">
            <v>0</v>
          </cell>
        </row>
        <row r="1417">
          <cell r="A1417" t="str">
            <v>Sebuhoro Bonane, Fabrice</v>
          </cell>
          <cell r="B1417" t="str">
            <v>Senior IT Technician</v>
          </cell>
          <cell r="C1417" t="str">
            <v>DRC</v>
          </cell>
          <cell r="D1417" t="str">
            <v>10201</v>
          </cell>
          <cell r="E1417" t="str">
            <v>Y</v>
          </cell>
          <cell r="F1417" t="str">
            <v>IT Officer Lubumbashi</v>
          </cell>
          <cell r="G1417" t="str">
            <v>A</v>
          </cell>
          <cell r="H1417" t="str">
            <v>USD</v>
          </cell>
          <cell r="I1417">
            <v>19000</v>
          </cell>
          <cell r="J1417">
            <v>1</v>
          </cell>
          <cell r="L1417" t="str">
            <v>DRCLUBUMBASHI</v>
          </cell>
          <cell r="M1417" t="str">
            <v>AFRICA</v>
          </cell>
          <cell r="AP1417">
            <v>1</v>
          </cell>
          <cell r="AQ1417">
            <v>73.07692307692308</v>
          </cell>
          <cell r="AR1417" t="str">
            <v xml:space="preserve"> </v>
          </cell>
          <cell r="AS1417" t="str">
            <v xml:space="preserve"> </v>
          </cell>
          <cell r="AT1417">
            <v>0</v>
          </cell>
        </row>
        <row r="1418">
          <cell r="A1418" t="str">
            <v>Sedita, Jeffrey S</v>
          </cell>
          <cell r="B1418" t="str">
            <v>Advanced Program Officer</v>
          </cell>
          <cell r="C1418" t="str">
            <v>CIFM</v>
          </cell>
          <cell r="D1418" t="str">
            <v>5400</v>
          </cell>
          <cell r="E1418" t="str">
            <v>Y</v>
          </cell>
          <cell r="F1418" t="str">
            <v>Senior Business and Alliance Management Officer</v>
          </cell>
          <cell r="G1418" t="str">
            <v>A</v>
          </cell>
          <cell r="H1418" t="str">
            <v>USD</v>
          </cell>
          <cell r="I1418">
            <v>214437.6</v>
          </cell>
          <cell r="J1418">
            <v>1</v>
          </cell>
          <cell r="L1418" t="str">
            <v>SEATTLE</v>
          </cell>
          <cell r="M1418" t="str">
            <v>US</v>
          </cell>
          <cell r="AP1418">
            <v>1</v>
          </cell>
          <cell r="AQ1418">
            <v>824.76</v>
          </cell>
          <cell r="AR1418" t="str">
            <v xml:space="preserve"> </v>
          </cell>
          <cell r="AS1418" t="str">
            <v>X</v>
          </cell>
          <cell r="AT1418">
            <v>0</v>
          </cell>
        </row>
        <row r="1419">
          <cell r="A1419" t="str">
            <v>Segbaya, Sylvester</v>
          </cell>
          <cell r="B1419" t="str">
            <v>Director Program</v>
          </cell>
          <cell r="C1419" t="str">
            <v>MNTD</v>
          </cell>
          <cell r="D1419" t="str">
            <v>10204</v>
          </cell>
          <cell r="E1419" t="str">
            <v>Y</v>
          </cell>
          <cell r="F1419" t="str">
            <v>Chief of Party</v>
          </cell>
          <cell r="G1419" t="str">
            <v>A</v>
          </cell>
          <cell r="H1419" t="str">
            <v>USD</v>
          </cell>
          <cell r="I1419">
            <v>102000</v>
          </cell>
          <cell r="J1419">
            <v>1</v>
          </cell>
          <cell r="L1419" t="str">
            <v>ACCRA</v>
          </cell>
          <cell r="M1419" t="str">
            <v>AFRICA</v>
          </cell>
          <cell r="AP1419">
            <v>1</v>
          </cell>
          <cell r="AQ1419">
            <v>392.30769230769232</v>
          </cell>
          <cell r="AR1419" t="str">
            <v xml:space="preserve"> </v>
          </cell>
          <cell r="AS1419" t="str">
            <v xml:space="preserve"> </v>
          </cell>
          <cell r="AT1419">
            <v>0</v>
          </cell>
        </row>
        <row r="1420">
          <cell r="A1420" t="str">
            <v>Seid, Abubeker Alebachew</v>
          </cell>
          <cell r="B1420" t="str">
            <v>Senior Program Officer I</v>
          </cell>
          <cell r="C1420" t="str">
            <v>ET</v>
          </cell>
          <cell r="D1420" t="str">
            <v>10010</v>
          </cell>
          <cell r="E1420" t="str">
            <v>Y</v>
          </cell>
          <cell r="F1420" t="str">
            <v>Zonal Social And Behavior Change Communication (SBCC) Officer</v>
          </cell>
          <cell r="G1420" t="str">
            <v>A</v>
          </cell>
          <cell r="H1420" t="str">
            <v>USD</v>
          </cell>
          <cell r="I1420">
            <v>11915.23</v>
          </cell>
          <cell r="J1420">
            <v>1</v>
          </cell>
          <cell r="L1420" t="str">
            <v>REMOTE-ET</v>
          </cell>
          <cell r="M1420" t="str">
            <v>AFRICA</v>
          </cell>
          <cell r="AP1420">
            <v>1</v>
          </cell>
          <cell r="AQ1420">
            <v>45.827807692307694</v>
          </cell>
          <cell r="AR1420" t="str">
            <v xml:space="preserve"> </v>
          </cell>
          <cell r="AS1420" t="str">
            <v xml:space="preserve"> </v>
          </cell>
          <cell r="AT1420">
            <v>0</v>
          </cell>
        </row>
        <row r="1421">
          <cell r="A1421" t="str">
            <v>Selle Diagne, Fatoumata</v>
          </cell>
          <cell r="B1421" t="str">
            <v>Manager Finance and Awards</v>
          </cell>
          <cell r="C1421" t="str">
            <v>CODE</v>
          </cell>
          <cell r="D1421" t="str">
            <v>5757</v>
          </cell>
          <cell r="E1421" t="str">
            <v>Y</v>
          </cell>
          <cell r="F1421" t="str">
            <v>Sr Project Administrator Officer, DS</v>
          </cell>
          <cell r="G1421" t="str">
            <v>A</v>
          </cell>
          <cell r="H1421" t="str">
            <v>XOF</v>
          </cell>
          <cell r="I1421">
            <v>32180441</v>
          </cell>
          <cell r="J1421">
            <v>1</v>
          </cell>
          <cell r="L1421" t="str">
            <v>SenegalDakar</v>
          </cell>
          <cell r="M1421" t="str">
            <v>AFRICA</v>
          </cell>
          <cell r="AP1421">
            <v>600</v>
          </cell>
          <cell r="AQ1421">
            <v>206.28487820512822</v>
          </cell>
          <cell r="AR1421" t="str">
            <v xml:space="preserve"> </v>
          </cell>
          <cell r="AS1421" t="str">
            <v xml:space="preserve"> </v>
          </cell>
          <cell r="AT1421">
            <v>0</v>
          </cell>
        </row>
        <row r="1422">
          <cell r="A1422" t="str">
            <v>Sen, Debjeet</v>
          </cell>
          <cell r="B1422" t="str">
            <v>Director Program</v>
          </cell>
          <cell r="C1422" t="str">
            <v>ECD</v>
          </cell>
          <cell r="D1422" t="str">
            <v>3863</v>
          </cell>
          <cell r="E1422" t="str">
            <v>Y</v>
          </cell>
          <cell r="F1422" t="str">
            <v>Integrated Maternal and Child Health and Development, Co-Lead</v>
          </cell>
          <cell r="G1422" t="str">
            <v>A</v>
          </cell>
          <cell r="H1422" t="str">
            <v>USD</v>
          </cell>
          <cell r="I1422">
            <v>142830.69</v>
          </cell>
          <cell r="J1422">
            <v>1</v>
          </cell>
          <cell r="L1422" t="str">
            <v>WASHINGTON DC</v>
          </cell>
          <cell r="M1422" t="str">
            <v>US</v>
          </cell>
          <cell r="AP1422">
            <v>1</v>
          </cell>
          <cell r="AQ1422">
            <v>549.34880769230767</v>
          </cell>
          <cell r="AR1422" t="str">
            <v xml:space="preserve"> </v>
          </cell>
          <cell r="AS1422" t="str">
            <v xml:space="preserve"> </v>
          </cell>
          <cell r="AT1422">
            <v>0</v>
          </cell>
        </row>
        <row r="1423">
          <cell r="A1423" t="str">
            <v>Senfuma, Ivan Timothy</v>
          </cell>
          <cell r="B1423" t="str">
            <v>Senior IT Technician</v>
          </cell>
          <cell r="C1423" t="str">
            <v>IT</v>
          </cell>
          <cell r="D1423" t="str">
            <v>8197</v>
          </cell>
          <cell r="E1423" t="str">
            <v>Y</v>
          </cell>
          <cell r="F1423" t="str">
            <v>IT Officer</v>
          </cell>
          <cell r="G1423" t="str">
            <v>A</v>
          </cell>
          <cell r="H1423" t="str">
            <v>UGX</v>
          </cell>
          <cell r="I1423">
            <v>83070000</v>
          </cell>
          <cell r="J1423">
            <v>1</v>
          </cell>
          <cell r="L1423" t="str">
            <v>UgandaKampala</v>
          </cell>
          <cell r="M1423" t="str">
            <v>AFRICA</v>
          </cell>
          <cell r="AP1423">
            <v>3750</v>
          </cell>
          <cell r="AQ1423">
            <v>85.2</v>
          </cell>
          <cell r="AR1423" t="str">
            <v xml:space="preserve"> </v>
          </cell>
          <cell r="AS1423" t="str">
            <v xml:space="preserve"> </v>
          </cell>
          <cell r="AT1423">
            <v>0</v>
          </cell>
        </row>
        <row r="1424">
          <cell r="A1424" t="str">
            <v>Serda, Belendia Abdissa</v>
          </cell>
          <cell r="B1424" t="str">
            <v>Senior Program Officer II</v>
          </cell>
          <cell r="C1424" t="str">
            <v>MNTD</v>
          </cell>
          <cell r="D1424" t="str">
            <v>4995</v>
          </cell>
          <cell r="E1424" t="str">
            <v>Y</v>
          </cell>
          <cell r="F1424" t="str">
            <v>Digital Health Advisor, MACEPA</v>
          </cell>
          <cell r="G1424" t="str">
            <v>A</v>
          </cell>
          <cell r="H1424" t="str">
            <v>USD</v>
          </cell>
          <cell r="I1424">
            <v>30362.77</v>
          </cell>
          <cell r="J1424">
            <v>1</v>
          </cell>
          <cell r="L1424" t="str">
            <v>ADDIS</v>
          </cell>
          <cell r="M1424" t="str">
            <v>AFRICA</v>
          </cell>
          <cell r="AP1424">
            <v>1</v>
          </cell>
          <cell r="AQ1424">
            <v>116.77988461538462</v>
          </cell>
          <cell r="AR1424" t="str">
            <v xml:space="preserve"> </v>
          </cell>
          <cell r="AS1424" t="str">
            <v xml:space="preserve"> </v>
          </cell>
          <cell r="AT1424">
            <v>0</v>
          </cell>
        </row>
        <row r="1425">
          <cell r="A1425" t="str">
            <v>Serron, Daniel Michael</v>
          </cell>
          <cell r="B1425" t="str">
            <v>Senior FP&amp;A Analyst II</v>
          </cell>
          <cell r="C1425" t="str">
            <v>FPA</v>
          </cell>
          <cell r="D1425" t="str">
            <v>7422</v>
          </cell>
          <cell r="E1425" t="str">
            <v>Y</v>
          </cell>
          <cell r="F1425" t="str">
            <v>Senior Cost and Pricing Officer</v>
          </cell>
          <cell r="G1425" t="str">
            <v>A</v>
          </cell>
          <cell r="H1425" t="str">
            <v>USD</v>
          </cell>
          <cell r="I1425">
            <v>139526.39999999999</v>
          </cell>
          <cell r="J1425">
            <v>1</v>
          </cell>
          <cell r="L1425" t="str">
            <v>WASHINGTON DC</v>
          </cell>
          <cell r="M1425" t="str">
            <v>US</v>
          </cell>
          <cell r="AP1425">
            <v>1</v>
          </cell>
          <cell r="AQ1425">
            <v>536.64</v>
          </cell>
          <cell r="AR1425" t="str">
            <v xml:space="preserve"> </v>
          </cell>
          <cell r="AS1425" t="str">
            <v xml:space="preserve"> </v>
          </cell>
          <cell r="AT1425">
            <v>0</v>
          </cell>
        </row>
        <row r="1426">
          <cell r="A1426" t="str">
            <v>Sethi, Resham Jasvinder Singh</v>
          </cell>
          <cell r="B1426" t="str">
            <v>Senior Program Officer II</v>
          </cell>
          <cell r="C1426" t="str">
            <v>PSN</v>
          </cell>
          <cell r="D1426" t="str">
            <v>10236</v>
          </cell>
          <cell r="E1426" t="str">
            <v>Y</v>
          </cell>
          <cell r="F1426" t="str">
            <v>Senior Program Officer</v>
          </cell>
          <cell r="G1426" t="str">
            <v>A</v>
          </cell>
          <cell r="H1426" t="str">
            <v>INR</v>
          </cell>
          <cell r="I1426">
            <v>1825000</v>
          </cell>
          <cell r="J1426">
            <v>1</v>
          </cell>
          <cell r="L1426" t="str">
            <v>NEW DELHI</v>
          </cell>
          <cell r="M1426" t="str">
            <v>AMEE</v>
          </cell>
          <cell r="AP1426">
            <v>81.06</v>
          </cell>
          <cell r="AQ1426">
            <v>86.593027007534772</v>
          </cell>
          <cell r="AR1426" t="str">
            <v xml:space="preserve"> </v>
          </cell>
          <cell r="AS1426" t="str">
            <v xml:space="preserve"> </v>
          </cell>
          <cell r="AT1426">
            <v>0</v>
          </cell>
        </row>
        <row r="1427">
          <cell r="A1427" t="str">
            <v>Sey, Eleanor Esi</v>
          </cell>
          <cell r="B1427" t="str">
            <v>Senior Communications Officer II</v>
          </cell>
          <cell r="C1427" t="str">
            <v>CPAI</v>
          </cell>
          <cell r="D1427" t="str">
            <v>7905</v>
          </cell>
          <cell r="E1427" t="str">
            <v>Y</v>
          </cell>
          <cell r="F1427" t="str">
            <v>Advocacy &amp; Communication Officer - Center for Vaccine Innovation and Access</v>
          </cell>
          <cell r="G1427" t="str">
            <v>A</v>
          </cell>
          <cell r="H1427" t="str">
            <v>USD</v>
          </cell>
          <cell r="I1427">
            <v>27410.04</v>
          </cell>
          <cell r="J1427">
            <v>1</v>
          </cell>
          <cell r="L1427" t="str">
            <v>ACCRA</v>
          </cell>
          <cell r="M1427" t="str">
            <v>AFRICA</v>
          </cell>
          <cell r="AP1427">
            <v>1</v>
          </cell>
          <cell r="AQ1427">
            <v>105.42323076923077</v>
          </cell>
          <cell r="AR1427" t="str">
            <v xml:space="preserve"> </v>
          </cell>
          <cell r="AS1427" t="str">
            <v xml:space="preserve"> </v>
          </cell>
          <cell r="AT1427">
            <v>0</v>
          </cell>
        </row>
        <row r="1428">
          <cell r="A1428" t="str">
            <v>Seye Ndeye, Farmata</v>
          </cell>
          <cell r="B1428" t="str">
            <v>Program Associate II</v>
          </cell>
          <cell r="C1428" t="str">
            <v>MNTD</v>
          </cell>
          <cell r="D1428" t="str">
            <v>6828</v>
          </cell>
          <cell r="E1428" t="str">
            <v>Y</v>
          </cell>
          <cell r="F1428" t="str">
            <v>Program Associate II</v>
          </cell>
          <cell r="G1428" t="str">
            <v>A</v>
          </cell>
          <cell r="H1428" t="str">
            <v>XOF</v>
          </cell>
          <cell r="I1428">
            <v>15887309</v>
          </cell>
          <cell r="J1428">
            <v>1</v>
          </cell>
          <cell r="L1428" t="str">
            <v>SenegalDakar</v>
          </cell>
          <cell r="M1428" t="str">
            <v>AFRICA</v>
          </cell>
          <cell r="AP1428">
            <v>600</v>
          </cell>
          <cell r="AQ1428">
            <v>101.84172435897435</v>
          </cell>
          <cell r="AR1428" t="str">
            <v xml:space="preserve"> </v>
          </cell>
          <cell r="AS1428" t="str">
            <v xml:space="preserve"> </v>
          </cell>
          <cell r="AT1428">
            <v>0</v>
          </cell>
        </row>
        <row r="1429">
          <cell r="A1429" t="str">
            <v>Seye, Limamoulaye</v>
          </cell>
          <cell r="B1429" t="str">
            <v>Senior Clinical Research Monitoring &amp; Development Officer II</v>
          </cell>
          <cell r="C1429" t="str">
            <v>EMQ</v>
          </cell>
          <cell r="D1429" t="str">
            <v>7173</v>
          </cell>
          <cell r="E1429" t="str">
            <v>Y</v>
          </cell>
          <cell r="F1429" t="str">
            <v>Quality Systems Lead</v>
          </cell>
          <cell r="G1429" t="str">
            <v>A</v>
          </cell>
          <cell r="H1429" t="str">
            <v>USD</v>
          </cell>
          <cell r="I1429">
            <v>172454.88</v>
          </cell>
          <cell r="J1429">
            <v>1</v>
          </cell>
          <cell r="L1429" t="str">
            <v>HOME-MD-SEA</v>
          </cell>
          <cell r="M1429" t="str">
            <v>US</v>
          </cell>
          <cell r="AP1429">
            <v>1</v>
          </cell>
          <cell r="AQ1429">
            <v>663.28800000000001</v>
          </cell>
          <cell r="AR1429" t="str">
            <v xml:space="preserve"> </v>
          </cell>
          <cell r="AS1429" t="str">
            <v xml:space="preserve"> </v>
          </cell>
          <cell r="AT1429">
            <v>0</v>
          </cell>
        </row>
        <row r="1430">
          <cell r="A1430" t="str">
            <v>Seye, Ousseynou</v>
          </cell>
          <cell r="B1430" t="str">
            <v>Coordinator I Functional Support /Technician I</v>
          </cell>
          <cell r="C1430" t="str">
            <v>SEN</v>
          </cell>
          <cell r="D1430" t="str">
            <v>8168</v>
          </cell>
          <cell r="E1430" t="str">
            <v>Y</v>
          </cell>
          <cell r="F1430" t="str">
            <v>Driver</v>
          </cell>
          <cell r="G1430" t="str">
            <v>A</v>
          </cell>
          <cell r="H1430" t="str">
            <v>XOF</v>
          </cell>
          <cell r="I1430">
            <v>5347584</v>
          </cell>
          <cell r="J1430">
            <v>1</v>
          </cell>
          <cell r="L1430" t="str">
            <v>SenegalDakar</v>
          </cell>
          <cell r="M1430" t="str">
            <v>AFRICA</v>
          </cell>
          <cell r="AP1430">
            <v>600</v>
          </cell>
          <cell r="AQ1430">
            <v>34.279384615384615</v>
          </cell>
          <cell r="AR1430" t="str">
            <v xml:space="preserve"> </v>
          </cell>
          <cell r="AS1430" t="str">
            <v xml:space="preserve"> </v>
          </cell>
          <cell r="AT1430">
            <v>0</v>
          </cell>
        </row>
        <row r="1431">
          <cell r="A1431" t="str">
            <v>Seymour, Aeona</v>
          </cell>
          <cell r="B1431" t="str">
            <v>Senior Ethics &amp; Compliance Officer II</v>
          </cell>
          <cell r="C1431" t="str">
            <v>GRC</v>
          </cell>
          <cell r="D1431" t="str">
            <v>10209</v>
          </cell>
          <cell r="E1431" t="str">
            <v>Y</v>
          </cell>
          <cell r="F1431" t="str">
            <v>Global Compliance Manager</v>
          </cell>
          <cell r="G1431" t="str">
            <v>A</v>
          </cell>
          <cell r="H1431" t="str">
            <v>USD</v>
          </cell>
          <cell r="I1431">
            <v>118000</v>
          </cell>
          <cell r="J1431">
            <v>1</v>
          </cell>
          <cell r="L1431" t="str">
            <v>HOME-TN-SEA</v>
          </cell>
          <cell r="M1431" t="str">
            <v>US</v>
          </cell>
          <cell r="AP1431">
            <v>1</v>
          </cell>
          <cell r="AQ1431">
            <v>453.84615384615387</v>
          </cell>
          <cell r="AR1431" t="str">
            <v xml:space="preserve"> </v>
          </cell>
          <cell r="AS1431" t="str">
            <v xml:space="preserve"> </v>
          </cell>
          <cell r="AT1431">
            <v>0</v>
          </cell>
        </row>
        <row r="1432">
          <cell r="A1432" t="str">
            <v>Shaik, Mohd Hussain</v>
          </cell>
          <cell r="B1432" t="str">
            <v>Program Associate II</v>
          </cell>
          <cell r="C1432" t="str">
            <v>PSN</v>
          </cell>
          <cell r="D1432" t="str">
            <v>10165</v>
          </cell>
          <cell r="E1432" t="str">
            <v>Y</v>
          </cell>
          <cell r="F1432" t="str">
            <v>Program Associate</v>
          </cell>
          <cell r="G1432" t="str">
            <v>A</v>
          </cell>
          <cell r="H1432" t="str">
            <v>INR</v>
          </cell>
          <cell r="I1432">
            <v>1353996</v>
          </cell>
          <cell r="J1432">
            <v>1</v>
          </cell>
          <cell r="L1432" t="str">
            <v>NEW DELHI</v>
          </cell>
          <cell r="M1432" t="str">
            <v>AMEE</v>
          </cell>
          <cell r="AP1432">
            <v>81.06</v>
          </cell>
          <cell r="AQ1432">
            <v>64.244719011558388</v>
          </cell>
          <cell r="AR1432" t="str">
            <v xml:space="preserve"> </v>
          </cell>
          <cell r="AS1432" t="str">
            <v xml:space="preserve"> </v>
          </cell>
          <cell r="AT1432">
            <v>0</v>
          </cell>
        </row>
        <row r="1433">
          <cell r="A1433" t="str">
            <v>Shaikh, Aarif</v>
          </cell>
          <cell r="B1433" t="str">
            <v>Senior Functional Coordinator</v>
          </cell>
          <cell r="C1433" t="str">
            <v>PSN</v>
          </cell>
          <cell r="D1433" t="str">
            <v>8106</v>
          </cell>
          <cell r="E1433" t="str">
            <v>Y</v>
          </cell>
          <cell r="F1433" t="str">
            <v>State Program Coordinator- Treatment</v>
          </cell>
          <cell r="G1433" t="str">
            <v>A</v>
          </cell>
          <cell r="H1433" t="str">
            <v>INR</v>
          </cell>
          <cell r="I1433">
            <v>663768.07999999996</v>
          </cell>
          <cell r="J1433">
            <v>1</v>
          </cell>
          <cell r="L1433" t="str">
            <v>MUMBAI</v>
          </cell>
          <cell r="M1433" t="str">
            <v>AMEE</v>
          </cell>
          <cell r="AP1433">
            <v>81.06</v>
          </cell>
          <cell r="AQ1433">
            <v>31.494623166125752</v>
          </cell>
          <cell r="AR1433" t="str">
            <v xml:space="preserve"> </v>
          </cell>
          <cell r="AS1433" t="str">
            <v xml:space="preserve"> </v>
          </cell>
          <cell r="AT1433">
            <v>0</v>
          </cell>
        </row>
        <row r="1434">
          <cell r="A1434" t="str">
            <v>Shaikh, Intekhab Alam</v>
          </cell>
          <cell r="B1434" t="str">
            <v>Administrative Assistant II</v>
          </cell>
          <cell r="C1434" t="str">
            <v>PSN</v>
          </cell>
          <cell r="D1434" t="str">
            <v>2254</v>
          </cell>
          <cell r="E1434" t="str">
            <v>Y</v>
          </cell>
          <cell r="F1434" t="str">
            <v>Office Assistant – TB/HIV</v>
          </cell>
          <cell r="G1434" t="str">
            <v>A</v>
          </cell>
          <cell r="H1434" t="str">
            <v>INR</v>
          </cell>
          <cell r="I1434">
            <v>549200</v>
          </cell>
          <cell r="J1434">
            <v>1</v>
          </cell>
          <cell r="L1434" t="str">
            <v>MUMBAI</v>
          </cell>
          <cell r="M1434" t="str">
            <v>AMEE</v>
          </cell>
          <cell r="AP1434">
            <v>81.06</v>
          </cell>
          <cell r="AQ1434">
            <v>26.058570100020876</v>
          </cell>
          <cell r="AR1434" t="str">
            <v xml:space="preserve"> </v>
          </cell>
          <cell r="AS1434" t="str">
            <v xml:space="preserve"> </v>
          </cell>
          <cell r="AT1434">
            <v>0</v>
          </cell>
        </row>
        <row r="1435">
          <cell r="A1435" t="str">
            <v>Shajie, Danie</v>
          </cell>
          <cell r="B1435" t="str">
            <v>Manager Program</v>
          </cell>
          <cell r="C1435" t="str">
            <v>PSN</v>
          </cell>
          <cell r="D1435" t="str">
            <v>7241</v>
          </cell>
          <cell r="E1435" t="str">
            <v>Y</v>
          </cell>
          <cell r="F1435" t="str">
            <v>Technical Lead - Food Fortification</v>
          </cell>
          <cell r="G1435" t="str">
            <v>A</v>
          </cell>
          <cell r="H1435" t="str">
            <v>INR</v>
          </cell>
          <cell r="I1435">
            <v>1823280</v>
          </cell>
          <cell r="J1435">
            <v>1</v>
          </cell>
          <cell r="L1435" t="str">
            <v>NEW DELHI</v>
          </cell>
          <cell r="M1435" t="str">
            <v>AMEE</v>
          </cell>
          <cell r="AP1435">
            <v>81.06</v>
          </cell>
          <cell r="AQ1435">
            <v>86.511416045094805</v>
          </cell>
          <cell r="AR1435" t="str">
            <v xml:space="preserve"> </v>
          </cell>
          <cell r="AS1435" t="str">
            <v xml:space="preserve"> </v>
          </cell>
          <cell r="AT1435">
            <v>0</v>
          </cell>
        </row>
        <row r="1436">
          <cell r="A1436" t="str">
            <v>Shamsiyev, Nodir</v>
          </cell>
          <cell r="B1436" t="str">
            <v>Senior Finance and Awards Officer/ Senior PADM I</v>
          </cell>
          <cell r="C1436" t="str">
            <v>MDHT</v>
          </cell>
          <cell r="D1436" t="str">
            <v>5418</v>
          </cell>
          <cell r="E1436" t="str">
            <v>Y</v>
          </cell>
          <cell r="F1436" t="str">
            <v>Senior Project Administrator, Medical Devices and Health Technologies</v>
          </cell>
          <cell r="G1436" t="str">
            <v>A</v>
          </cell>
          <cell r="H1436" t="str">
            <v>USD</v>
          </cell>
          <cell r="I1436">
            <v>139437.48000000001</v>
          </cell>
          <cell r="J1436">
            <v>1</v>
          </cell>
          <cell r="L1436" t="str">
            <v>HOME-DC-SEA</v>
          </cell>
          <cell r="M1436" t="str">
            <v>US</v>
          </cell>
          <cell r="AP1436">
            <v>1</v>
          </cell>
          <cell r="AQ1436">
            <v>536.298</v>
          </cell>
          <cell r="AR1436" t="str">
            <v xml:space="preserve"> </v>
          </cell>
          <cell r="AS1436" t="str">
            <v xml:space="preserve"> </v>
          </cell>
          <cell r="AT1436">
            <v>0</v>
          </cell>
        </row>
        <row r="1437">
          <cell r="A1437" t="str">
            <v>Shanahan, Shannon Jean</v>
          </cell>
          <cell r="B1437" t="str">
            <v>Senior Director/Deputy General Counsel</v>
          </cell>
          <cell r="C1437" t="str">
            <v>LA</v>
          </cell>
          <cell r="D1437" t="str">
            <v>1951</v>
          </cell>
          <cell r="E1437" t="str">
            <v>Y</v>
          </cell>
          <cell r="F1437" t="str">
            <v>Deputy General Counsel</v>
          </cell>
          <cell r="G1437" t="str">
            <v>A</v>
          </cell>
          <cell r="H1437" t="str">
            <v>USD</v>
          </cell>
          <cell r="I1437">
            <v>286048.88</v>
          </cell>
          <cell r="J1437">
            <v>1</v>
          </cell>
          <cell r="L1437" t="str">
            <v>SEATTLE</v>
          </cell>
          <cell r="M1437" t="str">
            <v>US</v>
          </cell>
          <cell r="AP1437">
            <v>1</v>
          </cell>
          <cell r="AQ1437">
            <v>1100.1880000000001</v>
          </cell>
          <cell r="AR1437" t="str">
            <v xml:space="preserve"> </v>
          </cell>
          <cell r="AS1437" t="str">
            <v>X</v>
          </cell>
          <cell r="AT1437">
            <v>0</v>
          </cell>
        </row>
        <row r="1438">
          <cell r="A1438" t="str">
            <v>Shankwaya, Sarah</v>
          </cell>
          <cell r="B1438" t="str">
            <v>Senior Program Project Manager II</v>
          </cell>
          <cell r="C1438" t="str">
            <v>ZM</v>
          </cell>
          <cell r="D1438" t="str">
            <v>7378</v>
          </cell>
          <cell r="E1438" t="str">
            <v>Y</v>
          </cell>
          <cell r="F1438" t="str">
            <v>Community Case Management Specialist, PAMO Plus</v>
          </cell>
          <cell r="G1438" t="str">
            <v>A</v>
          </cell>
          <cell r="H1438" t="str">
            <v>ZMW</v>
          </cell>
          <cell r="I1438">
            <v>458749.02</v>
          </cell>
          <cell r="J1438">
            <v>1</v>
          </cell>
          <cell r="L1438" t="str">
            <v>LUSAKA1</v>
          </cell>
          <cell r="M1438" t="str">
            <v>AFRICA</v>
          </cell>
          <cell r="AP1438">
            <v>19.5</v>
          </cell>
          <cell r="AQ1438">
            <v>90.48304142011834</v>
          </cell>
          <cell r="AR1438" t="str">
            <v xml:space="preserve"> </v>
          </cell>
          <cell r="AS1438" t="str">
            <v xml:space="preserve"> </v>
          </cell>
          <cell r="AT1438">
            <v>0</v>
          </cell>
        </row>
        <row r="1439">
          <cell r="A1439" t="str">
            <v>Shannon, Jenny S</v>
          </cell>
          <cell r="B1439" t="str">
            <v>Senior Monitoring, Evaluation and Learning Officer I</v>
          </cell>
          <cell r="C1439" t="str">
            <v>CODE</v>
          </cell>
          <cell r="D1439" t="str">
            <v>3762</v>
          </cell>
          <cell r="E1439" t="str">
            <v>Y</v>
          </cell>
          <cell r="F1439" t="str">
            <v>MEL Officer</v>
          </cell>
          <cell r="G1439" t="str">
            <v>A</v>
          </cell>
          <cell r="H1439" t="str">
            <v>USD</v>
          </cell>
          <cell r="I1439">
            <v>97201.52</v>
          </cell>
          <cell r="J1439">
            <v>1</v>
          </cell>
          <cell r="L1439" t="str">
            <v>SEATTLE</v>
          </cell>
          <cell r="M1439" t="str">
            <v>US</v>
          </cell>
          <cell r="AP1439">
            <v>1</v>
          </cell>
          <cell r="AQ1439">
            <v>373.85200000000003</v>
          </cell>
          <cell r="AR1439" t="str">
            <v xml:space="preserve"> </v>
          </cell>
          <cell r="AS1439" t="str">
            <v xml:space="preserve"> </v>
          </cell>
          <cell r="AT1439">
            <v>0</v>
          </cell>
        </row>
        <row r="1440">
          <cell r="A1440" t="str">
            <v>Sharipova, Fazilat</v>
          </cell>
          <cell r="B1440" t="str">
            <v>Senior Finance and Awards Officer/ Senior PADM I</v>
          </cell>
          <cell r="C1440" t="str">
            <v>MD</v>
          </cell>
          <cell r="D1440" t="str">
            <v>7666</v>
          </cell>
          <cell r="E1440" t="str">
            <v>Y</v>
          </cell>
          <cell r="F1440" t="str">
            <v>Senior PADM</v>
          </cell>
          <cell r="G1440" t="str">
            <v>A</v>
          </cell>
          <cell r="H1440" t="str">
            <v>USD</v>
          </cell>
          <cell r="I1440">
            <v>87360</v>
          </cell>
          <cell r="J1440">
            <v>1</v>
          </cell>
          <cell r="L1440" t="str">
            <v>WASHINGTON DC</v>
          </cell>
          <cell r="M1440" t="str">
            <v>US</v>
          </cell>
          <cell r="AP1440">
            <v>1</v>
          </cell>
          <cell r="AQ1440">
            <v>336</v>
          </cell>
          <cell r="AR1440" t="str">
            <v xml:space="preserve"> </v>
          </cell>
          <cell r="AS1440" t="str">
            <v xml:space="preserve"> </v>
          </cell>
          <cell r="AT1440">
            <v>0</v>
          </cell>
        </row>
        <row r="1441">
          <cell r="A1441" t="str">
            <v>Sharma, Abhijit</v>
          </cell>
          <cell r="B1441" t="str">
            <v>Advanced Program Officer</v>
          </cell>
          <cell r="C1441" t="str">
            <v>PSN</v>
          </cell>
          <cell r="D1441" t="str">
            <v>5041</v>
          </cell>
          <cell r="E1441" t="str">
            <v>Y</v>
          </cell>
          <cell r="F1441" t="str">
            <v>Senior Program Officer, Clinical Trials</v>
          </cell>
          <cell r="G1441" t="str">
            <v>A</v>
          </cell>
          <cell r="H1441" t="str">
            <v>INR</v>
          </cell>
          <cell r="I1441">
            <v>2992737.57</v>
          </cell>
          <cell r="J1441">
            <v>1</v>
          </cell>
          <cell r="L1441" t="str">
            <v>NEW DELHI</v>
          </cell>
          <cell r="M1441" t="str">
            <v>AMEE</v>
          </cell>
          <cell r="AP1441">
            <v>81.06</v>
          </cell>
          <cell r="AQ1441">
            <v>142.00011245231451</v>
          </cell>
          <cell r="AR1441" t="str">
            <v xml:space="preserve"> </v>
          </cell>
          <cell r="AS1441" t="str">
            <v xml:space="preserve"> </v>
          </cell>
          <cell r="AT1441">
            <v>0</v>
          </cell>
        </row>
        <row r="1442">
          <cell r="A1442" t="str">
            <v>Sharma, Anusha</v>
          </cell>
          <cell r="B1442" t="str">
            <v>Senior Program Officer II</v>
          </cell>
          <cell r="C1442" t="str">
            <v>PSN</v>
          </cell>
          <cell r="D1442" t="str">
            <v>7615</v>
          </cell>
          <cell r="E1442" t="str">
            <v>Y</v>
          </cell>
          <cell r="F1442" t="str">
            <v>Program Officer, MNCH</v>
          </cell>
          <cell r="G1442" t="str">
            <v>A</v>
          </cell>
          <cell r="H1442" t="str">
            <v>INR</v>
          </cell>
          <cell r="I1442">
            <v>1712338.12</v>
          </cell>
          <cell r="J1442">
            <v>1</v>
          </cell>
          <cell r="L1442" t="str">
            <v>NEW DELHI</v>
          </cell>
          <cell r="M1442" t="str">
            <v>AMEE</v>
          </cell>
          <cell r="AP1442">
            <v>81.06</v>
          </cell>
          <cell r="AQ1442">
            <v>81.247419765036355</v>
          </cell>
          <cell r="AR1442" t="str">
            <v xml:space="preserve"> </v>
          </cell>
          <cell r="AS1442" t="str">
            <v xml:space="preserve"> </v>
          </cell>
          <cell r="AT1442">
            <v>0</v>
          </cell>
        </row>
        <row r="1443">
          <cell r="A1443" t="str">
            <v>Sharma, Kovid</v>
          </cell>
          <cell r="B1443" t="str">
            <v>Program Advisor I</v>
          </cell>
          <cell r="C1443" t="str">
            <v>PSN</v>
          </cell>
          <cell r="D1443" t="str">
            <v>7040</v>
          </cell>
          <cell r="E1443" t="str">
            <v>Y</v>
          </cell>
          <cell r="F1443" t="str">
            <v>Project Lead, Tools for Integrated Management of Childhood Illness, MD</v>
          </cell>
          <cell r="G1443" t="str">
            <v>A</v>
          </cell>
          <cell r="H1443" t="str">
            <v>INR</v>
          </cell>
          <cell r="I1443">
            <v>3464025.47</v>
          </cell>
          <cell r="J1443">
            <v>1</v>
          </cell>
          <cell r="L1443" t="str">
            <v>LUCKNOW</v>
          </cell>
          <cell r="M1443" t="str">
            <v>AMEE</v>
          </cell>
          <cell r="AP1443">
            <v>81.06</v>
          </cell>
          <cell r="AQ1443">
            <v>164.36189100191689</v>
          </cell>
          <cell r="AR1443" t="str">
            <v xml:space="preserve"> </v>
          </cell>
          <cell r="AS1443" t="str">
            <v xml:space="preserve"> </v>
          </cell>
          <cell r="AT1443">
            <v>0</v>
          </cell>
        </row>
        <row r="1444">
          <cell r="A1444" t="str">
            <v>Sharma, Mayank</v>
          </cell>
          <cell r="B1444" t="str">
            <v>Advanced Program Officer</v>
          </cell>
          <cell r="C1444" t="str">
            <v>PSN</v>
          </cell>
          <cell r="D1444" t="str">
            <v>6880</v>
          </cell>
          <cell r="E1444" t="str">
            <v>Y</v>
          </cell>
          <cell r="F1444" t="str">
            <v>Senior Program Officer - Health Systems Strengthening</v>
          </cell>
          <cell r="G1444" t="str">
            <v>A</v>
          </cell>
          <cell r="H1444" t="str">
            <v>INR</v>
          </cell>
          <cell r="I1444">
            <v>2561950.2200000002</v>
          </cell>
          <cell r="J1444">
            <v>1</v>
          </cell>
          <cell r="L1444" t="str">
            <v>NEW DELHI</v>
          </cell>
          <cell r="M1444" t="str">
            <v>AMEE</v>
          </cell>
          <cell r="AP1444">
            <v>81.06</v>
          </cell>
          <cell r="AQ1444">
            <v>121.56001347529845</v>
          </cell>
          <cell r="AR1444" t="str">
            <v xml:space="preserve"> </v>
          </cell>
          <cell r="AS1444" t="str">
            <v xml:space="preserve"> </v>
          </cell>
          <cell r="AT1444">
            <v>0</v>
          </cell>
        </row>
        <row r="1445">
          <cell r="A1445" t="str">
            <v>Sharma, Sucheta</v>
          </cell>
          <cell r="B1445" t="str">
            <v>Senior Program Officer I</v>
          </cell>
          <cell r="C1445" t="str">
            <v>PSN</v>
          </cell>
          <cell r="D1445" t="str">
            <v>7582</v>
          </cell>
          <cell r="E1445" t="str">
            <v>Y</v>
          </cell>
          <cell r="F1445" t="str">
            <v>Regional NTD Nodal Officer</v>
          </cell>
          <cell r="G1445" t="str">
            <v>A</v>
          </cell>
          <cell r="H1445" t="str">
            <v>INR</v>
          </cell>
          <cell r="I1445">
            <v>1263247.3500000001</v>
          </cell>
          <cell r="J1445">
            <v>1</v>
          </cell>
          <cell r="L1445" t="str">
            <v>LUCKNOW</v>
          </cell>
          <cell r="M1445" t="str">
            <v>AMEE</v>
          </cell>
          <cell r="AP1445">
            <v>81.06</v>
          </cell>
          <cell r="AQ1445">
            <v>59.938855833285892</v>
          </cell>
          <cell r="AR1445" t="str">
            <v xml:space="preserve"> </v>
          </cell>
          <cell r="AS1445" t="str">
            <v xml:space="preserve"> </v>
          </cell>
          <cell r="AT1445">
            <v>0</v>
          </cell>
        </row>
        <row r="1446">
          <cell r="A1446" t="str">
            <v>Sharma, Tanushree</v>
          </cell>
          <cell r="B1446" t="str">
            <v>Senior Administrative Assistant</v>
          </cell>
          <cell r="C1446" t="str">
            <v>PSN</v>
          </cell>
          <cell r="D1446" t="str">
            <v>7512</v>
          </cell>
          <cell r="E1446" t="str">
            <v>Y</v>
          </cell>
          <cell r="F1446" t="str">
            <v>Finance and Administration Associate</v>
          </cell>
          <cell r="G1446" t="str">
            <v>A</v>
          </cell>
          <cell r="H1446" t="str">
            <v>INR</v>
          </cell>
          <cell r="I1446">
            <v>938801.95</v>
          </cell>
          <cell r="J1446">
            <v>1</v>
          </cell>
          <cell r="L1446" t="str">
            <v>LUCKNOW</v>
          </cell>
          <cell r="M1446" t="str">
            <v>AMEE</v>
          </cell>
          <cell r="AP1446">
            <v>81.06</v>
          </cell>
          <cell r="AQ1446">
            <v>44.544494581411676</v>
          </cell>
          <cell r="AR1446" t="str">
            <v xml:space="preserve"> </v>
          </cell>
          <cell r="AS1446" t="str">
            <v xml:space="preserve"> </v>
          </cell>
          <cell r="AT1446">
            <v>0</v>
          </cell>
        </row>
        <row r="1447">
          <cell r="A1447" t="str">
            <v>Sharma, Varun</v>
          </cell>
          <cell r="B1447" t="str">
            <v>Director Program</v>
          </cell>
          <cell r="C1447" t="str">
            <v>CCLN</v>
          </cell>
          <cell r="D1447" t="str">
            <v>4869</v>
          </cell>
          <cell r="E1447" t="str">
            <v>Y</v>
          </cell>
          <cell r="F1447" t="str">
            <v>Director - Pharmacovigilance</v>
          </cell>
          <cell r="G1447" t="str">
            <v>A</v>
          </cell>
          <cell r="H1447" t="str">
            <v>INR</v>
          </cell>
          <cell r="I1447">
            <v>7287090.5499999998</v>
          </cell>
          <cell r="J1447">
            <v>1</v>
          </cell>
          <cell r="L1447" t="str">
            <v>NEW DELHI</v>
          </cell>
          <cell r="M1447" t="str">
            <v>AMEE</v>
          </cell>
          <cell r="AP1447">
            <v>81.06</v>
          </cell>
          <cell r="AQ1447">
            <v>345.75957742602816</v>
          </cell>
          <cell r="AR1447" t="str">
            <v xml:space="preserve"> </v>
          </cell>
          <cell r="AS1447" t="str">
            <v xml:space="preserve"> </v>
          </cell>
          <cell r="AT1447">
            <v>0</v>
          </cell>
        </row>
        <row r="1448">
          <cell r="A1448" t="str">
            <v>Shauri, Janet Wangeci</v>
          </cell>
          <cell r="B1448" t="str">
            <v>Senior Program Officer II</v>
          </cell>
          <cell r="C1448" t="str">
            <v>MD</v>
          </cell>
          <cell r="D1448" t="str">
            <v>K133</v>
          </cell>
          <cell r="E1448" t="str">
            <v>Y</v>
          </cell>
          <cell r="F1448" t="str">
            <v>Senior Program Officer, TIMCI</v>
          </cell>
          <cell r="G1448" t="str">
            <v>A</v>
          </cell>
          <cell r="H1448" t="str">
            <v>USD</v>
          </cell>
          <cell r="I1448">
            <v>59734.31</v>
          </cell>
          <cell r="J1448">
            <v>1</v>
          </cell>
          <cell r="L1448" t="str">
            <v>NAIROBI</v>
          </cell>
          <cell r="M1448" t="str">
            <v>AFRICA</v>
          </cell>
          <cell r="AP1448">
            <v>1</v>
          </cell>
          <cell r="AQ1448">
            <v>229.74734615384614</v>
          </cell>
          <cell r="AR1448" t="str">
            <v xml:space="preserve"> </v>
          </cell>
          <cell r="AS1448" t="str">
            <v xml:space="preserve"> </v>
          </cell>
          <cell r="AT1448">
            <v>0</v>
          </cell>
        </row>
        <row r="1449">
          <cell r="A1449" t="str">
            <v>Shcherbak-Verlan, Bogdana</v>
          </cell>
          <cell r="B1449" t="str">
            <v>Advanced Program Officer</v>
          </cell>
          <cell r="C1449" t="str">
            <v>PSU</v>
          </cell>
          <cell r="D1449" t="str">
            <v>6100</v>
          </cell>
          <cell r="E1449" t="str">
            <v>Y</v>
          </cell>
          <cell r="F1449" t="str">
            <v>Senior Program Officer</v>
          </cell>
          <cell r="G1449" t="str">
            <v>A</v>
          </cell>
          <cell r="H1449" t="str">
            <v>USD</v>
          </cell>
          <cell r="I1449">
            <v>105010.43</v>
          </cell>
          <cell r="J1449">
            <v>1</v>
          </cell>
          <cell r="L1449" t="str">
            <v>KYIV</v>
          </cell>
          <cell r="M1449" t="str">
            <v>AMEE</v>
          </cell>
          <cell r="AP1449">
            <v>1</v>
          </cell>
          <cell r="AQ1449">
            <v>403.88626923076919</v>
          </cell>
          <cell r="AR1449" t="str">
            <v xml:space="preserve"> </v>
          </cell>
          <cell r="AS1449" t="str">
            <v xml:space="preserve"> </v>
          </cell>
          <cell r="AT1449">
            <v>0</v>
          </cell>
        </row>
        <row r="1450">
          <cell r="A1450" t="str">
            <v>Sheahan, William Nevin</v>
          </cell>
          <cell r="B1450" t="str">
            <v>Senior Data Mgmt &amp; Stats Officer II</v>
          </cell>
          <cell r="C1450" t="str">
            <v>MNTD</v>
          </cell>
          <cell r="D1450" t="str">
            <v>7468</v>
          </cell>
          <cell r="E1450" t="str">
            <v>Y</v>
          </cell>
          <cell r="F1450" t="str">
            <v>Research Analyst</v>
          </cell>
          <cell r="G1450" t="str">
            <v>A</v>
          </cell>
          <cell r="H1450" t="str">
            <v>USD</v>
          </cell>
          <cell r="I1450">
            <v>95771.1</v>
          </cell>
          <cell r="J1450">
            <v>1</v>
          </cell>
          <cell r="L1450" t="str">
            <v>SEATTLE</v>
          </cell>
          <cell r="M1450" t="str">
            <v>US</v>
          </cell>
          <cell r="AP1450">
            <v>1</v>
          </cell>
          <cell r="AQ1450">
            <v>368.35038461538466</v>
          </cell>
          <cell r="AR1450" t="str">
            <v xml:space="preserve"> </v>
          </cell>
          <cell r="AS1450" t="str">
            <v xml:space="preserve"> </v>
          </cell>
          <cell r="AT1450">
            <v>0</v>
          </cell>
        </row>
        <row r="1451">
          <cell r="A1451" t="str">
            <v>Sheffield, Michael David</v>
          </cell>
          <cell r="B1451" t="str">
            <v>Advanced Project Manager</v>
          </cell>
          <cell r="C1451" t="str">
            <v>HR</v>
          </cell>
          <cell r="D1451" t="str">
            <v>6460</v>
          </cell>
          <cell r="E1451" t="str">
            <v>Y</v>
          </cell>
          <cell r="F1451" t="str">
            <v>Sr. Project &amp; Process Improvement Manager</v>
          </cell>
          <cell r="G1451" t="str">
            <v>A</v>
          </cell>
          <cell r="H1451" t="str">
            <v>USD</v>
          </cell>
          <cell r="I1451">
            <v>142408.54999999999</v>
          </cell>
          <cell r="J1451">
            <v>1</v>
          </cell>
          <cell r="L1451" t="str">
            <v>SEATTLE</v>
          </cell>
          <cell r="M1451" t="str">
            <v>US</v>
          </cell>
          <cell r="AP1451">
            <v>1</v>
          </cell>
          <cell r="AQ1451">
            <v>547.72519230769228</v>
          </cell>
          <cell r="AR1451" t="str">
            <v xml:space="preserve"> </v>
          </cell>
          <cell r="AS1451" t="str">
            <v xml:space="preserve"> </v>
          </cell>
          <cell r="AT1451">
            <v>0</v>
          </cell>
        </row>
        <row r="1452">
          <cell r="A1452" t="str">
            <v>Sheik, Shaista Parveen</v>
          </cell>
          <cell r="B1452" t="str">
            <v>Senior Functional Coordinator</v>
          </cell>
          <cell r="C1452" t="str">
            <v>PSN</v>
          </cell>
          <cell r="D1452" t="str">
            <v>7991</v>
          </cell>
          <cell r="E1452" t="str">
            <v>Y</v>
          </cell>
          <cell r="F1452" t="str">
            <v>State Program Coordinator - HIV</v>
          </cell>
          <cell r="G1452" t="str">
            <v>A</v>
          </cell>
          <cell r="H1452" t="str">
            <v>INR</v>
          </cell>
          <cell r="I1452">
            <v>663768.07999999996</v>
          </cell>
          <cell r="J1452">
            <v>1</v>
          </cell>
          <cell r="L1452" t="str">
            <v>MUMBAI</v>
          </cell>
          <cell r="M1452" t="str">
            <v>AMEE</v>
          </cell>
          <cell r="AP1452">
            <v>81.06</v>
          </cell>
          <cell r="AQ1452">
            <v>31.494623166125752</v>
          </cell>
          <cell r="AR1452" t="str">
            <v xml:space="preserve"> </v>
          </cell>
          <cell r="AS1452" t="str">
            <v xml:space="preserve"> </v>
          </cell>
          <cell r="AT1452">
            <v>0</v>
          </cell>
        </row>
        <row r="1453">
          <cell r="A1453" t="str">
            <v>Shelledy, Matthew Robert</v>
          </cell>
          <cell r="B1453" t="str">
            <v>Senior Administrative Assistant</v>
          </cell>
          <cell r="C1453" t="str">
            <v>CIFM</v>
          </cell>
          <cell r="D1453" t="str">
            <v>8228</v>
          </cell>
          <cell r="E1453" t="str">
            <v>Y</v>
          </cell>
          <cell r="F1453" t="str">
            <v>Administrative Assistant</v>
          </cell>
          <cell r="G1453" t="str">
            <v>A</v>
          </cell>
          <cell r="H1453" t="str">
            <v>USD</v>
          </cell>
          <cell r="I1453">
            <v>57200</v>
          </cell>
          <cell r="J1453">
            <v>1</v>
          </cell>
          <cell r="L1453" t="str">
            <v>SEATTLE</v>
          </cell>
          <cell r="M1453" t="str">
            <v>US</v>
          </cell>
          <cell r="AP1453">
            <v>1</v>
          </cell>
          <cell r="AQ1453">
            <v>220</v>
          </cell>
          <cell r="AR1453" t="str">
            <v xml:space="preserve"> </v>
          </cell>
          <cell r="AS1453" t="str">
            <v xml:space="preserve"> </v>
          </cell>
          <cell r="AT1453">
            <v>0</v>
          </cell>
        </row>
        <row r="1454">
          <cell r="A1454" t="str">
            <v>Shelley, Katharine Dorinda</v>
          </cell>
          <cell r="B1454" t="str">
            <v>Senior Director Program</v>
          </cell>
          <cell r="C1454" t="str">
            <v>PHCMGT</v>
          </cell>
          <cell r="D1454" t="str">
            <v>6312</v>
          </cell>
          <cell r="E1454" t="str">
            <v>Y</v>
          </cell>
          <cell r="F1454" t="str">
            <v>Deputy Director, Integration &amp; Metrics</v>
          </cell>
          <cell r="G1454" t="str">
            <v>A</v>
          </cell>
          <cell r="H1454" t="str">
            <v>USD</v>
          </cell>
          <cell r="I1454">
            <v>223615.07</v>
          </cell>
          <cell r="J1454">
            <v>1</v>
          </cell>
          <cell r="L1454" t="str">
            <v>SEATTLE</v>
          </cell>
          <cell r="M1454" t="str">
            <v>US</v>
          </cell>
          <cell r="AP1454">
            <v>1</v>
          </cell>
          <cell r="AQ1454">
            <v>860.05796153846154</v>
          </cell>
          <cell r="AR1454" t="str">
            <v xml:space="preserve"> </v>
          </cell>
          <cell r="AS1454" t="str">
            <v>X</v>
          </cell>
          <cell r="AT1454">
            <v>0</v>
          </cell>
        </row>
        <row r="1455">
          <cell r="A1455" t="str">
            <v>Shepperd, Amy Lynn</v>
          </cell>
          <cell r="B1455" t="str">
            <v>Manager Facilities Management</v>
          </cell>
          <cell r="C1455" t="str">
            <v>GFTS</v>
          </cell>
          <cell r="D1455" t="str">
            <v>1654</v>
          </cell>
          <cell r="E1455" t="str">
            <v>Y</v>
          </cell>
          <cell r="F1455" t="str">
            <v>Global Facilities and DC Office Manager</v>
          </cell>
          <cell r="G1455" t="str">
            <v>A</v>
          </cell>
          <cell r="H1455" t="str">
            <v>USD</v>
          </cell>
          <cell r="I1455">
            <v>104365.98</v>
          </cell>
          <cell r="J1455">
            <v>1</v>
          </cell>
          <cell r="L1455" t="str">
            <v>SEATTLE</v>
          </cell>
          <cell r="M1455" t="str">
            <v>US</v>
          </cell>
          <cell r="AP1455">
            <v>1</v>
          </cell>
          <cell r="AQ1455">
            <v>401.40761538461538</v>
          </cell>
          <cell r="AR1455" t="str">
            <v xml:space="preserve"> </v>
          </cell>
          <cell r="AS1455" t="str">
            <v xml:space="preserve"> </v>
          </cell>
          <cell r="AT1455">
            <v>0</v>
          </cell>
        </row>
        <row r="1456">
          <cell r="A1456" t="str">
            <v>Sherman-Konkle, Jill Leanne</v>
          </cell>
          <cell r="B1456" t="str">
            <v>Senior Finance and Awards Officer/ Senior PADM I</v>
          </cell>
          <cell r="C1456" t="str">
            <v>MDHT</v>
          </cell>
          <cell r="D1456" t="str">
            <v>3246</v>
          </cell>
          <cell r="E1456" t="str">
            <v>Y</v>
          </cell>
          <cell r="F1456" t="str">
            <v>PADM Officer</v>
          </cell>
          <cell r="G1456" t="str">
            <v>A</v>
          </cell>
          <cell r="H1456" t="str">
            <v>USD</v>
          </cell>
          <cell r="I1456">
            <v>118129.44</v>
          </cell>
          <cell r="J1456">
            <v>1</v>
          </cell>
          <cell r="L1456" t="str">
            <v>SEATTLE</v>
          </cell>
          <cell r="M1456" t="str">
            <v>US</v>
          </cell>
          <cell r="AP1456">
            <v>1</v>
          </cell>
          <cell r="AQ1456">
            <v>454.34399999999999</v>
          </cell>
          <cell r="AR1456" t="str">
            <v xml:space="preserve"> </v>
          </cell>
          <cell r="AS1456" t="str">
            <v xml:space="preserve"> </v>
          </cell>
          <cell r="AT1456">
            <v>0</v>
          </cell>
        </row>
        <row r="1457">
          <cell r="A1457" t="str">
            <v>Shersiya, Mayank</v>
          </cell>
          <cell r="B1457" t="str">
            <v>Senior Program Officer II</v>
          </cell>
          <cell r="C1457" t="str">
            <v>PSN</v>
          </cell>
          <cell r="D1457" t="str">
            <v>10007</v>
          </cell>
          <cell r="E1457" t="str">
            <v>Y</v>
          </cell>
          <cell r="F1457" t="str">
            <v>Manager - Health System Strengthening</v>
          </cell>
          <cell r="G1457" t="str">
            <v>A</v>
          </cell>
          <cell r="H1457" t="str">
            <v>INR</v>
          </cell>
          <cell r="I1457">
            <v>2390380</v>
          </cell>
          <cell r="J1457">
            <v>1</v>
          </cell>
          <cell r="L1457" t="str">
            <v>NEW DELHI</v>
          </cell>
          <cell r="M1457" t="str">
            <v>AMEE</v>
          </cell>
          <cell r="AP1457">
            <v>81.06</v>
          </cell>
          <cell r="AQ1457">
            <v>113.41930953329917</v>
          </cell>
          <cell r="AR1457" t="str">
            <v xml:space="preserve"> </v>
          </cell>
          <cell r="AS1457" t="str">
            <v xml:space="preserve"> </v>
          </cell>
          <cell r="AT1457">
            <v>0</v>
          </cell>
        </row>
        <row r="1458">
          <cell r="A1458" t="str">
            <v>Shields, Lindsey McCrickard</v>
          </cell>
          <cell r="B1458" t="str">
            <v>Senior Director Program</v>
          </cell>
          <cell r="C1458" t="str">
            <v>EPR</v>
          </cell>
          <cell r="D1458" t="str">
            <v>6825</v>
          </cell>
          <cell r="E1458" t="str">
            <v>Y</v>
          </cell>
          <cell r="F1458" t="str">
            <v>Deputy Director, EPR</v>
          </cell>
          <cell r="G1458" t="str">
            <v>A</v>
          </cell>
          <cell r="H1458" t="str">
            <v>USD</v>
          </cell>
          <cell r="I1458">
            <v>203621.6</v>
          </cell>
          <cell r="J1458">
            <v>1</v>
          </cell>
          <cell r="L1458" t="str">
            <v>WASHINGTON DC</v>
          </cell>
          <cell r="M1458" t="str">
            <v>US</v>
          </cell>
          <cell r="AP1458">
            <v>1</v>
          </cell>
          <cell r="AQ1458">
            <v>783.16</v>
          </cell>
          <cell r="AR1458" t="str">
            <v xml:space="preserve"> </v>
          </cell>
          <cell r="AS1458" t="str">
            <v>X</v>
          </cell>
          <cell r="AT1458">
            <v>0</v>
          </cell>
        </row>
        <row r="1459">
          <cell r="A1459" t="str">
            <v>Shkuratov, Andrii</v>
          </cell>
          <cell r="B1459" t="str">
            <v>Senior Administrative Assistant</v>
          </cell>
          <cell r="C1459" t="str">
            <v>PSU</v>
          </cell>
          <cell r="D1459" t="str">
            <v>10327</v>
          </cell>
          <cell r="E1459" t="str">
            <v>Y</v>
          </cell>
          <cell r="F1459" t="str">
            <v>Senior Administrative Assistant</v>
          </cell>
          <cell r="G1459" t="str">
            <v>A</v>
          </cell>
          <cell r="H1459" t="str">
            <v>USD</v>
          </cell>
          <cell r="I1459">
            <v>36000</v>
          </cell>
          <cell r="J1459">
            <v>1</v>
          </cell>
          <cell r="L1459" t="str">
            <v>KYIV</v>
          </cell>
          <cell r="M1459" t="str">
            <v>AMEE</v>
          </cell>
          <cell r="AP1459">
            <v>1</v>
          </cell>
          <cell r="AQ1459">
            <v>138.46153846153845</v>
          </cell>
          <cell r="AR1459" t="str">
            <v xml:space="preserve"> </v>
          </cell>
          <cell r="AS1459" t="str">
            <v xml:space="preserve"> </v>
          </cell>
          <cell r="AT1459">
            <v>0</v>
          </cell>
        </row>
        <row r="1460">
          <cell r="A1460" t="str">
            <v>Shreenivas, G S</v>
          </cell>
          <cell r="B1460" t="str">
            <v>Manager Program</v>
          </cell>
          <cell r="C1460" t="str">
            <v>PSN</v>
          </cell>
          <cell r="D1460" t="str">
            <v>7981</v>
          </cell>
          <cell r="E1460" t="str">
            <v>Y</v>
          </cell>
          <cell r="F1460" t="str">
            <v>Project Lead Sashakt Project</v>
          </cell>
          <cell r="G1460" t="str">
            <v>A</v>
          </cell>
          <cell r="H1460" t="str">
            <v>INR</v>
          </cell>
          <cell r="I1460">
            <v>5114268.3</v>
          </cell>
          <cell r="J1460">
            <v>1</v>
          </cell>
          <cell r="L1460" t="str">
            <v>NEW DELHI</v>
          </cell>
          <cell r="M1460" t="str">
            <v>AMEE</v>
          </cell>
          <cell r="AP1460">
            <v>81.06</v>
          </cell>
          <cell r="AQ1460">
            <v>242.66299891818025</v>
          </cell>
          <cell r="AR1460" t="str">
            <v xml:space="preserve"> </v>
          </cell>
          <cell r="AS1460" t="str">
            <v xml:space="preserve"> </v>
          </cell>
          <cell r="AT1460">
            <v>0</v>
          </cell>
        </row>
        <row r="1461">
          <cell r="A1461" t="str">
            <v>Shrivastav, Kumar Dron</v>
          </cell>
          <cell r="B1461" t="str">
            <v>Senior Program Officer I</v>
          </cell>
          <cell r="C1461" t="str">
            <v>PSN</v>
          </cell>
          <cell r="D1461" t="str">
            <v>10082</v>
          </cell>
          <cell r="E1461" t="str">
            <v>Y</v>
          </cell>
          <cell r="F1461" t="str">
            <v>Program Officer - Digital Health</v>
          </cell>
          <cell r="G1461" t="str">
            <v>A</v>
          </cell>
          <cell r="H1461" t="str">
            <v>INR</v>
          </cell>
          <cell r="I1461">
            <v>1237000</v>
          </cell>
          <cell r="J1461">
            <v>1</v>
          </cell>
          <cell r="L1461" t="str">
            <v>NEW DELHI</v>
          </cell>
          <cell r="M1461" t="str">
            <v>AMEE</v>
          </cell>
          <cell r="AP1461">
            <v>81.06</v>
          </cell>
          <cell r="AQ1461">
            <v>58.693465429216722</v>
          </cell>
          <cell r="AR1461" t="str">
            <v xml:space="preserve"> </v>
          </cell>
          <cell r="AS1461" t="str">
            <v xml:space="preserve"> </v>
          </cell>
          <cell r="AT1461">
            <v>0</v>
          </cell>
        </row>
        <row r="1462">
          <cell r="A1462" t="str">
            <v>Shrivastava, Parnika</v>
          </cell>
          <cell r="B1462" t="str">
            <v>Senior Program Project Manager I</v>
          </cell>
          <cell r="C1462" t="str">
            <v>CODE</v>
          </cell>
          <cell r="D1462" t="str">
            <v>6937</v>
          </cell>
          <cell r="E1462" t="str">
            <v>Y</v>
          </cell>
          <cell r="F1462" t="str">
            <v>Project Manager</v>
          </cell>
          <cell r="G1462" t="str">
            <v>A</v>
          </cell>
          <cell r="H1462" t="str">
            <v>INR</v>
          </cell>
          <cell r="I1462">
            <v>2511496.7200000002</v>
          </cell>
          <cell r="J1462">
            <v>1</v>
          </cell>
          <cell r="L1462" t="str">
            <v>REMOTE-IN-ND</v>
          </cell>
          <cell r="M1462" t="str">
            <v>AMEE</v>
          </cell>
          <cell r="AP1462">
            <v>81.06</v>
          </cell>
          <cell r="AQ1462">
            <v>119.16608400235344</v>
          </cell>
          <cell r="AR1462" t="str">
            <v xml:space="preserve"> </v>
          </cell>
          <cell r="AS1462" t="str">
            <v xml:space="preserve"> </v>
          </cell>
          <cell r="AT1462">
            <v>0</v>
          </cell>
        </row>
        <row r="1463">
          <cell r="A1463" t="str">
            <v>Shukatka, Volodymyr</v>
          </cell>
          <cell r="B1463" t="str">
            <v>Senior Program Officer I</v>
          </cell>
          <cell r="C1463" t="str">
            <v>PSU</v>
          </cell>
          <cell r="D1463" t="str">
            <v>7863</v>
          </cell>
          <cell r="E1463" t="str">
            <v>Y</v>
          </cell>
          <cell r="F1463" t="str">
            <v>TB Program Officer</v>
          </cell>
          <cell r="G1463" t="str">
            <v>A</v>
          </cell>
          <cell r="H1463" t="str">
            <v>USD</v>
          </cell>
          <cell r="I1463">
            <v>66581.56</v>
          </cell>
          <cell r="J1463">
            <v>1</v>
          </cell>
          <cell r="L1463" t="str">
            <v>KYIV</v>
          </cell>
          <cell r="M1463" t="str">
            <v>AMEE</v>
          </cell>
          <cell r="AP1463">
            <v>1</v>
          </cell>
          <cell r="AQ1463">
            <v>256.08292307692307</v>
          </cell>
          <cell r="AR1463" t="str">
            <v xml:space="preserve"> </v>
          </cell>
          <cell r="AS1463" t="str">
            <v xml:space="preserve"> </v>
          </cell>
          <cell r="AT1463">
            <v>0</v>
          </cell>
        </row>
        <row r="1464">
          <cell r="A1464" t="str">
            <v>Shukla, Bhanu Kumar</v>
          </cell>
          <cell r="B1464" t="str">
            <v>Program Associate II</v>
          </cell>
          <cell r="C1464" t="str">
            <v>PSN</v>
          </cell>
          <cell r="D1464" t="str">
            <v>7936</v>
          </cell>
          <cell r="E1464" t="str">
            <v>Y</v>
          </cell>
          <cell r="F1464" t="str">
            <v>Surveillance Associate - Surveillance Strengthening Project</v>
          </cell>
          <cell r="G1464" t="str">
            <v>A</v>
          </cell>
          <cell r="H1464" t="str">
            <v>INR</v>
          </cell>
          <cell r="I1464">
            <v>1139550</v>
          </cell>
          <cell r="J1464">
            <v>1</v>
          </cell>
          <cell r="L1464" t="str">
            <v>LUCKNOW</v>
          </cell>
          <cell r="M1464" t="str">
            <v>AMEE</v>
          </cell>
          <cell r="AP1464">
            <v>81.06</v>
          </cell>
          <cell r="AQ1464">
            <v>54.069635028184251</v>
          </cell>
          <cell r="AR1464" t="str">
            <v xml:space="preserve"> </v>
          </cell>
          <cell r="AS1464" t="str">
            <v xml:space="preserve"> </v>
          </cell>
          <cell r="AT1464">
            <v>0</v>
          </cell>
        </row>
        <row r="1465">
          <cell r="A1465" t="str">
            <v>Shukla, Vanya</v>
          </cell>
          <cell r="B1465" t="str">
            <v>Senior Program Officer I</v>
          </cell>
          <cell r="C1465" t="str">
            <v>PSN</v>
          </cell>
          <cell r="D1465" t="str">
            <v>10322</v>
          </cell>
          <cell r="E1465" t="str">
            <v>Y</v>
          </cell>
          <cell r="F1465" t="str">
            <v>Program Officer - HSS</v>
          </cell>
          <cell r="G1465" t="str">
            <v>A</v>
          </cell>
          <cell r="H1465" t="str">
            <v>INR</v>
          </cell>
          <cell r="I1465">
            <v>1233000</v>
          </cell>
          <cell r="J1465">
            <v>1</v>
          </cell>
          <cell r="L1465" t="str">
            <v>REMOTE-IN-ND</v>
          </cell>
          <cell r="M1465" t="str">
            <v>AMEE</v>
          </cell>
          <cell r="AP1465">
            <v>81.06</v>
          </cell>
          <cell r="AQ1465">
            <v>58.5036724933098</v>
          </cell>
          <cell r="AR1465" t="str">
            <v xml:space="preserve"> </v>
          </cell>
          <cell r="AS1465" t="str">
            <v xml:space="preserve"> </v>
          </cell>
          <cell r="AT1465">
            <v>0</v>
          </cell>
        </row>
        <row r="1466">
          <cell r="A1466" t="str">
            <v>Shvets, Yulia</v>
          </cell>
          <cell r="B1466" t="str">
            <v>Program Associate II</v>
          </cell>
          <cell r="C1466" t="str">
            <v>PSU</v>
          </cell>
          <cell r="D1466" t="str">
            <v>6095</v>
          </cell>
          <cell r="E1466" t="str">
            <v>Y</v>
          </cell>
          <cell r="F1466" t="str">
            <v>Program Associate</v>
          </cell>
          <cell r="G1466" t="str">
            <v>A</v>
          </cell>
          <cell r="H1466" t="str">
            <v>USD</v>
          </cell>
          <cell r="I1466">
            <v>45251.7</v>
          </cell>
          <cell r="J1466">
            <v>1</v>
          </cell>
          <cell r="L1466" t="str">
            <v>KYIV</v>
          </cell>
          <cell r="M1466" t="str">
            <v>AMEE</v>
          </cell>
          <cell r="AP1466">
            <v>1</v>
          </cell>
          <cell r="AQ1466">
            <v>174.04499999999999</v>
          </cell>
          <cell r="AR1466" t="str">
            <v xml:space="preserve"> </v>
          </cell>
          <cell r="AS1466" t="str">
            <v xml:space="preserve"> </v>
          </cell>
          <cell r="AT1466">
            <v>0</v>
          </cell>
        </row>
        <row r="1467">
          <cell r="A1467" t="str">
            <v>Siamondole, Mike</v>
          </cell>
          <cell r="B1467" t="str">
            <v>Director Monitoring, Evaluation and Learning</v>
          </cell>
          <cell r="C1467" t="str">
            <v>ZM</v>
          </cell>
          <cell r="D1467" t="str">
            <v>10246</v>
          </cell>
          <cell r="E1467" t="str">
            <v>Y</v>
          </cell>
          <cell r="F1467" t="str">
            <v>Strategic Information Advisor, PAMO Plus</v>
          </cell>
          <cell r="G1467" t="str">
            <v>A</v>
          </cell>
          <cell r="H1467" t="str">
            <v>ZMW</v>
          </cell>
          <cell r="I1467">
            <v>576000</v>
          </cell>
          <cell r="J1467">
            <v>1</v>
          </cell>
          <cell r="L1467" t="str">
            <v>LUSAKA1</v>
          </cell>
          <cell r="M1467" t="str">
            <v>AFRICA</v>
          </cell>
          <cell r="AP1467">
            <v>19.5</v>
          </cell>
          <cell r="AQ1467">
            <v>113.6094674556213</v>
          </cell>
          <cell r="AR1467" t="str">
            <v xml:space="preserve"> </v>
          </cell>
          <cell r="AS1467" t="str">
            <v xml:space="preserve"> </v>
          </cell>
          <cell r="AT1467">
            <v>0</v>
          </cell>
        </row>
        <row r="1468">
          <cell r="A1468" t="str">
            <v>Siamunyo, Mwenda Peter</v>
          </cell>
          <cell r="B1468" t="str">
            <v>Coordinator II Functional Support /Technician II</v>
          </cell>
          <cell r="C1468" t="str">
            <v>ZM</v>
          </cell>
          <cell r="D1468" t="str">
            <v>6007</v>
          </cell>
          <cell r="E1468" t="str">
            <v>Y</v>
          </cell>
          <cell r="F1468" t="str">
            <v>Coordinator II Functional Support /Technician II</v>
          </cell>
          <cell r="G1468" t="str">
            <v>A</v>
          </cell>
          <cell r="H1468" t="str">
            <v>ZMW</v>
          </cell>
          <cell r="I1468">
            <v>117000</v>
          </cell>
          <cell r="J1468">
            <v>1</v>
          </cell>
          <cell r="L1468" t="str">
            <v>LUSAKA1</v>
          </cell>
          <cell r="M1468" t="str">
            <v>AFRICA</v>
          </cell>
          <cell r="AP1468">
            <v>19.5</v>
          </cell>
          <cell r="AQ1468">
            <v>23.076923076923077</v>
          </cell>
          <cell r="AR1468" t="str">
            <v xml:space="preserve"> </v>
          </cell>
          <cell r="AS1468" t="str">
            <v xml:space="preserve"> </v>
          </cell>
          <cell r="AT1468">
            <v>0</v>
          </cell>
        </row>
        <row r="1469">
          <cell r="A1469" t="str">
            <v>Siema, Evans Mategwa</v>
          </cell>
          <cell r="B1469" t="str">
            <v>Coordinator I Functional Support /Technician I</v>
          </cell>
          <cell r="C1469" t="str">
            <v>PSK</v>
          </cell>
          <cell r="D1469" t="str">
            <v>8205</v>
          </cell>
          <cell r="E1469" t="str">
            <v>Y</v>
          </cell>
          <cell r="F1469" t="str">
            <v>Driver</v>
          </cell>
          <cell r="G1469" t="str">
            <v>A</v>
          </cell>
          <cell r="H1469" t="str">
            <v>USD</v>
          </cell>
          <cell r="I1469">
            <v>6655.19</v>
          </cell>
          <cell r="J1469">
            <v>1</v>
          </cell>
          <cell r="L1469" t="str">
            <v>HOMABAY</v>
          </cell>
          <cell r="M1469" t="str">
            <v>AFRICA</v>
          </cell>
          <cell r="AP1469">
            <v>1</v>
          </cell>
          <cell r="AQ1469">
            <v>25.596884615384614</v>
          </cell>
          <cell r="AR1469" t="str">
            <v xml:space="preserve"> </v>
          </cell>
          <cell r="AS1469" t="str">
            <v xml:space="preserve"> </v>
          </cell>
          <cell r="AT1469">
            <v>0</v>
          </cell>
        </row>
        <row r="1470">
          <cell r="A1470" t="str">
            <v>Sikyomu, Stellah Maris</v>
          </cell>
          <cell r="B1470" t="str">
            <v>Program Associate II</v>
          </cell>
          <cell r="C1470" t="str">
            <v>RH</v>
          </cell>
          <cell r="D1470" t="str">
            <v>6162</v>
          </cell>
          <cell r="E1470" t="str">
            <v>Y</v>
          </cell>
          <cell r="F1470" t="str">
            <v>Program Associate</v>
          </cell>
          <cell r="G1470" t="str">
            <v>A</v>
          </cell>
          <cell r="H1470" t="str">
            <v>UGX</v>
          </cell>
          <cell r="I1470">
            <v>66262683</v>
          </cell>
          <cell r="J1470">
            <v>1</v>
          </cell>
          <cell r="L1470" t="str">
            <v>UgandaKampala</v>
          </cell>
          <cell r="M1470" t="str">
            <v>AFRICA</v>
          </cell>
          <cell r="AP1470">
            <v>3750</v>
          </cell>
          <cell r="AQ1470">
            <v>67.961726153846158</v>
          </cell>
          <cell r="AR1470" t="str">
            <v xml:space="preserve"> </v>
          </cell>
          <cell r="AS1470" t="str">
            <v xml:space="preserve"> </v>
          </cell>
          <cell r="AT1470">
            <v>0</v>
          </cell>
        </row>
        <row r="1471">
          <cell r="A1471" t="str">
            <v>Silverthorne, Jessica</v>
          </cell>
          <cell r="B1471" t="str">
            <v>Senior Manager Partnerships</v>
          </cell>
          <cell r="C1471" t="str">
            <v>EXAGEN</v>
          </cell>
          <cell r="D1471" t="str">
            <v>5990</v>
          </cell>
          <cell r="E1471" t="str">
            <v>Y</v>
          </cell>
          <cell r="F1471" t="str">
            <v>Director, Business Development</v>
          </cell>
          <cell r="G1471" t="str">
            <v>A</v>
          </cell>
          <cell r="H1471" t="str">
            <v>USD</v>
          </cell>
          <cell r="I1471">
            <v>167094.72</v>
          </cell>
          <cell r="J1471">
            <v>1</v>
          </cell>
          <cell r="L1471" t="str">
            <v>SEATTLE</v>
          </cell>
          <cell r="M1471" t="str">
            <v>US</v>
          </cell>
          <cell r="AP1471">
            <v>1</v>
          </cell>
          <cell r="AQ1471">
            <v>642.67200000000003</v>
          </cell>
          <cell r="AR1471" t="str">
            <v xml:space="preserve"> </v>
          </cell>
          <cell r="AS1471" t="str">
            <v xml:space="preserve"> </v>
          </cell>
          <cell r="AT1471">
            <v>0</v>
          </cell>
        </row>
        <row r="1472">
          <cell r="A1472" t="str">
            <v>Silwenga, Wallace</v>
          </cell>
          <cell r="B1472" t="str">
            <v>Finance and Awards Associate II/ PADM II</v>
          </cell>
          <cell r="C1472" t="str">
            <v>ZM</v>
          </cell>
          <cell r="D1472" t="str">
            <v>6995</v>
          </cell>
          <cell r="E1472" t="str">
            <v>Y</v>
          </cell>
          <cell r="F1472" t="str">
            <v>Finance Officer, PAMO Plus</v>
          </cell>
          <cell r="G1472" t="str">
            <v>A</v>
          </cell>
          <cell r="H1472" t="str">
            <v>ZMW</v>
          </cell>
          <cell r="I1472">
            <v>236958.01</v>
          </cell>
          <cell r="J1472">
            <v>1</v>
          </cell>
          <cell r="L1472" t="str">
            <v>LUSAKA1</v>
          </cell>
          <cell r="M1472" t="str">
            <v>AFRICA</v>
          </cell>
          <cell r="AP1472">
            <v>19.5</v>
          </cell>
          <cell r="AQ1472">
            <v>46.737280078895466</v>
          </cell>
          <cell r="AR1472" t="str">
            <v xml:space="preserve"> </v>
          </cell>
          <cell r="AS1472" t="str">
            <v xml:space="preserve"> </v>
          </cell>
          <cell r="AT1472">
            <v>0</v>
          </cell>
        </row>
        <row r="1473">
          <cell r="A1473" t="str">
            <v>Sima, Msafiri Lissu</v>
          </cell>
          <cell r="B1473" t="str">
            <v>Senior Program Project Manager II</v>
          </cell>
          <cell r="C1473" t="str">
            <v>TAN</v>
          </cell>
          <cell r="D1473" t="str">
            <v>7789</v>
          </cell>
          <cell r="E1473" t="str">
            <v>Y</v>
          </cell>
          <cell r="F1473" t="str">
            <v>Laboratory Information Systems Advisor</v>
          </cell>
          <cell r="G1473" t="str">
            <v>A</v>
          </cell>
          <cell r="H1473" t="str">
            <v>TZS</v>
          </cell>
          <cell r="I1473">
            <v>66781500</v>
          </cell>
          <cell r="J1473">
            <v>1</v>
          </cell>
          <cell r="L1473" t="str">
            <v>DAR ES SALAAM</v>
          </cell>
          <cell r="M1473" t="str">
            <v>AFRICA</v>
          </cell>
          <cell r="AP1473">
            <v>2500</v>
          </cell>
          <cell r="AQ1473">
            <v>102.74076923076923</v>
          </cell>
          <cell r="AR1473" t="str">
            <v xml:space="preserve"> </v>
          </cell>
          <cell r="AS1473" t="str">
            <v xml:space="preserve"> </v>
          </cell>
          <cell r="AT1473">
            <v>0</v>
          </cell>
        </row>
        <row r="1474">
          <cell r="A1474" t="str">
            <v>Simataa, Melody Nalwendo</v>
          </cell>
          <cell r="B1474" t="str">
            <v>Senior Program Project Manager I</v>
          </cell>
          <cell r="C1474" t="str">
            <v>ZM</v>
          </cell>
          <cell r="D1474" t="str">
            <v>7765</v>
          </cell>
          <cell r="E1474" t="str">
            <v>Y</v>
          </cell>
          <cell r="F1474" t="str">
            <v>Senior Research Officer, PAMO Plus</v>
          </cell>
          <cell r="G1474" t="str">
            <v>A</v>
          </cell>
          <cell r="H1474" t="str">
            <v>ZMW</v>
          </cell>
          <cell r="I1474">
            <v>429105.1</v>
          </cell>
          <cell r="J1474">
            <v>1</v>
          </cell>
          <cell r="L1474" t="str">
            <v>LUSAKA1</v>
          </cell>
          <cell r="M1474" t="str">
            <v>AFRICA</v>
          </cell>
          <cell r="AP1474">
            <v>19.5</v>
          </cell>
          <cell r="AQ1474">
            <v>84.63611439842208</v>
          </cell>
          <cell r="AR1474" t="str">
            <v xml:space="preserve"> </v>
          </cell>
          <cell r="AS1474" t="str">
            <v xml:space="preserve"> </v>
          </cell>
          <cell r="AT1474">
            <v>0</v>
          </cell>
        </row>
        <row r="1475">
          <cell r="A1475" t="str">
            <v>Simeonidis, Evangelos</v>
          </cell>
          <cell r="B1475" t="str">
            <v>Senior Clinical Project Manager II</v>
          </cell>
          <cell r="C1475" t="str">
            <v>CIFM</v>
          </cell>
          <cell r="D1475" t="str">
            <v>7179</v>
          </cell>
          <cell r="E1475" t="str">
            <v>Y</v>
          </cell>
          <cell r="F1475" t="str">
            <v>Senior Project Manager</v>
          </cell>
          <cell r="G1475" t="str">
            <v>A</v>
          </cell>
          <cell r="H1475" t="str">
            <v>USD</v>
          </cell>
          <cell r="I1475">
            <v>155217.92000000001</v>
          </cell>
          <cell r="J1475">
            <v>1</v>
          </cell>
          <cell r="L1475" t="str">
            <v>SEATTLE</v>
          </cell>
          <cell r="M1475" t="str">
            <v>US</v>
          </cell>
          <cell r="AP1475">
            <v>1</v>
          </cell>
          <cell r="AQ1475">
            <v>596.99200000000008</v>
          </cell>
          <cell r="AR1475" t="str">
            <v xml:space="preserve"> </v>
          </cell>
          <cell r="AS1475" t="str">
            <v xml:space="preserve"> </v>
          </cell>
          <cell r="AT1475">
            <v>0</v>
          </cell>
        </row>
        <row r="1476">
          <cell r="A1476" t="str">
            <v>Simiyu, Walter Sitati</v>
          </cell>
          <cell r="B1476" t="str">
            <v>Senior Accountant II</v>
          </cell>
          <cell r="C1476" t="str">
            <v>GLACCT</v>
          </cell>
          <cell r="D1476" t="str">
            <v>7158</v>
          </cell>
          <cell r="E1476" t="str">
            <v>Y</v>
          </cell>
          <cell r="F1476" t="str">
            <v>Senior Accountant</v>
          </cell>
          <cell r="G1476" t="str">
            <v>A</v>
          </cell>
          <cell r="H1476" t="str">
            <v>USD</v>
          </cell>
          <cell r="I1476">
            <v>34833.93</v>
          </cell>
          <cell r="J1476">
            <v>1</v>
          </cell>
          <cell r="L1476" t="str">
            <v>NAIROBI</v>
          </cell>
          <cell r="M1476" t="str">
            <v>AFRICA</v>
          </cell>
          <cell r="AP1476">
            <v>1</v>
          </cell>
          <cell r="AQ1476">
            <v>133.97665384615385</v>
          </cell>
          <cell r="AR1476" t="str">
            <v xml:space="preserve"> </v>
          </cell>
          <cell r="AS1476" t="str">
            <v xml:space="preserve"> </v>
          </cell>
          <cell r="AT1476">
            <v>0</v>
          </cell>
        </row>
        <row r="1477">
          <cell r="A1477" t="str">
            <v>Simpson, David A</v>
          </cell>
          <cell r="B1477" t="str">
            <v>TL II Creative</v>
          </cell>
          <cell r="C1477" t="str">
            <v>EXAGEN</v>
          </cell>
          <cell r="D1477" t="str">
            <v>2115</v>
          </cell>
          <cell r="E1477" t="str">
            <v>Y</v>
          </cell>
          <cell r="F1477" t="str">
            <v>User Experience and Design Lead</v>
          </cell>
          <cell r="G1477" t="str">
            <v>A</v>
          </cell>
          <cell r="H1477" t="str">
            <v>USD</v>
          </cell>
          <cell r="I1477">
            <v>120914.56</v>
          </cell>
          <cell r="J1477">
            <v>1</v>
          </cell>
          <cell r="L1477" t="str">
            <v>SEATTLE</v>
          </cell>
          <cell r="M1477" t="str">
            <v>US</v>
          </cell>
          <cell r="AP1477">
            <v>1</v>
          </cell>
          <cell r="AQ1477">
            <v>465.05599999999998</v>
          </cell>
          <cell r="AR1477" t="str">
            <v xml:space="preserve"> </v>
          </cell>
          <cell r="AS1477" t="str">
            <v xml:space="preserve"> </v>
          </cell>
          <cell r="AT1477">
            <v>0</v>
          </cell>
        </row>
        <row r="1478">
          <cell r="A1478" t="str">
            <v>Simpson, Evan</v>
          </cell>
          <cell r="B1478" t="str">
            <v>Director Program</v>
          </cell>
          <cell r="C1478" t="str">
            <v>CPAI</v>
          </cell>
          <cell r="D1478" t="str">
            <v>1621</v>
          </cell>
          <cell r="E1478" t="str">
            <v>Y</v>
          </cell>
          <cell r="F1478" t="str">
            <v>Director, Vaccine Implementation</v>
          </cell>
          <cell r="G1478" t="str">
            <v>A</v>
          </cell>
          <cell r="H1478" t="str">
            <v>USD</v>
          </cell>
          <cell r="I1478">
            <v>191443.20000000001</v>
          </cell>
          <cell r="J1478">
            <v>1</v>
          </cell>
          <cell r="L1478" t="str">
            <v>SEATTLE</v>
          </cell>
          <cell r="M1478" t="str">
            <v>US</v>
          </cell>
          <cell r="AP1478">
            <v>1</v>
          </cell>
          <cell r="AQ1478">
            <v>736.32</v>
          </cell>
          <cell r="AR1478" t="str">
            <v xml:space="preserve"> </v>
          </cell>
          <cell r="AS1478" t="str">
            <v xml:space="preserve"> </v>
          </cell>
          <cell r="AT1478">
            <v>0</v>
          </cell>
        </row>
        <row r="1479">
          <cell r="A1479" t="str">
            <v>Sindhu, Rajiv</v>
          </cell>
          <cell r="B1479" t="str">
            <v>Senior Program Officer II</v>
          </cell>
          <cell r="C1479" t="str">
            <v>PSN</v>
          </cell>
          <cell r="D1479" t="str">
            <v>8123</v>
          </cell>
          <cell r="E1479" t="str">
            <v>Y</v>
          </cell>
          <cell r="F1479" t="str">
            <v>Program Officer-HIV/HCV</v>
          </cell>
          <cell r="G1479" t="str">
            <v>A</v>
          </cell>
          <cell r="H1479" t="str">
            <v>INR</v>
          </cell>
          <cell r="I1479">
            <v>1667028.97</v>
          </cell>
          <cell r="J1479">
            <v>1</v>
          </cell>
          <cell r="L1479" t="str">
            <v>NEW DELHI</v>
          </cell>
          <cell r="M1479" t="str">
            <v>AMEE</v>
          </cell>
          <cell r="AP1479">
            <v>81.06</v>
          </cell>
          <cell r="AQ1479">
            <v>79.097580614549514</v>
          </cell>
          <cell r="AR1479" t="str">
            <v xml:space="preserve"> </v>
          </cell>
          <cell r="AS1479" t="str">
            <v xml:space="preserve"> </v>
          </cell>
          <cell r="AT1479">
            <v>0</v>
          </cell>
        </row>
        <row r="1480">
          <cell r="A1480" t="str">
            <v>Singh, Ajit Kumar</v>
          </cell>
          <cell r="B1480" t="str">
            <v>Senior Manager Program</v>
          </cell>
          <cell r="C1480" t="str">
            <v>PSN</v>
          </cell>
          <cell r="D1480" t="str">
            <v>7504</v>
          </cell>
          <cell r="E1480" t="str">
            <v>Y</v>
          </cell>
          <cell r="F1480" t="str">
            <v>State Lead - Bihar</v>
          </cell>
          <cell r="G1480" t="str">
            <v>A</v>
          </cell>
          <cell r="H1480" t="str">
            <v>INR</v>
          </cell>
          <cell r="I1480">
            <v>4036687.35</v>
          </cell>
          <cell r="J1480">
            <v>1</v>
          </cell>
          <cell r="L1480" t="str">
            <v>NEW DELHI</v>
          </cell>
          <cell r="M1480" t="str">
            <v>AMEE</v>
          </cell>
          <cell r="AP1480">
            <v>81.06</v>
          </cell>
          <cell r="AQ1480">
            <v>191.53368587371179</v>
          </cell>
          <cell r="AR1480" t="str">
            <v xml:space="preserve"> </v>
          </cell>
          <cell r="AS1480" t="str">
            <v xml:space="preserve"> </v>
          </cell>
          <cell r="AT1480">
            <v>0</v>
          </cell>
        </row>
        <row r="1481">
          <cell r="A1481" t="str">
            <v>Singh, Jasvinder</v>
          </cell>
          <cell r="B1481" t="str">
            <v>Senior Procurement Supply Chain Officer II</v>
          </cell>
          <cell r="C1481" t="str">
            <v>GLACCT</v>
          </cell>
          <cell r="D1481" t="str">
            <v>6125</v>
          </cell>
          <cell r="E1481" t="str">
            <v>Y</v>
          </cell>
          <cell r="F1481" t="str">
            <v>Global Procurement Officer</v>
          </cell>
          <cell r="G1481" t="str">
            <v>A</v>
          </cell>
          <cell r="H1481" t="str">
            <v>INR</v>
          </cell>
          <cell r="I1481">
            <v>2109998.27</v>
          </cell>
          <cell r="J1481">
            <v>1</v>
          </cell>
          <cell r="L1481" t="str">
            <v>NEW DELHI</v>
          </cell>
          <cell r="M1481" t="str">
            <v>AMEE</v>
          </cell>
          <cell r="AP1481">
            <v>81.06</v>
          </cell>
          <cell r="AQ1481">
            <v>100.11569160545844</v>
          </cell>
          <cell r="AR1481" t="str">
            <v xml:space="preserve"> </v>
          </cell>
          <cell r="AS1481" t="str">
            <v xml:space="preserve"> </v>
          </cell>
          <cell r="AT1481">
            <v>0</v>
          </cell>
        </row>
        <row r="1482">
          <cell r="A1482" t="str">
            <v>Singh, Kshetrimayum Jeson</v>
          </cell>
          <cell r="B1482" t="str">
            <v>Data Mgmt &amp; Stats Associate I</v>
          </cell>
          <cell r="C1482" t="str">
            <v>PSN</v>
          </cell>
          <cell r="D1482" t="str">
            <v>7997</v>
          </cell>
          <cell r="E1482" t="str">
            <v>Y</v>
          </cell>
          <cell r="F1482" t="str">
            <v>State Data Coordinator-HIV</v>
          </cell>
          <cell r="G1482" t="str">
            <v>A</v>
          </cell>
          <cell r="H1482" t="str">
            <v>INR</v>
          </cell>
          <cell r="I1482">
            <v>663768.07999999996</v>
          </cell>
          <cell r="J1482">
            <v>1</v>
          </cell>
          <cell r="L1482" t="str">
            <v>REMOTE-IN-ND</v>
          </cell>
          <cell r="M1482" t="str">
            <v>AMEE</v>
          </cell>
          <cell r="AP1482">
            <v>81.06</v>
          </cell>
          <cell r="AQ1482">
            <v>31.494623166125752</v>
          </cell>
          <cell r="AR1482" t="str">
            <v xml:space="preserve"> </v>
          </cell>
          <cell r="AS1482" t="str">
            <v xml:space="preserve"> </v>
          </cell>
          <cell r="AT1482">
            <v>0</v>
          </cell>
        </row>
        <row r="1483">
          <cell r="A1483" t="str">
            <v>Singh, Leishangthem Omakanta</v>
          </cell>
          <cell r="B1483" t="str">
            <v>Senior Functional Coordinator</v>
          </cell>
          <cell r="C1483" t="str">
            <v>PSN</v>
          </cell>
          <cell r="D1483" t="str">
            <v>8107</v>
          </cell>
          <cell r="E1483" t="str">
            <v>Y</v>
          </cell>
          <cell r="F1483" t="str">
            <v>State Program Coordinator- Treatment</v>
          </cell>
          <cell r="G1483" t="str">
            <v>A</v>
          </cell>
          <cell r="H1483" t="str">
            <v>INR</v>
          </cell>
          <cell r="I1483">
            <v>663768.07999999996</v>
          </cell>
          <cell r="J1483">
            <v>1</v>
          </cell>
          <cell r="L1483" t="str">
            <v>REMOTE-IN-ND</v>
          </cell>
          <cell r="M1483" t="str">
            <v>AMEE</v>
          </cell>
          <cell r="AP1483">
            <v>81.06</v>
          </cell>
          <cell r="AQ1483">
            <v>31.494623166125752</v>
          </cell>
          <cell r="AR1483" t="str">
            <v xml:space="preserve"> </v>
          </cell>
          <cell r="AS1483" t="str">
            <v xml:space="preserve"> </v>
          </cell>
          <cell r="AT1483">
            <v>0</v>
          </cell>
        </row>
        <row r="1484">
          <cell r="A1484" t="str">
            <v>Singh, Ningombam Madan</v>
          </cell>
          <cell r="B1484" t="str">
            <v>Senior Program Officer II</v>
          </cell>
          <cell r="C1484" t="str">
            <v>PSN</v>
          </cell>
          <cell r="D1484" t="str">
            <v>7998</v>
          </cell>
          <cell r="E1484" t="str">
            <v>Y</v>
          </cell>
          <cell r="F1484" t="str">
            <v>State Coordinating Officer - HIV</v>
          </cell>
          <cell r="G1484" t="str">
            <v>A</v>
          </cell>
          <cell r="H1484" t="str">
            <v>INR</v>
          </cell>
          <cell r="I1484">
            <v>1414389.13</v>
          </cell>
          <cell r="J1484">
            <v>1</v>
          </cell>
          <cell r="L1484" t="str">
            <v>REMOTE-IN-ND</v>
          </cell>
          <cell r="M1484" t="str">
            <v>AMEE</v>
          </cell>
          <cell r="AP1484">
            <v>81.06</v>
          </cell>
          <cell r="AQ1484">
            <v>67.110266374385532</v>
          </cell>
          <cell r="AR1484" t="str">
            <v xml:space="preserve"> </v>
          </cell>
          <cell r="AS1484" t="str">
            <v xml:space="preserve"> </v>
          </cell>
          <cell r="AT1484">
            <v>0</v>
          </cell>
        </row>
        <row r="1485">
          <cell r="A1485" t="str">
            <v>Singh, Rajkumar Nishikanta</v>
          </cell>
          <cell r="B1485" t="str">
            <v>Senior Program Officer II</v>
          </cell>
          <cell r="C1485" t="str">
            <v>PSN</v>
          </cell>
          <cell r="D1485" t="str">
            <v>7982</v>
          </cell>
          <cell r="E1485" t="str">
            <v>Y</v>
          </cell>
          <cell r="F1485" t="str">
            <v>Technical Expert - Strategic Information (HIV)</v>
          </cell>
          <cell r="G1485" t="str">
            <v>A</v>
          </cell>
          <cell r="H1485" t="str">
            <v>INR</v>
          </cell>
          <cell r="I1485">
            <v>2023370</v>
          </cell>
          <cell r="J1485">
            <v>1</v>
          </cell>
          <cell r="L1485" t="str">
            <v>REMOTE-IN-ND</v>
          </cell>
          <cell r="M1485" t="str">
            <v>AMEE</v>
          </cell>
          <cell r="AP1485">
            <v>81.06</v>
          </cell>
          <cell r="AQ1485">
            <v>96.005333181498983</v>
          </cell>
          <cell r="AR1485" t="str">
            <v xml:space="preserve"> </v>
          </cell>
          <cell r="AS1485" t="str">
            <v xml:space="preserve"> </v>
          </cell>
          <cell r="AT1485">
            <v>0</v>
          </cell>
        </row>
        <row r="1486">
          <cell r="A1486" t="str">
            <v>Sinha, Abhijeet Prasad</v>
          </cell>
          <cell r="B1486" t="str">
            <v>Senior Program Officer II</v>
          </cell>
          <cell r="C1486" t="str">
            <v>PSN</v>
          </cell>
          <cell r="D1486" t="str">
            <v>7472</v>
          </cell>
          <cell r="E1486" t="str">
            <v>Y</v>
          </cell>
          <cell r="F1486" t="str">
            <v>State Lead-Jharkhand</v>
          </cell>
          <cell r="G1486" t="str">
            <v>A</v>
          </cell>
          <cell r="H1486" t="str">
            <v>INR</v>
          </cell>
          <cell r="I1486">
            <v>2023375.35</v>
          </cell>
          <cell r="J1486">
            <v>1</v>
          </cell>
          <cell r="L1486" t="str">
            <v>NEW DELHI</v>
          </cell>
          <cell r="M1486" t="str">
            <v>AMEE</v>
          </cell>
          <cell r="AP1486">
            <v>81.06</v>
          </cell>
          <cell r="AQ1486">
            <v>96.005587029550753</v>
          </cell>
          <cell r="AR1486" t="str">
            <v xml:space="preserve"> </v>
          </cell>
          <cell r="AS1486" t="str">
            <v xml:space="preserve"> </v>
          </cell>
          <cell r="AT1486">
            <v>0</v>
          </cell>
        </row>
        <row r="1487">
          <cell r="A1487" t="str">
            <v>Siraj, Amir Said</v>
          </cell>
          <cell r="B1487" t="str">
            <v>Senior Data Mgmt &amp; Stats Officer II</v>
          </cell>
          <cell r="C1487" t="str">
            <v>MNTD</v>
          </cell>
          <cell r="D1487" t="str">
            <v>7086</v>
          </cell>
          <cell r="E1487" t="str">
            <v>Y</v>
          </cell>
          <cell r="F1487" t="str">
            <v>Research and Data Analyst</v>
          </cell>
          <cell r="G1487" t="str">
            <v>A</v>
          </cell>
          <cell r="H1487" t="str">
            <v>USD</v>
          </cell>
          <cell r="I1487">
            <v>120718.42</v>
          </cell>
          <cell r="J1487">
            <v>1</v>
          </cell>
          <cell r="L1487" t="str">
            <v>HOME-IN-SEA</v>
          </cell>
          <cell r="M1487" t="str">
            <v>US</v>
          </cell>
          <cell r="AP1487">
            <v>1</v>
          </cell>
          <cell r="AQ1487">
            <v>464.30161538461539</v>
          </cell>
          <cell r="AR1487" t="str">
            <v xml:space="preserve"> </v>
          </cell>
          <cell r="AS1487" t="str">
            <v xml:space="preserve"> </v>
          </cell>
          <cell r="AT1487">
            <v>0</v>
          </cell>
        </row>
        <row r="1488">
          <cell r="A1488" t="str">
            <v>Sitoe, Geraldo Jose</v>
          </cell>
          <cell r="B1488" t="str">
            <v>Program Associate II</v>
          </cell>
          <cell r="C1488" t="str">
            <v>NCD</v>
          </cell>
          <cell r="D1488" t="str">
            <v>5586</v>
          </cell>
          <cell r="E1488" t="str">
            <v>Y</v>
          </cell>
          <cell r="F1488" t="str">
            <v>Program Associate</v>
          </cell>
          <cell r="G1488" t="str">
            <v>A</v>
          </cell>
          <cell r="H1488" t="str">
            <v>MZN</v>
          </cell>
          <cell r="I1488">
            <v>2623877.7799999998</v>
          </cell>
          <cell r="J1488">
            <v>1</v>
          </cell>
          <cell r="L1488" t="str">
            <v>MOZMAPUTO</v>
          </cell>
          <cell r="M1488" t="str">
            <v>AFRICA</v>
          </cell>
          <cell r="AP1488">
            <v>63</v>
          </cell>
          <cell r="AQ1488">
            <v>160.18789865689862</v>
          </cell>
          <cell r="AR1488" t="str">
            <v xml:space="preserve"> </v>
          </cell>
          <cell r="AS1488" t="str">
            <v xml:space="preserve"> </v>
          </cell>
          <cell r="AT1488">
            <v>0</v>
          </cell>
        </row>
        <row r="1489">
          <cell r="A1489" t="str">
            <v>Sitrin, Robert David</v>
          </cell>
          <cell r="B1489" t="str">
            <v>Research &amp; Development Advisor I</v>
          </cell>
          <cell r="C1489" t="str">
            <v>CCMC</v>
          </cell>
          <cell r="D1489" t="str">
            <v>5070</v>
          </cell>
          <cell r="E1489" t="str">
            <v>Y</v>
          </cell>
          <cell r="F1489" t="str">
            <v>Senior Scientist</v>
          </cell>
          <cell r="G1489" t="str">
            <v>A</v>
          </cell>
          <cell r="H1489" t="str">
            <v>USD</v>
          </cell>
          <cell r="I1489">
            <v>59037.26</v>
          </cell>
          <cell r="J1489">
            <v>0.2</v>
          </cell>
          <cell r="L1489" t="str">
            <v>HOME-PA-SEA</v>
          </cell>
          <cell r="M1489" t="str">
            <v>US</v>
          </cell>
          <cell r="AP1489">
            <v>1</v>
          </cell>
          <cell r="AQ1489">
            <v>1135.3319230769232</v>
          </cell>
          <cell r="AR1489" t="str">
            <v xml:space="preserve"> </v>
          </cell>
          <cell r="AS1489" t="str">
            <v>X</v>
          </cell>
          <cell r="AT1489">
            <v>0</v>
          </cell>
        </row>
        <row r="1490">
          <cell r="A1490" t="str">
            <v>Siwa, Joshua Otieno</v>
          </cell>
          <cell r="B1490" t="str">
            <v>Senior Manager FP&amp;A</v>
          </cell>
          <cell r="C1490" t="str">
            <v>FPA</v>
          </cell>
          <cell r="D1490" t="str">
            <v>7579</v>
          </cell>
          <cell r="E1490" t="str">
            <v>Y</v>
          </cell>
          <cell r="F1490" t="str">
            <v>Senior Manager, Financial Planning and Analysis</v>
          </cell>
          <cell r="G1490" t="str">
            <v>A</v>
          </cell>
          <cell r="H1490" t="str">
            <v>USD</v>
          </cell>
          <cell r="I1490">
            <v>94764</v>
          </cell>
          <cell r="J1490">
            <v>1</v>
          </cell>
          <cell r="L1490" t="str">
            <v>NAIROBI</v>
          </cell>
          <cell r="M1490" t="str">
            <v>AFRICA</v>
          </cell>
          <cell r="AP1490">
            <v>1</v>
          </cell>
          <cell r="AQ1490">
            <v>364.47692307692307</v>
          </cell>
          <cell r="AR1490" t="str">
            <v xml:space="preserve"> </v>
          </cell>
          <cell r="AS1490" t="str">
            <v xml:space="preserve"> </v>
          </cell>
          <cell r="AT1490">
            <v>0</v>
          </cell>
        </row>
        <row r="1491">
          <cell r="A1491" t="str">
            <v>Siyoum, Mengesha</v>
          </cell>
          <cell r="B1491" t="str">
            <v>Senior Procurement Supply Chain Officer I</v>
          </cell>
          <cell r="C1491" t="str">
            <v>ET</v>
          </cell>
          <cell r="D1491" t="str">
            <v>10296</v>
          </cell>
          <cell r="E1491" t="str">
            <v>Y</v>
          </cell>
          <cell r="F1491" t="str">
            <v>Operations and Procurement Coordinator</v>
          </cell>
          <cell r="G1491" t="str">
            <v>A</v>
          </cell>
          <cell r="H1491" t="str">
            <v>USD</v>
          </cell>
          <cell r="I1491">
            <v>19200</v>
          </cell>
          <cell r="J1491">
            <v>1</v>
          </cell>
          <cell r="L1491" t="str">
            <v>ADDIS</v>
          </cell>
          <cell r="M1491" t="str">
            <v>AFRICA</v>
          </cell>
          <cell r="AP1491">
            <v>1</v>
          </cell>
          <cell r="AQ1491">
            <v>73.84615384615384</v>
          </cell>
          <cell r="AR1491" t="str">
            <v xml:space="preserve"> </v>
          </cell>
          <cell r="AS1491" t="str">
            <v xml:space="preserve"> </v>
          </cell>
          <cell r="AT1491">
            <v>0</v>
          </cell>
        </row>
        <row r="1492">
          <cell r="A1492" t="str">
            <v>Skinner, Erica</v>
          </cell>
          <cell r="B1492" t="str">
            <v>Senior Philanthropy &amp; Fundraising Officer I</v>
          </cell>
          <cell r="C1492" t="str">
            <v>EXAGEN</v>
          </cell>
          <cell r="D1492" t="str">
            <v>10210</v>
          </cell>
          <cell r="E1492" t="str">
            <v>Y</v>
          </cell>
          <cell r="F1492" t="str">
            <v>Philanthropy Officer</v>
          </cell>
          <cell r="G1492" t="str">
            <v>A</v>
          </cell>
          <cell r="H1492" t="str">
            <v>USD</v>
          </cell>
          <cell r="I1492">
            <v>110000</v>
          </cell>
          <cell r="J1492">
            <v>1</v>
          </cell>
          <cell r="L1492" t="str">
            <v>SEATTLE</v>
          </cell>
          <cell r="M1492" t="str">
            <v>US</v>
          </cell>
          <cell r="AP1492">
            <v>1</v>
          </cell>
          <cell r="AQ1492">
            <v>423.07692307692309</v>
          </cell>
          <cell r="AR1492" t="str">
            <v xml:space="preserve"> </v>
          </cell>
          <cell r="AS1492" t="str">
            <v xml:space="preserve"> </v>
          </cell>
          <cell r="AT1492">
            <v>0</v>
          </cell>
        </row>
        <row r="1493">
          <cell r="A1493" t="str">
            <v>Skoklyuk, Liudmyla</v>
          </cell>
          <cell r="B1493" t="str">
            <v>Senior Program Officer I</v>
          </cell>
          <cell r="C1493" t="str">
            <v>PSU</v>
          </cell>
          <cell r="D1493" t="str">
            <v>7338</v>
          </cell>
          <cell r="E1493" t="str">
            <v>Y</v>
          </cell>
          <cell r="F1493" t="str">
            <v>Laboratory and Diagnostics Advisor</v>
          </cell>
          <cell r="G1493" t="str">
            <v>A</v>
          </cell>
          <cell r="H1493" t="str">
            <v>USD</v>
          </cell>
          <cell r="I1493">
            <v>68519.58</v>
          </cell>
          <cell r="J1493">
            <v>1</v>
          </cell>
          <cell r="L1493" t="str">
            <v>KYIV</v>
          </cell>
          <cell r="M1493" t="str">
            <v>AMEE</v>
          </cell>
          <cell r="AP1493">
            <v>1</v>
          </cell>
          <cell r="AQ1493">
            <v>263.53684615384617</v>
          </cell>
          <cell r="AR1493" t="str">
            <v xml:space="preserve"> </v>
          </cell>
          <cell r="AS1493" t="str">
            <v xml:space="preserve"> </v>
          </cell>
          <cell r="AT1493">
            <v>0</v>
          </cell>
        </row>
        <row r="1494">
          <cell r="A1494" t="str">
            <v>Slater, Hannah Claire</v>
          </cell>
          <cell r="B1494" t="str">
            <v>Data Science Advisor I</v>
          </cell>
          <cell r="C1494" t="str">
            <v>MNTD</v>
          </cell>
          <cell r="D1494" t="str">
            <v>6963</v>
          </cell>
          <cell r="E1494" t="str">
            <v>Y</v>
          </cell>
          <cell r="F1494" t="str">
            <v>Program Advisor</v>
          </cell>
          <cell r="G1494" t="str">
            <v>A</v>
          </cell>
          <cell r="H1494" t="str">
            <v>USD</v>
          </cell>
          <cell r="I1494">
            <v>183917.76</v>
          </cell>
          <cell r="J1494">
            <v>1</v>
          </cell>
          <cell r="L1494" t="str">
            <v>SEATTLE</v>
          </cell>
          <cell r="M1494" t="str">
            <v>US</v>
          </cell>
          <cell r="AP1494">
            <v>1</v>
          </cell>
          <cell r="AQ1494">
            <v>707.37600000000009</v>
          </cell>
          <cell r="AR1494" t="str">
            <v xml:space="preserve"> </v>
          </cell>
          <cell r="AS1494" t="str">
            <v xml:space="preserve"> </v>
          </cell>
          <cell r="AT1494">
            <v>0</v>
          </cell>
        </row>
        <row r="1495">
          <cell r="A1495" t="str">
            <v>Slavkovsky, Rosemary Clare</v>
          </cell>
          <cell r="B1495" t="str">
            <v>Senior Program Officer II</v>
          </cell>
          <cell r="C1495" t="str">
            <v>CPAI</v>
          </cell>
          <cell r="D1495" t="str">
            <v>4783</v>
          </cell>
          <cell r="E1495" t="str">
            <v>Y</v>
          </cell>
          <cell r="F1495" t="str">
            <v>Program Officer</v>
          </cell>
          <cell r="G1495" t="str">
            <v>A</v>
          </cell>
          <cell r="H1495" t="str">
            <v>USD</v>
          </cell>
          <cell r="I1495">
            <v>102434.9</v>
          </cell>
          <cell r="J1495">
            <v>0.9</v>
          </cell>
          <cell r="L1495" t="str">
            <v>SEATTLE</v>
          </cell>
          <cell r="M1495" t="str">
            <v>US</v>
          </cell>
          <cell r="AP1495">
            <v>1</v>
          </cell>
          <cell r="AQ1495">
            <v>437.75598290598288</v>
          </cell>
          <cell r="AR1495" t="str">
            <v xml:space="preserve"> </v>
          </cell>
          <cell r="AS1495" t="str">
            <v xml:space="preserve"> </v>
          </cell>
          <cell r="AT1495">
            <v>0</v>
          </cell>
        </row>
        <row r="1496">
          <cell r="A1496" t="str">
            <v>SM, Arun</v>
          </cell>
          <cell r="B1496" t="str">
            <v>Senior Program Officer I</v>
          </cell>
          <cell r="C1496" t="str">
            <v>PSN</v>
          </cell>
          <cell r="D1496" t="str">
            <v>7707</v>
          </cell>
          <cell r="E1496" t="str">
            <v>Y</v>
          </cell>
          <cell r="F1496" t="str">
            <v>State Lead – Rice Fortification (Tamil Nadu)</v>
          </cell>
          <cell r="G1496" t="str">
            <v>A</v>
          </cell>
          <cell r="H1496" t="str">
            <v>INR</v>
          </cell>
          <cell r="I1496">
            <v>1692778.52</v>
          </cell>
          <cell r="J1496">
            <v>1</v>
          </cell>
          <cell r="L1496" t="str">
            <v>NEW DELHI</v>
          </cell>
          <cell r="M1496" t="str">
            <v>AMEE</v>
          </cell>
          <cell r="AP1496">
            <v>81.06</v>
          </cell>
          <cell r="AQ1496">
            <v>80.319351287745064</v>
          </cell>
          <cell r="AR1496" t="str">
            <v xml:space="preserve"> </v>
          </cell>
          <cell r="AS1496" t="str">
            <v xml:space="preserve"> </v>
          </cell>
          <cell r="AT1496">
            <v>0</v>
          </cell>
        </row>
        <row r="1497">
          <cell r="A1497" t="str">
            <v>Smetanina, Oksana</v>
          </cell>
          <cell r="B1497" t="str">
            <v>Senior Program Officer I</v>
          </cell>
          <cell r="C1497" t="str">
            <v>PSU</v>
          </cell>
          <cell r="D1497" t="str">
            <v>6525</v>
          </cell>
          <cell r="E1497" t="str">
            <v>Y</v>
          </cell>
          <cell r="F1497" t="str">
            <v>TB Program Officer, CTB Ukraine</v>
          </cell>
          <cell r="G1497" t="str">
            <v>A</v>
          </cell>
          <cell r="H1497" t="str">
            <v>USD</v>
          </cell>
          <cell r="I1497">
            <v>70549.56</v>
          </cell>
          <cell r="J1497">
            <v>1</v>
          </cell>
          <cell r="L1497" t="str">
            <v>KYIV</v>
          </cell>
          <cell r="M1497" t="str">
            <v>AMEE</v>
          </cell>
          <cell r="AP1497">
            <v>1</v>
          </cell>
          <cell r="AQ1497">
            <v>271.34446153846153</v>
          </cell>
          <cell r="AR1497" t="str">
            <v xml:space="preserve"> </v>
          </cell>
          <cell r="AS1497" t="str">
            <v xml:space="preserve"> </v>
          </cell>
          <cell r="AT1497">
            <v>0</v>
          </cell>
        </row>
        <row r="1498">
          <cell r="A1498" t="str">
            <v>Smith, David Kearns</v>
          </cell>
          <cell r="B1498" t="str">
            <v>Advanced IT Project Manager</v>
          </cell>
          <cell r="C1498" t="str">
            <v>CIFM</v>
          </cell>
          <cell r="D1498" t="str">
            <v>6568</v>
          </cell>
          <cell r="E1498" t="str">
            <v>Y</v>
          </cell>
          <cell r="F1498" t="str">
            <v>Associate Director, Project, Portfolio &amp; Knowledge Management</v>
          </cell>
          <cell r="G1498" t="str">
            <v>A</v>
          </cell>
          <cell r="H1498" t="str">
            <v>USD</v>
          </cell>
          <cell r="I1498">
            <v>199425.2</v>
          </cell>
          <cell r="J1498">
            <v>1</v>
          </cell>
          <cell r="L1498" t="str">
            <v>HOME-WA-SEA</v>
          </cell>
          <cell r="M1498" t="str">
            <v>US</v>
          </cell>
          <cell r="AP1498">
            <v>1</v>
          </cell>
          <cell r="AQ1498">
            <v>767.0200000000001</v>
          </cell>
          <cell r="AR1498" t="str">
            <v xml:space="preserve"> </v>
          </cell>
          <cell r="AS1498" t="str">
            <v>X</v>
          </cell>
          <cell r="AT1498">
            <v>0</v>
          </cell>
        </row>
        <row r="1499">
          <cell r="A1499" t="str">
            <v>Smith, Lisa Christine</v>
          </cell>
          <cell r="B1499" t="str">
            <v>Global Head of Program</v>
          </cell>
          <cell r="C1499" t="str">
            <v>MD</v>
          </cell>
          <cell r="D1499" t="str">
            <v>5657</v>
          </cell>
          <cell r="E1499" t="str">
            <v>Y</v>
          </cell>
          <cell r="F1499" t="str">
            <v>Global Head of Program, Market Dynamics</v>
          </cell>
          <cell r="G1499" t="str">
            <v>A</v>
          </cell>
          <cell r="H1499" t="str">
            <v>USD</v>
          </cell>
          <cell r="I1499">
            <v>250000</v>
          </cell>
          <cell r="J1499">
            <v>1</v>
          </cell>
          <cell r="L1499" t="str">
            <v>SEATTLE</v>
          </cell>
          <cell r="M1499" t="str">
            <v>US</v>
          </cell>
          <cell r="AP1499">
            <v>1</v>
          </cell>
          <cell r="AQ1499">
            <v>961.53846153846155</v>
          </cell>
          <cell r="AR1499" t="str">
            <v xml:space="preserve"> </v>
          </cell>
          <cell r="AS1499" t="str">
            <v>X</v>
          </cell>
          <cell r="AT1499">
            <v>0</v>
          </cell>
        </row>
        <row r="1500">
          <cell r="A1500" t="str">
            <v>Smith, Martyn Philip</v>
          </cell>
          <cell r="B1500" t="str">
            <v>Director Program</v>
          </cell>
          <cell r="C1500" t="str">
            <v>RH</v>
          </cell>
          <cell r="D1500" t="str">
            <v>7924</v>
          </cell>
          <cell r="E1500" t="str">
            <v>Y</v>
          </cell>
          <cell r="F1500" t="str">
            <v>Director, RHSC</v>
          </cell>
          <cell r="G1500" t="str">
            <v>A</v>
          </cell>
          <cell r="H1500" t="str">
            <v>USD</v>
          </cell>
          <cell r="I1500">
            <v>299166.5</v>
          </cell>
          <cell r="J1500">
            <v>1</v>
          </cell>
          <cell r="L1500" t="str">
            <v>WASHINGTON DC</v>
          </cell>
          <cell r="M1500" t="str">
            <v>US</v>
          </cell>
          <cell r="AP1500">
            <v>1</v>
          </cell>
          <cell r="AQ1500">
            <v>1150.6403846153846</v>
          </cell>
          <cell r="AR1500" t="str">
            <v xml:space="preserve"> </v>
          </cell>
          <cell r="AS1500" t="str">
            <v>X</v>
          </cell>
          <cell r="AT1500">
            <v>0</v>
          </cell>
        </row>
        <row r="1501">
          <cell r="A1501" t="str">
            <v>Smith, Molly Siwula</v>
          </cell>
          <cell r="B1501" t="str">
            <v>Senior Program Officer II</v>
          </cell>
          <cell r="C1501" t="str">
            <v>RH</v>
          </cell>
          <cell r="D1501" t="str">
            <v>10279</v>
          </cell>
          <cell r="E1501" t="str">
            <v>Y</v>
          </cell>
          <cell r="F1501" t="str">
            <v>Head of Outreach</v>
          </cell>
          <cell r="G1501" t="str">
            <v>A</v>
          </cell>
          <cell r="H1501" t="str">
            <v>USD</v>
          </cell>
          <cell r="I1501">
            <v>155000</v>
          </cell>
          <cell r="J1501">
            <v>1</v>
          </cell>
          <cell r="L1501" t="str">
            <v>WASHINGTON DC</v>
          </cell>
          <cell r="M1501" t="str">
            <v>US</v>
          </cell>
          <cell r="AP1501">
            <v>1</v>
          </cell>
          <cell r="AQ1501">
            <v>596.15384615384619</v>
          </cell>
          <cell r="AR1501" t="str">
            <v xml:space="preserve"> </v>
          </cell>
          <cell r="AS1501" t="str">
            <v xml:space="preserve"> </v>
          </cell>
          <cell r="AT1501">
            <v>0</v>
          </cell>
        </row>
        <row r="1502">
          <cell r="A1502" t="str">
            <v>Smith, Natalie Clair</v>
          </cell>
          <cell r="B1502" t="str">
            <v>Senior Grants &amp; Contracts Officer I</v>
          </cell>
          <cell r="C1502" t="str">
            <v>GRC</v>
          </cell>
          <cell r="D1502" t="str">
            <v>7833</v>
          </cell>
          <cell r="E1502" t="str">
            <v>Y</v>
          </cell>
          <cell r="F1502" t="str">
            <v>Subaward Specialist</v>
          </cell>
          <cell r="G1502" t="str">
            <v>A</v>
          </cell>
          <cell r="H1502" t="str">
            <v>USD</v>
          </cell>
          <cell r="I1502">
            <v>83283.199999999997</v>
          </cell>
          <cell r="J1502">
            <v>1</v>
          </cell>
          <cell r="L1502" t="str">
            <v>SEATTLE</v>
          </cell>
          <cell r="M1502" t="str">
            <v>US</v>
          </cell>
          <cell r="AP1502">
            <v>1</v>
          </cell>
          <cell r="AQ1502">
            <v>320.32</v>
          </cell>
          <cell r="AR1502" t="str">
            <v xml:space="preserve"> </v>
          </cell>
          <cell r="AS1502" t="str">
            <v xml:space="preserve"> </v>
          </cell>
          <cell r="AT1502">
            <v>0</v>
          </cell>
        </row>
        <row r="1503">
          <cell r="A1503" t="str">
            <v>Smith, Sarah Joan</v>
          </cell>
          <cell r="B1503" t="str">
            <v>Procurement &amp; Supply Chain Specialist I</v>
          </cell>
          <cell r="C1503" t="str">
            <v>GLACCT</v>
          </cell>
          <cell r="D1503" t="str">
            <v>7712</v>
          </cell>
          <cell r="E1503" t="str">
            <v>Y</v>
          </cell>
          <cell r="F1503" t="str">
            <v>Procurement Systems Analyst and Buyer</v>
          </cell>
          <cell r="G1503" t="str">
            <v>A</v>
          </cell>
          <cell r="H1503" t="str">
            <v>USD</v>
          </cell>
          <cell r="I1503">
            <v>100588.8</v>
          </cell>
          <cell r="J1503">
            <v>1</v>
          </cell>
          <cell r="L1503" t="str">
            <v>HOME-CA-SEA</v>
          </cell>
          <cell r="M1503" t="str">
            <v>US</v>
          </cell>
          <cell r="AP1503">
            <v>1</v>
          </cell>
          <cell r="AQ1503">
            <v>386.88</v>
          </cell>
          <cell r="AR1503" t="str">
            <v xml:space="preserve"> </v>
          </cell>
          <cell r="AS1503" t="str">
            <v xml:space="preserve"> </v>
          </cell>
          <cell r="AT1503">
            <v>0</v>
          </cell>
        </row>
        <row r="1504">
          <cell r="A1504" t="str">
            <v>Sokhna, Papa Alioune</v>
          </cell>
          <cell r="B1504" t="str">
            <v>Advanced Program Project Manager</v>
          </cell>
          <cell r="C1504" t="str">
            <v>SEN</v>
          </cell>
          <cell r="D1504" t="str">
            <v>5581</v>
          </cell>
          <cell r="E1504" t="str">
            <v>Y</v>
          </cell>
          <cell r="F1504" t="str">
            <v>Senior Technical Officer</v>
          </cell>
          <cell r="G1504" t="str">
            <v>A</v>
          </cell>
          <cell r="H1504" t="str">
            <v>XOF</v>
          </cell>
          <cell r="I1504">
            <v>42217378</v>
          </cell>
          <cell r="J1504">
            <v>1</v>
          </cell>
          <cell r="L1504" t="str">
            <v>SenegalDakar</v>
          </cell>
          <cell r="M1504" t="str">
            <v>AFRICA</v>
          </cell>
          <cell r="AP1504">
            <v>600</v>
          </cell>
          <cell r="AQ1504">
            <v>270.62421794871796</v>
          </cell>
          <cell r="AR1504" t="str">
            <v xml:space="preserve"> </v>
          </cell>
          <cell r="AS1504" t="str">
            <v xml:space="preserve"> </v>
          </cell>
          <cell r="AT1504">
            <v>0</v>
          </cell>
        </row>
        <row r="1505">
          <cell r="A1505" t="str">
            <v>Soku, Nicholas Mokua</v>
          </cell>
          <cell r="B1505" t="str">
            <v>Coordinator I Functional Support /Technician I</v>
          </cell>
          <cell r="C1505" t="str">
            <v>PSK</v>
          </cell>
          <cell r="D1505" t="str">
            <v>8207</v>
          </cell>
          <cell r="E1505" t="str">
            <v>Y</v>
          </cell>
          <cell r="F1505" t="str">
            <v>Driver</v>
          </cell>
          <cell r="G1505" t="str">
            <v>A</v>
          </cell>
          <cell r="H1505" t="str">
            <v>USD</v>
          </cell>
          <cell r="I1505">
            <v>6655.19</v>
          </cell>
          <cell r="J1505">
            <v>1</v>
          </cell>
          <cell r="L1505" t="str">
            <v>KISII2</v>
          </cell>
          <cell r="M1505" t="str">
            <v>AFRICA</v>
          </cell>
          <cell r="AP1505">
            <v>1</v>
          </cell>
          <cell r="AQ1505">
            <v>25.596884615384614</v>
          </cell>
          <cell r="AR1505" t="str">
            <v xml:space="preserve"> </v>
          </cell>
          <cell r="AS1505" t="str">
            <v xml:space="preserve"> </v>
          </cell>
          <cell r="AT1505">
            <v>0</v>
          </cell>
        </row>
        <row r="1506">
          <cell r="A1506" t="str">
            <v>Solochi, Benjamin Bisesa</v>
          </cell>
          <cell r="B1506" t="str">
            <v>Senior Program Officer I</v>
          </cell>
          <cell r="C1506" t="str">
            <v>MD</v>
          </cell>
          <cell r="D1506" t="str">
            <v>7094</v>
          </cell>
          <cell r="E1506" t="str">
            <v>Y</v>
          </cell>
          <cell r="F1506" t="str">
            <v>Surveillance &amp; AMR Specialist, Fleming Fund</v>
          </cell>
          <cell r="G1506" t="str">
            <v>A</v>
          </cell>
          <cell r="H1506" t="str">
            <v>ZMW</v>
          </cell>
          <cell r="I1506">
            <v>330651.68</v>
          </cell>
          <cell r="J1506">
            <v>1</v>
          </cell>
          <cell r="L1506" t="str">
            <v>LUSAKA1</v>
          </cell>
          <cell r="M1506" t="str">
            <v>AFRICA</v>
          </cell>
          <cell r="AP1506">
            <v>19.5</v>
          </cell>
          <cell r="AQ1506">
            <v>65.217293885601563</v>
          </cell>
          <cell r="AR1506" t="str">
            <v xml:space="preserve"> </v>
          </cell>
          <cell r="AS1506" t="str">
            <v xml:space="preserve"> </v>
          </cell>
          <cell r="AT1506">
            <v>0</v>
          </cell>
        </row>
        <row r="1507">
          <cell r="A1507" t="str">
            <v>Solomon, Yosef</v>
          </cell>
          <cell r="B1507" t="str">
            <v>Senior Finance and Awards Officer II/ Senior PADM II</v>
          </cell>
          <cell r="C1507" t="str">
            <v>ET</v>
          </cell>
          <cell r="D1507" t="str">
            <v>8235</v>
          </cell>
          <cell r="E1507" t="str">
            <v>Y</v>
          </cell>
          <cell r="F1507" t="str">
            <v>Senior Finance and Award Officer II</v>
          </cell>
          <cell r="G1507" t="str">
            <v>A</v>
          </cell>
          <cell r="H1507" t="str">
            <v>USD</v>
          </cell>
          <cell r="I1507">
            <v>21152.04</v>
          </cell>
          <cell r="J1507">
            <v>1</v>
          </cell>
          <cell r="L1507" t="str">
            <v>ADDIS</v>
          </cell>
          <cell r="M1507" t="str">
            <v>AFRICA</v>
          </cell>
          <cell r="AP1507">
            <v>1</v>
          </cell>
          <cell r="AQ1507">
            <v>81.353999999999999</v>
          </cell>
          <cell r="AR1507" t="str">
            <v xml:space="preserve"> </v>
          </cell>
          <cell r="AS1507" t="str">
            <v xml:space="preserve"> </v>
          </cell>
          <cell r="AT1507">
            <v>0</v>
          </cell>
        </row>
        <row r="1508">
          <cell r="A1508" t="str">
            <v>Solovey, Oleg Nikolaevich</v>
          </cell>
          <cell r="B1508" t="str">
            <v>Director Accounting</v>
          </cell>
          <cell r="C1508" t="str">
            <v>GLACCT</v>
          </cell>
          <cell r="D1508" t="str">
            <v>3660</v>
          </cell>
          <cell r="E1508" t="str">
            <v>Y</v>
          </cell>
          <cell r="F1508" t="str">
            <v>Assistant Controller</v>
          </cell>
          <cell r="G1508" t="str">
            <v>A</v>
          </cell>
          <cell r="H1508" t="str">
            <v>USD</v>
          </cell>
          <cell r="I1508">
            <v>162978.4</v>
          </cell>
          <cell r="J1508">
            <v>1</v>
          </cell>
          <cell r="L1508" t="str">
            <v>SEATTLE</v>
          </cell>
          <cell r="M1508" t="str">
            <v>US</v>
          </cell>
          <cell r="AP1508">
            <v>1</v>
          </cell>
          <cell r="AQ1508">
            <v>626.84</v>
          </cell>
          <cell r="AR1508" t="str">
            <v xml:space="preserve"> </v>
          </cell>
          <cell r="AS1508" t="str">
            <v xml:space="preserve"> </v>
          </cell>
          <cell r="AT1508">
            <v>0</v>
          </cell>
        </row>
        <row r="1509">
          <cell r="A1509" t="str">
            <v>Songa, Martha Adiye</v>
          </cell>
          <cell r="B1509" t="str">
            <v>Senior Advocacy and Public Policy Officer I</v>
          </cell>
          <cell r="C1509" t="str">
            <v>APP</v>
          </cell>
          <cell r="D1509" t="str">
            <v>8087</v>
          </cell>
          <cell r="E1509" t="str">
            <v>Y</v>
          </cell>
          <cell r="F1509" t="str">
            <v>Regional Advocacy and Policy Officer</v>
          </cell>
          <cell r="G1509" t="str">
            <v>A</v>
          </cell>
          <cell r="H1509" t="str">
            <v>UGX</v>
          </cell>
          <cell r="I1509">
            <v>127800000</v>
          </cell>
          <cell r="J1509">
            <v>1</v>
          </cell>
          <cell r="L1509" t="str">
            <v>UgandaKampala</v>
          </cell>
          <cell r="M1509" t="str">
            <v>AFRICA</v>
          </cell>
          <cell r="AP1509">
            <v>3750</v>
          </cell>
          <cell r="AQ1509">
            <v>131.07692307692307</v>
          </cell>
          <cell r="AR1509" t="str">
            <v xml:space="preserve"> </v>
          </cell>
          <cell r="AS1509" t="str">
            <v xml:space="preserve"> </v>
          </cell>
          <cell r="AT1509">
            <v>0</v>
          </cell>
        </row>
        <row r="1510">
          <cell r="A1510" t="str">
            <v>Sotos, Katherine Amelia</v>
          </cell>
          <cell r="B1510" t="str">
            <v>Senior Communications Officer I</v>
          </cell>
          <cell r="C1510" t="str">
            <v>EXAGEN</v>
          </cell>
          <cell r="D1510" t="str">
            <v>8139</v>
          </cell>
          <cell r="E1510" t="str">
            <v>Y</v>
          </cell>
          <cell r="F1510" t="str">
            <v>Communications Officer</v>
          </cell>
          <cell r="G1510" t="str">
            <v>A</v>
          </cell>
          <cell r="H1510" t="str">
            <v>USD</v>
          </cell>
          <cell r="I1510">
            <v>100880</v>
          </cell>
          <cell r="J1510">
            <v>1</v>
          </cell>
          <cell r="L1510" t="str">
            <v>WASHINGTON DC</v>
          </cell>
          <cell r="M1510" t="str">
            <v>US</v>
          </cell>
          <cell r="AP1510">
            <v>1</v>
          </cell>
          <cell r="AQ1510">
            <v>388</v>
          </cell>
          <cell r="AR1510" t="str">
            <v xml:space="preserve"> </v>
          </cell>
          <cell r="AS1510" t="str">
            <v xml:space="preserve"> </v>
          </cell>
          <cell r="AT1510">
            <v>0</v>
          </cell>
        </row>
        <row r="1511">
          <cell r="A1511" t="str">
            <v>Soudant, Molly</v>
          </cell>
          <cell r="B1511" t="str">
            <v>Senior Functional Coordinator</v>
          </cell>
          <cell r="C1511" t="str">
            <v>EXAGEN</v>
          </cell>
          <cell r="D1511" t="str">
            <v>10241</v>
          </cell>
          <cell r="E1511" t="str">
            <v>Y</v>
          </cell>
          <cell r="F1511" t="str">
            <v>Event and Engagement Coordinator</v>
          </cell>
          <cell r="G1511" t="str">
            <v>A</v>
          </cell>
          <cell r="H1511" t="str">
            <v>USD</v>
          </cell>
          <cell r="I1511">
            <v>85000</v>
          </cell>
          <cell r="J1511">
            <v>1</v>
          </cell>
          <cell r="L1511" t="str">
            <v>SEATTLE</v>
          </cell>
          <cell r="M1511" t="str">
            <v>US</v>
          </cell>
          <cell r="AP1511">
            <v>1</v>
          </cell>
          <cell r="AQ1511">
            <v>326.92307692307691</v>
          </cell>
          <cell r="AR1511" t="str">
            <v xml:space="preserve"> </v>
          </cell>
          <cell r="AS1511" t="str">
            <v xml:space="preserve"> </v>
          </cell>
          <cell r="AT1511">
            <v>0</v>
          </cell>
        </row>
        <row r="1512">
          <cell r="A1512" t="str">
            <v>Sow, Amadou Makhtar</v>
          </cell>
          <cell r="B1512" t="str">
            <v>Coordinator I Functional Support /Technician I</v>
          </cell>
          <cell r="C1512" t="str">
            <v>MNTD</v>
          </cell>
          <cell r="D1512" t="str">
            <v>6072</v>
          </cell>
          <cell r="E1512" t="str">
            <v>Y</v>
          </cell>
          <cell r="F1512" t="str">
            <v>Driver</v>
          </cell>
          <cell r="G1512" t="str">
            <v>A</v>
          </cell>
          <cell r="H1512" t="str">
            <v>XOF</v>
          </cell>
          <cell r="I1512">
            <v>6381185</v>
          </cell>
          <cell r="J1512">
            <v>1</v>
          </cell>
          <cell r="L1512" t="str">
            <v>SenegalDakar</v>
          </cell>
          <cell r="M1512" t="str">
            <v>AFRICA</v>
          </cell>
          <cell r="AP1512">
            <v>600</v>
          </cell>
          <cell r="AQ1512">
            <v>40.905032051282049</v>
          </cell>
          <cell r="AR1512" t="str">
            <v xml:space="preserve"> </v>
          </cell>
          <cell r="AS1512" t="str">
            <v xml:space="preserve"> </v>
          </cell>
          <cell r="AT1512">
            <v>0</v>
          </cell>
        </row>
        <row r="1513">
          <cell r="A1513" t="str">
            <v>Sow, Saadjo Belal</v>
          </cell>
          <cell r="B1513" t="str">
            <v>Senior Program Project Manager I</v>
          </cell>
          <cell r="C1513" t="str">
            <v>MNTD</v>
          </cell>
          <cell r="D1513" t="str">
            <v>8116</v>
          </cell>
          <cell r="E1513" t="str">
            <v>Y</v>
          </cell>
          <cell r="F1513" t="str">
            <v>Research Manager</v>
          </cell>
          <cell r="G1513" t="str">
            <v>A</v>
          </cell>
          <cell r="H1513" t="str">
            <v>USD</v>
          </cell>
          <cell r="I1513">
            <v>89440</v>
          </cell>
          <cell r="J1513">
            <v>1</v>
          </cell>
          <cell r="L1513" t="str">
            <v>HOME-NY-SEA</v>
          </cell>
          <cell r="M1513" t="str">
            <v>US</v>
          </cell>
          <cell r="AP1513">
            <v>1</v>
          </cell>
          <cell r="AQ1513">
            <v>344</v>
          </cell>
          <cell r="AR1513" t="str">
            <v xml:space="preserve"> </v>
          </cell>
          <cell r="AS1513" t="str">
            <v xml:space="preserve"> </v>
          </cell>
          <cell r="AT1513">
            <v>0</v>
          </cell>
        </row>
        <row r="1514">
          <cell r="A1514" t="str">
            <v>Sow, Sokhna</v>
          </cell>
          <cell r="B1514" t="str">
            <v>Senior Manager Program</v>
          </cell>
          <cell r="C1514" t="str">
            <v>SEN</v>
          </cell>
          <cell r="D1514" t="str">
            <v>7831</v>
          </cell>
          <cell r="E1514" t="str">
            <v>Y</v>
          </cell>
          <cell r="F1514" t="str">
            <v>Chief of Party</v>
          </cell>
          <cell r="G1514" t="str">
            <v>A</v>
          </cell>
          <cell r="H1514" t="str">
            <v>XOF</v>
          </cell>
          <cell r="I1514">
            <v>57866708</v>
          </cell>
          <cell r="J1514">
            <v>1</v>
          </cell>
          <cell r="L1514" t="str">
            <v>SenegalDakar</v>
          </cell>
          <cell r="M1514" t="str">
            <v>AFRICA</v>
          </cell>
          <cell r="AP1514">
            <v>600</v>
          </cell>
          <cell r="AQ1514">
            <v>370.94043589743592</v>
          </cell>
          <cell r="AR1514" t="str">
            <v xml:space="preserve"> </v>
          </cell>
          <cell r="AS1514" t="str">
            <v xml:space="preserve"> </v>
          </cell>
          <cell r="AT1514">
            <v>0</v>
          </cell>
        </row>
        <row r="1515">
          <cell r="A1515" t="str">
            <v>Springer, Betty Alice</v>
          </cell>
          <cell r="B1515" t="str">
            <v>Paralegal Assistant II</v>
          </cell>
          <cell r="C1515" t="str">
            <v>LA</v>
          </cell>
          <cell r="D1515" t="str">
            <v>4585</v>
          </cell>
          <cell r="E1515" t="str">
            <v>Y</v>
          </cell>
          <cell r="F1515" t="str">
            <v>Paralegal Assistant</v>
          </cell>
          <cell r="G1515" t="str">
            <v>A</v>
          </cell>
          <cell r="H1515" t="str">
            <v>USD</v>
          </cell>
          <cell r="I1515">
            <v>98122.75</v>
          </cell>
          <cell r="J1515">
            <v>1</v>
          </cell>
          <cell r="L1515" t="str">
            <v>HOME-WA-SEA</v>
          </cell>
          <cell r="M1515" t="str">
            <v>US</v>
          </cell>
          <cell r="AP1515">
            <v>1</v>
          </cell>
          <cell r="AQ1515">
            <v>377.3951923076923</v>
          </cell>
          <cell r="AR1515" t="str">
            <v xml:space="preserve"> </v>
          </cell>
          <cell r="AS1515" t="str">
            <v xml:space="preserve"> </v>
          </cell>
          <cell r="AT1515">
            <v>0</v>
          </cell>
        </row>
        <row r="1516">
          <cell r="A1516" t="str">
            <v>Sprynsian, Tetiana</v>
          </cell>
          <cell r="B1516" t="str">
            <v>Senior Program Officer II</v>
          </cell>
          <cell r="C1516" t="str">
            <v>PSU</v>
          </cell>
          <cell r="D1516" t="str">
            <v>10075</v>
          </cell>
          <cell r="E1516" t="str">
            <v>Y</v>
          </cell>
          <cell r="F1516" t="str">
            <v>Senior Program Officer</v>
          </cell>
          <cell r="G1516" t="str">
            <v>A</v>
          </cell>
          <cell r="H1516" t="str">
            <v>USD</v>
          </cell>
          <cell r="I1516">
            <v>75000</v>
          </cell>
          <cell r="J1516">
            <v>1</v>
          </cell>
          <cell r="L1516" t="str">
            <v>KYIV</v>
          </cell>
          <cell r="M1516" t="str">
            <v>AMEE</v>
          </cell>
          <cell r="AP1516">
            <v>1</v>
          </cell>
          <cell r="AQ1516">
            <v>288.46153846153845</v>
          </cell>
          <cell r="AR1516" t="str">
            <v xml:space="preserve"> </v>
          </cell>
          <cell r="AS1516" t="str">
            <v xml:space="preserve"> </v>
          </cell>
          <cell r="AT1516">
            <v>0</v>
          </cell>
        </row>
        <row r="1517">
          <cell r="A1517" t="str">
            <v>Srivastava, Ayushi</v>
          </cell>
          <cell r="B1517" t="str">
            <v>Senior Program Officer I</v>
          </cell>
          <cell r="C1517" t="str">
            <v>PSN</v>
          </cell>
          <cell r="D1517" t="str">
            <v>10073</v>
          </cell>
          <cell r="E1517" t="str">
            <v>Y</v>
          </cell>
          <cell r="F1517" t="str">
            <v>Program Officer - Digital Health</v>
          </cell>
          <cell r="G1517" t="str">
            <v>A</v>
          </cell>
          <cell r="H1517" t="str">
            <v>INR</v>
          </cell>
          <cell r="I1517">
            <v>2000004</v>
          </cell>
          <cell r="J1517">
            <v>1</v>
          </cell>
          <cell r="L1517" t="str">
            <v>NEW DELHI</v>
          </cell>
          <cell r="M1517" t="str">
            <v>AMEE</v>
          </cell>
          <cell r="AP1517">
            <v>81.06</v>
          </cell>
          <cell r="AQ1517">
            <v>94.896657746398674</v>
          </cell>
          <cell r="AR1517" t="str">
            <v xml:space="preserve"> </v>
          </cell>
          <cell r="AS1517" t="str">
            <v xml:space="preserve"> </v>
          </cell>
          <cell r="AT1517">
            <v>0</v>
          </cell>
        </row>
        <row r="1518">
          <cell r="A1518" t="str">
            <v>Srivastava, Bhoomika</v>
          </cell>
          <cell r="B1518" t="str">
            <v>Communications Associate I</v>
          </cell>
          <cell r="C1518" t="str">
            <v>PSN</v>
          </cell>
          <cell r="D1518" t="str">
            <v>7634</v>
          </cell>
          <cell r="E1518" t="str">
            <v>Y</v>
          </cell>
          <cell r="F1518" t="str">
            <v>Senior Communications Associate</v>
          </cell>
          <cell r="G1518" t="str">
            <v>A</v>
          </cell>
          <cell r="H1518" t="str">
            <v>INR</v>
          </cell>
          <cell r="I1518">
            <v>819050</v>
          </cell>
          <cell r="J1518">
            <v>1</v>
          </cell>
          <cell r="L1518" t="str">
            <v>NEW DELHI</v>
          </cell>
          <cell r="M1518" t="str">
            <v>AMEE</v>
          </cell>
          <cell r="AP1518">
            <v>81.06</v>
          </cell>
          <cell r="AQ1518">
            <v>38.862476038641837</v>
          </cell>
          <cell r="AR1518" t="str">
            <v xml:space="preserve"> </v>
          </cell>
          <cell r="AS1518" t="str">
            <v xml:space="preserve"> </v>
          </cell>
          <cell r="AT1518">
            <v>0</v>
          </cell>
        </row>
        <row r="1519">
          <cell r="A1519" t="str">
            <v>Srivatsa, Achintya</v>
          </cell>
          <cell r="B1519" t="str">
            <v>Advanced Program Officer</v>
          </cell>
          <cell r="C1519" t="str">
            <v>PSN</v>
          </cell>
          <cell r="D1519" t="str">
            <v>7257</v>
          </cell>
          <cell r="E1519" t="str">
            <v>Y</v>
          </cell>
          <cell r="F1519" t="str">
            <v>Senior Program Officer, Vector Born Diseases</v>
          </cell>
          <cell r="G1519" t="str">
            <v>A</v>
          </cell>
          <cell r="H1519" t="str">
            <v>INR</v>
          </cell>
          <cell r="I1519">
            <v>4151047.88</v>
          </cell>
          <cell r="J1519">
            <v>1</v>
          </cell>
          <cell r="L1519" t="str">
            <v>NEW DELHI</v>
          </cell>
          <cell r="M1519" t="str">
            <v>AMEE</v>
          </cell>
          <cell r="AP1519">
            <v>81.06</v>
          </cell>
          <cell r="AQ1519">
            <v>196.95989105885477</v>
          </cell>
          <cell r="AR1519" t="str">
            <v xml:space="preserve"> </v>
          </cell>
          <cell r="AS1519" t="str">
            <v xml:space="preserve"> </v>
          </cell>
          <cell r="AT1519">
            <v>0</v>
          </cell>
        </row>
        <row r="1520">
          <cell r="A1520" t="str">
            <v>St.Hill, Takeetha Shanay</v>
          </cell>
          <cell r="B1520" t="str">
            <v>Senior Administrative Assistant</v>
          </cell>
          <cell r="C1520" t="str">
            <v>GFTS</v>
          </cell>
          <cell r="D1520" t="str">
            <v>4584</v>
          </cell>
          <cell r="E1520" t="str">
            <v>Y</v>
          </cell>
          <cell r="F1520" t="str">
            <v>DC Office Coordinator</v>
          </cell>
          <cell r="G1520" t="str">
            <v>A</v>
          </cell>
          <cell r="H1520" t="str">
            <v>USD</v>
          </cell>
          <cell r="I1520">
            <v>63233.46</v>
          </cell>
          <cell r="J1520">
            <v>1</v>
          </cell>
          <cell r="L1520" t="str">
            <v>WASHINGTON DC</v>
          </cell>
          <cell r="M1520" t="str">
            <v>US</v>
          </cell>
          <cell r="AP1520">
            <v>1</v>
          </cell>
          <cell r="AQ1520">
            <v>243.20561538461538</v>
          </cell>
          <cell r="AR1520" t="str">
            <v xml:space="preserve"> </v>
          </cell>
          <cell r="AS1520" t="str">
            <v xml:space="preserve"> </v>
          </cell>
          <cell r="AT1520">
            <v>0</v>
          </cell>
        </row>
        <row r="1521">
          <cell r="A1521" t="str">
            <v>Stachowski, Courtney</v>
          </cell>
          <cell r="B1521" t="str">
            <v>Senior Regulatory Affairs Officer I</v>
          </cell>
          <cell r="C1521" t="str">
            <v>CREG</v>
          </cell>
          <cell r="D1521" t="str">
            <v>10143</v>
          </cell>
          <cell r="E1521" t="str">
            <v>Y</v>
          </cell>
          <cell r="F1521" t="str">
            <v>Regulatory Manager</v>
          </cell>
          <cell r="G1521" t="str">
            <v>A</v>
          </cell>
          <cell r="H1521" t="str">
            <v>USD</v>
          </cell>
          <cell r="I1521">
            <v>115000</v>
          </cell>
          <cell r="J1521">
            <v>1</v>
          </cell>
          <cell r="L1521" t="str">
            <v>HOME-CO-SEA</v>
          </cell>
          <cell r="M1521" t="str">
            <v>US</v>
          </cell>
          <cell r="AP1521">
            <v>1</v>
          </cell>
          <cell r="AQ1521">
            <v>442.30769230769232</v>
          </cell>
          <cell r="AR1521" t="str">
            <v xml:space="preserve"> </v>
          </cell>
          <cell r="AS1521" t="str">
            <v xml:space="preserve"> </v>
          </cell>
          <cell r="AT1521">
            <v>0</v>
          </cell>
        </row>
        <row r="1522">
          <cell r="A1522" t="str">
            <v>Stackhouse, Rebekah Erinn Revelle</v>
          </cell>
          <cell r="B1522" t="str">
            <v>Senior Manager Ethics &amp; Compliance</v>
          </cell>
          <cell r="C1522" t="str">
            <v>GRC</v>
          </cell>
          <cell r="D1522" t="str">
            <v>6500</v>
          </cell>
          <cell r="E1522" t="str">
            <v>Y</v>
          </cell>
          <cell r="F1522" t="str">
            <v>GRC Manager</v>
          </cell>
          <cell r="G1522" t="str">
            <v>A</v>
          </cell>
          <cell r="H1522" t="str">
            <v>USD</v>
          </cell>
          <cell r="I1522">
            <v>126319.13</v>
          </cell>
          <cell r="J1522">
            <v>1</v>
          </cell>
          <cell r="L1522" t="str">
            <v>SEATTLE</v>
          </cell>
          <cell r="M1522" t="str">
            <v>US</v>
          </cell>
          <cell r="AP1522">
            <v>1</v>
          </cell>
          <cell r="AQ1522">
            <v>485.8428076923077</v>
          </cell>
          <cell r="AR1522" t="str">
            <v xml:space="preserve"> </v>
          </cell>
          <cell r="AS1522" t="str">
            <v xml:space="preserve"> </v>
          </cell>
          <cell r="AT1522">
            <v>0</v>
          </cell>
        </row>
        <row r="1523">
          <cell r="A1523" t="str">
            <v>Stanley, Richard</v>
          </cell>
          <cell r="B1523" t="str">
            <v>Advanced Program Officer</v>
          </cell>
          <cell r="C1523" t="str">
            <v>CODE</v>
          </cell>
          <cell r="D1523" t="str">
            <v>8094</v>
          </cell>
          <cell r="E1523" t="str">
            <v>Y</v>
          </cell>
          <cell r="F1523" t="str">
            <v>Senior Technical Advisor</v>
          </cell>
          <cell r="G1523" t="str">
            <v>A</v>
          </cell>
          <cell r="H1523" t="str">
            <v>USD</v>
          </cell>
          <cell r="I1523">
            <v>176800</v>
          </cell>
          <cell r="J1523">
            <v>1</v>
          </cell>
          <cell r="L1523" t="str">
            <v>WASHINGTON DC</v>
          </cell>
          <cell r="M1523" t="str">
            <v>US</v>
          </cell>
          <cell r="AP1523">
            <v>1</v>
          </cell>
          <cell r="AQ1523">
            <v>680</v>
          </cell>
          <cell r="AR1523" t="str">
            <v xml:space="preserve"> </v>
          </cell>
          <cell r="AS1523" t="str">
            <v xml:space="preserve"> </v>
          </cell>
          <cell r="AT1523">
            <v>0</v>
          </cell>
        </row>
        <row r="1524">
          <cell r="A1524" t="str">
            <v>Stella, Kahambu Vumilia</v>
          </cell>
          <cell r="B1524" t="str">
            <v>Senior Functional Coordinator</v>
          </cell>
          <cell r="C1524" t="str">
            <v>CODE</v>
          </cell>
          <cell r="D1524" t="str">
            <v>7593</v>
          </cell>
          <cell r="E1524" t="str">
            <v>Y</v>
          </cell>
          <cell r="F1524" t="str">
            <v>Senior Program Assistant</v>
          </cell>
          <cell r="G1524" t="str">
            <v>A</v>
          </cell>
          <cell r="H1524" t="str">
            <v>USD</v>
          </cell>
          <cell r="I1524">
            <v>14956.26</v>
          </cell>
          <cell r="J1524">
            <v>1</v>
          </cell>
          <cell r="L1524" t="str">
            <v>KINSHASA</v>
          </cell>
          <cell r="M1524" t="str">
            <v>AFRICA</v>
          </cell>
          <cell r="AP1524">
            <v>1</v>
          </cell>
          <cell r="AQ1524">
            <v>57.524076923076926</v>
          </cell>
          <cell r="AR1524" t="str">
            <v xml:space="preserve"> </v>
          </cell>
          <cell r="AS1524" t="str">
            <v xml:space="preserve"> </v>
          </cell>
          <cell r="AT1524">
            <v>0</v>
          </cell>
        </row>
        <row r="1525">
          <cell r="A1525" t="str">
            <v>Sterner, Sarah Abigail</v>
          </cell>
          <cell r="B1525" t="str">
            <v>Functional Specialist I</v>
          </cell>
          <cell r="C1525" t="str">
            <v>MDHT</v>
          </cell>
          <cell r="D1525" t="str">
            <v>5504</v>
          </cell>
          <cell r="E1525" t="str">
            <v>Y</v>
          </cell>
          <cell r="F1525" t="str">
            <v>Senior Program Assistant</v>
          </cell>
          <cell r="G1525" t="str">
            <v>A</v>
          </cell>
          <cell r="H1525" t="str">
            <v>USD</v>
          </cell>
          <cell r="I1525">
            <v>88188.88</v>
          </cell>
          <cell r="J1525">
            <v>1</v>
          </cell>
          <cell r="L1525" t="str">
            <v>SEATTLE</v>
          </cell>
          <cell r="M1525" t="str">
            <v>US</v>
          </cell>
          <cell r="AP1525">
            <v>1</v>
          </cell>
          <cell r="AQ1525">
            <v>339.18800000000005</v>
          </cell>
          <cell r="AR1525" t="str">
            <v xml:space="preserve"> </v>
          </cell>
          <cell r="AS1525" t="str">
            <v xml:space="preserve"> </v>
          </cell>
          <cell r="AT1525">
            <v>0</v>
          </cell>
        </row>
        <row r="1526">
          <cell r="A1526" t="str">
            <v>Strang, Amanda Marisue</v>
          </cell>
          <cell r="B1526" t="str">
            <v>Senior Program Officer II</v>
          </cell>
          <cell r="C1526" t="str">
            <v>EPR</v>
          </cell>
          <cell r="D1526" t="str">
            <v>7268</v>
          </cell>
          <cell r="E1526" t="str">
            <v>Y</v>
          </cell>
          <cell r="F1526" t="str">
            <v>Senior Project Manager</v>
          </cell>
          <cell r="G1526" t="str">
            <v>A</v>
          </cell>
          <cell r="H1526" t="str">
            <v>USD</v>
          </cell>
          <cell r="I1526">
            <v>101809.76</v>
          </cell>
          <cell r="J1526">
            <v>1</v>
          </cell>
          <cell r="L1526" t="str">
            <v>WASHINGTON DC</v>
          </cell>
          <cell r="M1526" t="str">
            <v>US</v>
          </cell>
          <cell r="AP1526">
            <v>1</v>
          </cell>
          <cell r="AQ1526">
            <v>391.57599999999996</v>
          </cell>
          <cell r="AR1526" t="str">
            <v xml:space="preserve"> </v>
          </cell>
          <cell r="AS1526" t="str">
            <v xml:space="preserve"> </v>
          </cell>
          <cell r="AT1526">
            <v>0</v>
          </cell>
        </row>
        <row r="1527">
          <cell r="A1527" t="str">
            <v>Stritmatter, Andrea Nicole</v>
          </cell>
          <cell r="B1527" t="str">
            <v>Director Ethics &amp; Compliance</v>
          </cell>
          <cell r="C1527" t="str">
            <v>GRC</v>
          </cell>
          <cell r="D1527" t="str">
            <v>6227</v>
          </cell>
          <cell r="E1527" t="str">
            <v>Y</v>
          </cell>
          <cell r="F1527" t="str">
            <v>Director of Grants, Contracts and Global Risk &amp; Compliance</v>
          </cell>
          <cell r="G1527" t="str">
            <v>A</v>
          </cell>
          <cell r="H1527" t="str">
            <v>USD</v>
          </cell>
          <cell r="I1527">
            <v>191633.64</v>
          </cell>
          <cell r="J1527">
            <v>1</v>
          </cell>
          <cell r="L1527" t="str">
            <v>SEATTLE</v>
          </cell>
          <cell r="M1527" t="str">
            <v>US</v>
          </cell>
          <cell r="AP1527">
            <v>1</v>
          </cell>
          <cell r="AQ1527">
            <v>737.05246153846156</v>
          </cell>
          <cell r="AR1527" t="str">
            <v xml:space="preserve"> </v>
          </cell>
          <cell r="AS1527" t="str">
            <v xml:space="preserve"> </v>
          </cell>
          <cell r="AT1527">
            <v>0</v>
          </cell>
        </row>
        <row r="1528">
          <cell r="A1528" t="str">
            <v>Subbotin, Yurii Vasiliyevich</v>
          </cell>
          <cell r="B1528" t="str">
            <v>Senior Program Officer I</v>
          </cell>
          <cell r="C1528" t="str">
            <v>PSU</v>
          </cell>
          <cell r="D1528" t="str">
            <v>7210</v>
          </cell>
          <cell r="E1528" t="str">
            <v>Y</v>
          </cell>
          <cell r="F1528" t="str">
            <v>Access to Care Advisor</v>
          </cell>
          <cell r="G1528" t="str">
            <v>A</v>
          </cell>
          <cell r="H1528" t="str">
            <v>USD</v>
          </cell>
          <cell r="I1528">
            <v>70552.59</v>
          </cell>
          <cell r="J1528">
            <v>1</v>
          </cell>
          <cell r="L1528" t="str">
            <v>KYIV</v>
          </cell>
          <cell r="M1528" t="str">
            <v>AMEE</v>
          </cell>
          <cell r="AP1528">
            <v>1</v>
          </cell>
          <cell r="AQ1528">
            <v>271.35611538461535</v>
          </cell>
          <cell r="AR1528" t="str">
            <v xml:space="preserve"> </v>
          </cell>
          <cell r="AS1528" t="str">
            <v xml:space="preserve"> </v>
          </cell>
          <cell r="AT1528">
            <v>0</v>
          </cell>
        </row>
        <row r="1529">
          <cell r="A1529" t="str">
            <v>Sukraw, Kristen Marjory</v>
          </cell>
          <cell r="B1529" t="str">
            <v>Advanced Data Mgmt &amp; Stats Officer</v>
          </cell>
          <cell r="C1529" t="str">
            <v>CCLN</v>
          </cell>
          <cell r="D1529" t="str">
            <v>7269</v>
          </cell>
          <cell r="E1529" t="str">
            <v>Y</v>
          </cell>
          <cell r="F1529" t="str">
            <v>Senior Data Manager</v>
          </cell>
          <cell r="G1529" t="str">
            <v>A</v>
          </cell>
          <cell r="H1529" t="str">
            <v>USD</v>
          </cell>
          <cell r="I1529">
            <v>161997</v>
          </cell>
          <cell r="J1529">
            <v>1</v>
          </cell>
          <cell r="L1529" t="str">
            <v>HOME-WA-SEA</v>
          </cell>
          <cell r="M1529" t="str">
            <v>US</v>
          </cell>
          <cell r="AP1529">
            <v>1</v>
          </cell>
          <cell r="AQ1529">
            <v>623.06538461538457</v>
          </cell>
          <cell r="AR1529" t="str">
            <v xml:space="preserve"> </v>
          </cell>
          <cell r="AS1529" t="str">
            <v xml:space="preserve"> </v>
          </cell>
          <cell r="AT1529">
            <v>0</v>
          </cell>
        </row>
        <row r="1530">
          <cell r="A1530" t="str">
            <v>Sun, Miaomiao</v>
          </cell>
          <cell r="B1530" t="str">
            <v>Senior Finance and Awards Officer/ Senior PADM I</v>
          </cell>
          <cell r="C1530" t="str">
            <v>CHN</v>
          </cell>
          <cell r="D1530" t="str">
            <v>6099</v>
          </cell>
          <cell r="E1530" t="str">
            <v>Y</v>
          </cell>
          <cell r="F1530" t="str">
            <v>Project Administrator</v>
          </cell>
          <cell r="G1530" t="str">
            <v>A</v>
          </cell>
          <cell r="H1530" t="str">
            <v>CNY</v>
          </cell>
          <cell r="I1530">
            <v>279243</v>
          </cell>
          <cell r="J1530">
            <v>1</v>
          </cell>
          <cell r="L1530" t="str">
            <v>BEIJING</v>
          </cell>
          <cell r="M1530" t="str">
            <v>AMEE</v>
          </cell>
          <cell r="AP1530">
            <v>6.923</v>
          </cell>
          <cell r="AQ1530">
            <v>155.13672374137491</v>
          </cell>
          <cell r="AR1530" t="str">
            <v xml:space="preserve"> </v>
          </cell>
          <cell r="AS1530" t="str">
            <v xml:space="preserve"> </v>
          </cell>
          <cell r="AT1530">
            <v>0</v>
          </cell>
        </row>
        <row r="1531">
          <cell r="A1531" t="str">
            <v>Sun, Ying</v>
          </cell>
          <cell r="B1531" t="str">
            <v>Senior Finance and Awards Officer/ Senior PADM I</v>
          </cell>
          <cell r="C1531" t="str">
            <v>CHN</v>
          </cell>
          <cell r="D1531" t="str">
            <v>6966</v>
          </cell>
          <cell r="E1531" t="str">
            <v>Y</v>
          </cell>
          <cell r="F1531" t="str">
            <v>Project Administrator</v>
          </cell>
          <cell r="G1531" t="str">
            <v>A</v>
          </cell>
          <cell r="H1531" t="str">
            <v>CNY</v>
          </cell>
          <cell r="I1531">
            <v>279217.44</v>
          </cell>
          <cell r="J1531">
            <v>1</v>
          </cell>
          <cell r="L1531" t="str">
            <v>BEIJING</v>
          </cell>
          <cell r="M1531" t="str">
            <v>AMEE</v>
          </cell>
          <cell r="AP1531">
            <v>6.923</v>
          </cell>
          <cell r="AQ1531">
            <v>155.12252358359538</v>
          </cell>
          <cell r="AR1531" t="str">
            <v xml:space="preserve"> </v>
          </cell>
          <cell r="AS1531" t="str">
            <v xml:space="preserve"> </v>
          </cell>
          <cell r="AT1531">
            <v>0</v>
          </cell>
        </row>
        <row r="1532">
          <cell r="A1532" t="str">
            <v>Sundisa Matutala, Guylain</v>
          </cell>
          <cell r="B1532" t="str">
            <v>TL II Program</v>
          </cell>
          <cell r="C1532" t="str">
            <v>MNTD</v>
          </cell>
          <cell r="D1532" t="str">
            <v>10051</v>
          </cell>
          <cell r="E1532" t="str">
            <v>Y</v>
          </cell>
          <cell r="F1532" t="str">
            <v>Provincial Coordinator - Perennial Malaria Chemoprevention</v>
          </cell>
          <cell r="G1532" t="str">
            <v>A</v>
          </cell>
          <cell r="H1532" t="str">
            <v>USD</v>
          </cell>
          <cell r="I1532">
            <v>31620</v>
          </cell>
          <cell r="J1532">
            <v>1</v>
          </cell>
          <cell r="L1532" t="str">
            <v>DRCKISANTU</v>
          </cell>
          <cell r="M1532" t="str">
            <v>AFRICA</v>
          </cell>
          <cell r="AP1532">
            <v>1</v>
          </cell>
          <cell r="AQ1532">
            <v>121.61538461538461</v>
          </cell>
          <cell r="AR1532" t="str">
            <v xml:space="preserve"> </v>
          </cell>
          <cell r="AS1532" t="str">
            <v xml:space="preserve"> </v>
          </cell>
          <cell r="AT1532">
            <v>0</v>
          </cell>
        </row>
        <row r="1533">
          <cell r="A1533" t="str">
            <v>Sungu, Pierrot Kabila</v>
          </cell>
          <cell r="B1533" t="str">
            <v>Senior Accountant I</v>
          </cell>
          <cell r="C1533" t="str">
            <v>DRC</v>
          </cell>
          <cell r="D1533" t="str">
            <v>6949</v>
          </cell>
          <cell r="E1533" t="str">
            <v>Y</v>
          </cell>
          <cell r="F1533" t="str">
            <v>FINANCE OFFICER</v>
          </cell>
          <cell r="G1533" t="str">
            <v>A</v>
          </cell>
          <cell r="H1533" t="str">
            <v>USD</v>
          </cell>
          <cell r="I1533">
            <v>29504.62</v>
          </cell>
          <cell r="J1533">
            <v>1</v>
          </cell>
          <cell r="L1533" t="str">
            <v>KINSHASA</v>
          </cell>
          <cell r="M1533" t="str">
            <v>AFRICA</v>
          </cell>
          <cell r="AP1533">
            <v>1</v>
          </cell>
          <cell r="AQ1533">
            <v>113.47930769230769</v>
          </cell>
          <cell r="AR1533" t="str">
            <v xml:space="preserve"> </v>
          </cell>
          <cell r="AS1533" t="str">
            <v xml:space="preserve"> </v>
          </cell>
          <cell r="AT1533">
            <v>0</v>
          </cell>
        </row>
        <row r="1534">
          <cell r="A1534" t="str">
            <v>Sunil, Shiny</v>
          </cell>
          <cell r="B1534" t="str">
            <v>Senior Functional Coordinator</v>
          </cell>
          <cell r="C1534" t="str">
            <v>PSN</v>
          </cell>
          <cell r="D1534" t="str">
            <v>8184</v>
          </cell>
          <cell r="E1534" t="str">
            <v>Y</v>
          </cell>
          <cell r="F1534" t="str">
            <v>Project Assistant</v>
          </cell>
          <cell r="G1534" t="str">
            <v>A</v>
          </cell>
          <cell r="H1534" t="str">
            <v>INR</v>
          </cell>
          <cell r="I1534">
            <v>1027200</v>
          </cell>
          <cell r="J1534">
            <v>1</v>
          </cell>
          <cell r="L1534" t="str">
            <v>NEW DELHI</v>
          </cell>
          <cell r="M1534" t="str">
            <v>AMEE</v>
          </cell>
          <cell r="AP1534">
            <v>81.06</v>
          </cell>
          <cell r="AQ1534">
            <v>48.738825940898479</v>
          </cell>
          <cell r="AR1534" t="str">
            <v xml:space="preserve"> </v>
          </cell>
          <cell r="AS1534" t="str">
            <v xml:space="preserve"> </v>
          </cell>
          <cell r="AT1534">
            <v>0</v>
          </cell>
        </row>
        <row r="1535">
          <cell r="A1535" t="str">
            <v>Sunner, Lisa Emily Lynn</v>
          </cell>
          <cell r="B1535" t="str">
            <v>Senior Clinical Research Monitoring &amp; Development Officer II</v>
          </cell>
          <cell r="C1535" t="str">
            <v>CCLN</v>
          </cell>
          <cell r="D1535" t="str">
            <v>7398</v>
          </cell>
          <cell r="E1535" t="str">
            <v>Y</v>
          </cell>
          <cell r="F1535" t="str">
            <v>Senior Clinical Research Manager</v>
          </cell>
          <cell r="G1535" t="str">
            <v>A</v>
          </cell>
          <cell r="H1535" t="str">
            <v>USD</v>
          </cell>
          <cell r="I1535">
            <v>167431.67999999999</v>
          </cell>
          <cell r="J1535">
            <v>1</v>
          </cell>
          <cell r="L1535" t="str">
            <v>HOME-NY-SEA</v>
          </cell>
          <cell r="M1535" t="str">
            <v>US</v>
          </cell>
          <cell r="AP1535">
            <v>1</v>
          </cell>
          <cell r="AQ1535">
            <v>643.96799999999996</v>
          </cell>
          <cell r="AR1535" t="str">
            <v xml:space="preserve"> </v>
          </cell>
          <cell r="AS1535" t="str">
            <v xml:space="preserve"> </v>
          </cell>
          <cell r="AT1535">
            <v>0</v>
          </cell>
        </row>
        <row r="1536">
          <cell r="A1536" t="str">
            <v>Suryavanshi, Santosh Pandurang</v>
          </cell>
          <cell r="B1536" t="str">
            <v>Senior Program Officer I</v>
          </cell>
          <cell r="C1536" t="str">
            <v>PSN</v>
          </cell>
          <cell r="D1536" t="str">
            <v>7989</v>
          </cell>
          <cell r="E1536" t="str">
            <v>Y</v>
          </cell>
          <cell r="F1536" t="str">
            <v>State Program Officer - HIV Prevention &amp; Case Finding</v>
          </cell>
          <cell r="G1536" t="str">
            <v>A</v>
          </cell>
          <cell r="H1536" t="str">
            <v>INR</v>
          </cell>
          <cell r="I1536">
            <v>1470624.05</v>
          </cell>
          <cell r="J1536">
            <v>1</v>
          </cell>
          <cell r="L1536" t="str">
            <v>MUMBAI</v>
          </cell>
          <cell r="M1536" t="str">
            <v>AMEE</v>
          </cell>
          <cell r="AP1536">
            <v>81.06</v>
          </cell>
          <cell r="AQ1536">
            <v>69.778514016208305</v>
          </cell>
          <cell r="AR1536" t="str">
            <v xml:space="preserve"> </v>
          </cell>
          <cell r="AS1536" t="str">
            <v xml:space="preserve"> </v>
          </cell>
          <cell r="AT1536">
            <v>0</v>
          </cell>
        </row>
        <row r="1537">
          <cell r="A1537" t="str">
            <v>Svystun, Hanna</v>
          </cell>
          <cell r="B1537" t="str">
            <v>Communications Associate II</v>
          </cell>
          <cell r="C1537" t="str">
            <v>PSU</v>
          </cell>
          <cell r="D1537" t="str">
            <v>10196</v>
          </cell>
          <cell r="E1537" t="str">
            <v>Y</v>
          </cell>
          <cell r="F1537" t="str">
            <v>Communications Associate</v>
          </cell>
          <cell r="G1537" t="str">
            <v>A</v>
          </cell>
          <cell r="H1537" t="str">
            <v>USD</v>
          </cell>
          <cell r="I1537">
            <v>36000</v>
          </cell>
          <cell r="J1537">
            <v>1</v>
          </cell>
          <cell r="L1537" t="str">
            <v>KYIV</v>
          </cell>
          <cell r="M1537" t="str">
            <v>AMEE</v>
          </cell>
          <cell r="AP1537">
            <v>1</v>
          </cell>
          <cell r="AQ1537">
            <v>138.46153846153845</v>
          </cell>
          <cell r="AR1537" t="str">
            <v xml:space="preserve"> </v>
          </cell>
          <cell r="AS1537" t="str">
            <v xml:space="preserve"> </v>
          </cell>
          <cell r="AT1537">
            <v>0</v>
          </cell>
        </row>
        <row r="1538">
          <cell r="A1538" t="str">
            <v>Swegenyi, Charles</v>
          </cell>
          <cell r="B1538" t="str">
            <v>Procurement &amp; Supply Chain Coordinator II</v>
          </cell>
          <cell r="C1538" t="str">
            <v>PSK</v>
          </cell>
          <cell r="D1538" t="str">
            <v>10206</v>
          </cell>
          <cell r="E1538" t="str">
            <v>Y</v>
          </cell>
          <cell r="F1538" t="str">
            <v>Procurement &amp; Supply Chain Associate</v>
          </cell>
          <cell r="G1538" t="str">
            <v>A</v>
          </cell>
          <cell r="H1538" t="str">
            <v>USD</v>
          </cell>
          <cell r="I1538">
            <v>14571.48</v>
          </cell>
          <cell r="J1538">
            <v>1</v>
          </cell>
          <cell r="L1538" t="str">
            <v>HOMABAY</v>
          </cell>
          <cell r="M1538" t="str">
            <v>AFRICA</v>
          </cell>
          <cell r="AP1538">
            <v>1</v>
          </cell>
          <cell r="AQ1538">
            <v>56.044153846153847</v>
          </cell>
          <cell r="AR1538" t="str">
            <v xml:space="preserve"> </v>
          </cell>
          <cell r="AS1538" t="str">
            <v xml:space="preserve"> </v>
          </cell>
          <cell r="AT1538">
            <v>0</v>
          </cell>
        </row>
        <row r="1539">
          <cell r="A1539" t="str">
            <v>Sy, El Hadji Cheikh Oumar Foutiyou</v>
          </cell>
          <cell r="B1539" t="str">
            <v>Manager Finance and Awards</v>
          </cell>
          <cell r="C1539" t="str">
            <v>SEN</v>
          </cell>
          <cell r="D1539" t="str">
            <v>7887</v>
          </cell>
          <cell r="E1539" t="str">
            <v>Y</v>
          </cell>
          <cell r="F1539" t="str">
            <v>Director of Finance and Administration</v>
          </cell>
          <cell r="G1539" t="str">
            <v>A</v>
          </cell>
          <cell r="H1539" t="str">
            <v>XOF</v>
          </cell>
          <cell r="I1539">
            <v>40528281</v>
          </cell>
          <cell r="J1539">
            <v>1</v>
          </cell>
          <cell r="L1539" t="str">
            <v>SenegalDakar</v>
          </cell>
          <cell r="M1539" t="str">
            <v>AFRICA</v>
          </cell>
          <cell r="AP1539">
            <v>600</v>
          </cell>
          <cell r="AQ1539">
            <v>259.79667307692307</v>
          </cell>
          <cell r="AR1539" t="str">
            <v xml:space="preserve"> </v>
          </cell>
          <cell r="AS1539" t="str">
            <v xml:space="preserve"> </v>
          </cell>
          <cell r="AT1539">
            <v>0</v>
          </cell>
        </row>
        <row r="1540">
          <cell r="A1540" t="str">
            <v>Syed, Javed Iqbal Bilal</v>
          </cell>
          <cell r="B1540" t="str">
            <v>Senior Functional Coordinator</v>
          </cell>
          <cell r="C1540" t="str">
            <v>PSN</v>
          </cell>
          <cell r="D1540" t="str">
            <v>7990</v>
          </cell>
          <cell r="E1540" t="str">
            <v>Y</v>
          </cell>
          <cell r="F1540" t="str">
            <v>State Program Coordinator - HIV</v>
          </cell>
          <cell r="G1540" t="str">
            <v>A</v>
          </cell>
          <cell r="H1540" t="str">
            <v>INR</v>
          </cell>
          <cell r="I1540">
            <v>663768.07999999996</v>
          </cell>
          <cell r="J1540">
            <v>1</v>
          </cell>
          <cell r="L1540" t="str">
            <v>MUMBAI</v>
          </cell>
          <cell r="M1540" t="str">
            <v>AMEE</v>
          </cell>
          <cell r="AP1540">
            <v>81.06</v>
          </cell>
          <cell r="AQ1540">
            <v>31.494623166125752</v>
          </cell>
          <cell r="AR1540" t="str">
            <v xml:space="preserve"> </v>
          </cell>
          <cell r="AS1540" t="str">
            <v xml:space="preserve"> </v>
          </cell>
          <cell r="AT1540">
            <v>0</v>
          </cell>
        </row>
        <row r="1541">
          <cell r="A1541" t="str">
            <v>Tabu, Quinter Anyango</v>
          </cell>
          <cell r="B1541" t="str">
            <v>Program Associate II</v>
          </cell>
          <cell r="C1541" t="str">
            <v>MDHT</v>
          </cell>
          <cell r="D1541" t="str">
            <v>7610</v>
          </cell>
          <cell r="E1541" t="str">
            <v>Y</v>
          </cell>
          <cell r="F1541" t="str">
            <v>Design and Innovation Specialist, Living Labs</v>
          </cell>
          <cell r="G1541" t="str">
            <v>A</v>
          </cell>
          <cell r="H1541" t="str">
            <v>USD</v>
          </cell>
          <cell r="I1541">
            <v>18952.8</v>
          </cell>
          <cell r="J1541">
            <v>1</v>
          </cell>
          <cell r="L1541" t="str">
            <v>KISUMU</v>
          </cell>
          <cell r="M1541" t="str">
            <v>AFRICA</v>
          </cell>
          <cell r="AP1541">
            <v>1</v>
          </cell>
          <cell r="AQ1541">
            <v>72.895384615384614</v>
          </cell>
          <cell r="AR1541" t="str">
            <v xml:space="preserve"> </v>
          </cell>
          <cell r="AS1541" t="str">
            <v xml:space="preserve"> </v>
          </cell>
          <cell r="AT1541">
            <v>0</v>
          </cell>
        </row>
        <row r="1542">
          <cell r="A1542" t="str">
            <v>Tadkod, Nazmeen Banu</v>
          </cell>
          <cell r="B1542" t="str">
            <v>Senior Functional Coordinator</v>
          </cell>
          <cell r="C1542" t="str">
            <v>PSN</v>
          </cell>
          <cell r="D1542" t="str">
            <v>10046</v>
          </cell>
          <cell r="E1542" t="str">
            <v>Y</v>
          </cell>
          <cell r="F1542" t="str">
            <v>State Program Coordinator - Treatment</v>
          </cell>
          <cell r="G1542" t="str">
            <v>A</v>
          </cell>
          <cell r="H1542" t="str">
            <v>INR</v>
          </cell>
          <cell r="I1542">
            <v>663757.38</v>
          </cell>
          <cell r="J1542">
            <v>1</v>
          </cell>
          <cell r="L1542" t="str">
            <v>MUMBAI</v>
          </cell>
          <cell r="M1542" t="str">
            <v>AMEE</v>
          </cell>
          <cell r="AP1542">
            <v>81.06</v>
          </cell>
          <cell r="AQ1542">
            <v>31.494115470022205</v>
          </cell>
          <cell r="AR1542" t="str">
            <v xml:space="preserve"> </v>
          </cell>
          <cell r="AS1542" t="str">
            <v xml:space="preserve"> </v>
          </cell>
          <cell r="AT1542">
            <v>0</v>
          </cell>
        </row>
        <row r="1543">
          <cell r="A1543" t="str">
            <v>Tagmyer, Tara</v>
          </cell>
          <cell r="B1543" t="str">
            <v>Director Research &amp; Development</v>
          </cell>
          <cell r="C1543" t="str">
            <v>4113</v>
          </cell>
          <cell r="D1543" t="str">
            <v>10188</v>
          </cell>
          <cell r="E1543" t="str">
            <v>Y</v>
          </cell>
          <cell r="F1543" t="str">
            <v>Scientific Director</v>
          </cell>
          <cell r="G1543" t="str">
            <v>A</v>
          </cell>
          <cell r="H1543" t="str">
            <v>USD</v>
          </cell>
          <cell r="I1543">
            <v>275000</v>
          </cell>
          <cell r="J1543">
            <v>1</v>
          </cell>
          <cell r="L1543" t="str">
            <v>HOME-PA-SEA</v>
          </cell>
          <cell r="M1543" t="str">
            <v>US</v>
          </cell>
          <cell r="AP1543">
            <v>1</v>
          </cell>
          <cell r="AQ1543">
            <v>1057.6923076923076</v>
          </cell>
          <cell r="AR1543" t="str">
            <v xml:space="preserve"> </v>
          </cell>
          <cell r="AS1543" t="str">
            <v>X</v>
          </cell>
          <cell r="AT1543">
            <v>0</v>
          </cell>
        </row>
        <row r="1544">
          <cell r="A1544" t="str">
            <v>Tajne, Satish</v>
          </cell>
          <cell r="B1544" t="str">
            <v>Advanced Program Officer</v>
          </cell>
          <cell r="C1544" t="str">
            <v>PSN</v>
          </cell>
          <cell r="D1544" t="str">
            <v>7061</v>
          </cell>
          <cell r="E1544" t="str">
            <v>Y</v>
          </cell>
          <cell r="F1544" t="str">
            <v>State Lead- Maharashtra</v>
          </cell>
          <cell r="G1544" t="str">
            <v>A</v>
          </cell>
          <cell r="H1544" t="str">
            <v>INR</v>
          </cell>
          <cell r="I1544">
            <v>2598011.66</v>
          </cell>
          <cell r="J1544">
            <v>1</v>
          </cell>
          <cell r="L1544" t="str">
            <v>MUMBAI</v>
          </cell>
          <cell r="M1544" t="str">
            <v>AMEE</v>
          </cell>
          <cell r="AP1544">
            <v>81.06</v>
          </cell>
          <cell r="AQ1544">
            <v>123.27106511795633</v>
          </cell>
          <cell r="AR1544" t="str">
            <v xml:space="preserve"> </v>
          </cell>
          <cell r="AS1544" t="str">
            <v xml:space="preserve"> </v>
          </cell>
          <cell r="AT1544">
            <v>0</v>
          </cell>
        </row>
        <row r="1545">
          <cell r="A1545" t="str">
            <v>Taliesin, Brian Lee</v>
          </cell>
          <cell r="B1545" t="str">
            <v>Director Data Science</v>
          </cell>
          <cell r="C1545" t="str">
            <v>CODE</v>
          </cell>
          <cell r="D1545" t="str">
            <v>4380</v>
          </cell>
          <cell r="E1545" t="str">
            <v>Y</v>
          </cell>
          <cell r="F1545" t="str">
            <v>Global Director, Living Labs</v>
          </cell>
          <cell r="G1545" t="str">
            <v>A</v>
          </cell>
          <cell r="H1545" t="str">
            <v>USD</v>
          </cell>
          <cell r="I1545">
            <v>200126.16</v>
          </cell>
          <cell r="J1545">
            <v>1</v>
          </cell>
          <cell r="L1545" t="str">
            <v>NAIROBI</v>
          </cell>
          <cell r="M1545" t="str">
            <v>AFRICA</v>
          </cell>
          <cell r="AP1545">
            <v>1</v>
          </cell>
          <cell r="AQ1545">
            <v>769.71600000000001</v>
          </cell>
          <cell r="AR1545" t="str">
            <v xml:space="preserve"> </v>
          </cell>
          <cell r="AS1545" t="str">
            <v>X</v>
          </cell>
          <cell r="AT1545">
            <v>0</v>
          </cell>
        </row>
        <row r="1546">
          <cell r="A1546" t="str">
            <v>Tande, Eva</v>
          </cell>
          <cell r="B1546" t="str">
            <v>Recruitment Coordinator II</v>
          </cell>
          <cell r="C1546" t="str">
            <v>HR</v>
          </cell>
          <cell r="D1546" t="str">
            <v>7458</v>
          </cell>
          <cell r="E1546" t="str">
            <v>Y</v>
          </cell>
          <cell r="F1546" t="str">
            <v>Talent Coordinator, Southern Africa</v>
          </cell>
          <cell r="G1546" t="str">
            <v>A</v>
          </cell>
          <cell r="H1546" t="str">
            <v>ZMW</v>
          </cell>
          <cell r="I1546">
            <v>147947.20000000001</v>
          </cell>
          <cell r="J1546">
            <v>1</v>
          </cell>
          <cell r="L1546" t="str">
            <v>LUSAKA1</v>
          </cell>
          <cell r="M1546" t="str">
            <v>AFRICA</v>
          </cell>
          <cell r="AP1546">
            <v>19.5</v>
          </cell>
          <cell r="AQ1546">
            <v>29.180907297830377</v>
          </cell>
          <cell r="AR1546" t="str">
            <v xml:space="preserve"> </v>
          </cell>
          <cell r="AS1546" t="str">
            <v xml:space="preserve"> </v>
          </cell>
          <cell r="AT1546">
            <v>0</v>
          </cell>
        </row>
        <row r="1547">
          <cell r="A1547" t="str">
            <v>Tandon, Rahul</v>
          </cell>
          <cell r="B1547" t="str">
            <v>FP&amp;A Analyst</v>
          </cell>
          <cell r="C1547" t="str">
            <v>PSN</v>
          </cell>
          <cell r="D1547" t="str">
            <v>7934</v>
          </cell>
          <cell r="E1547" t="str">
            <v>Y</v>
          </cell>
          <cell r="F1547" t="str">
            <v>Finance Analyst - Finance Planning &amp; Analysis</v>
          </cell>
          <cell r="G1547" t="str">
            <v>A</v>
          </cell>
          <cell r="H1547" t="str">
            <v>INR</v>
          </cell>
          <cell r="I1547">
            <v>1435833</v>
          </cell>
          <cell r="J1547">
            <v>1</v>
          </cell>
          <cell r="L1547" t="str">
            <v>NEW DELHI</v>
          </cell>
          <cell r="M1547" t="str">
            <v>AMEE</v>
          </cell>
          <cell r="AP1547">
            <v>81.06</v>
          </cell>
          <cell r="AQ1547">
            <v>68.127740135512155</v>
          </cell>
          <cell r="AR1547" t="str">
            <v xml:space="preserve"> </v>
          </cell>
          <cell r="AS1547" t="str">
            <v xml:space="preserve"> </v>
          </cell>
          <cell r="AT1547">
            <v>0</v>
          </cell>
        </row>
        <row r="1548">
          <cell r="A1548" t="str">
            <v>Tang, Yuxiao</v>
          </cell>
          <cell r="B1548" t="str">
            <v>Advanced Data Mgmt &amp; Stats Officer</v>
          </cell>
          <cell r="C1548" t="str">
            <v>CCLN</v>
          </cell>
          <cell r="D1548" t="str">
            <v>3031</v>
          </cell>
          <cell r="E1548" t="str">
            <v>Y</v>
          </cell>
          <cell r="F1548" t="str">
            <v>Senior Program Officer, Statistical Team CVIA Clinical</v>
          </cell>
          <cell r="G1548" t="str">
            <v>A</v>
          </cell>
          <cell r="H1548" t="str">
            <v>USD</v>
          </cell>
          <cell r="I1548">
            <v>213079.36</v>
          </cell>
          <cell r="J1548">
            <v>1</v>
          </cell>
          <cell r="L1548" t="str">
            <v>SEATTLE</v>
          </cell>
          <cell r="M1548" t="str">
            <v>US</v>
          </cell>
          <cell r="AP1548">
            <v>1</v>
          </cell>
          <cell r="AQ1548">
            <v>819.53599999999994</v>
          </cell>
          <cell r="AR1548" t="str">
            <v xml:space="preserve"> </v>
          </cell>
          <cell r="AS1548" t="str">
            <v>X</v>
          </cell>
          <cell r="AT1548">
            <v>0</v>
          </cell>
        </row>
        <row r="1549">
          <cell r="A1549" t="str">
            <v>Tanner, Ivy Santiago</v>
          </cell>
          <cell r="B1549" t="str">
            <v>Manager Accounting</v>
          </cell>
          <cell r="C1549" t="str">
            <v>GLACCT</v>
          </cell>
          <cell r="D1549" t="str">
            <v>4175</v>
          </cell>
          <cell r="E1549" t="str">
            <v>Y</v>
          </cell>
          <cell r="F1549" t="str">
            <v>Accounting Manager</v>
          </cell>
          <cell r="G1549" t="str">
            <v>A</v>
          </cell>
          <cell r="H1549" t="str">
            <v>USD</v>
          </cell>
          <cell r="I1549">
            <v>119080</v>
          </cell>
          <cell r="J1549">
            <v>1</v>
          </cell>
          <cell r="L1549" t="str">
            <v>SEATTLE</v>
          </cell>
          <cell r="M1549" t="str">
            <v>US</v>
          </cell>
          <cell r="AP1549">
            <v>1</v>
          </cell>
          <cell r="AQ1549">
            <v>458</v>
          </cell>
          <cell r="AR1549" t="str">
            <v xml:space="preserve"> </v>
          </cell>
          <cell r="AS1549" t="str">
            <v xml:space="preserve"> </v>
          </cell>
          <cell r="AT1549">
            <v>0</v>
          </cell>
        </row>
        <row r="1550">
          <cell r="A1550" t="str">
            <v>Tano, Aya Lea</v>
          </cell>
          <cell r="B1550" t="str">
            <v>Procurement &amp; Supply Chain Coordinator II</v>
          </cell>
          <cell r="C1550" t="str">
            <v>GLACCT</v>
          </cell>
          <cell r="D1550" t="str">
            <v>7750</v>
          </cell>
          <cell r="E1550" t="str">
            <v>Y</v>
          </cell>
          <cell r="F1550" t="str">
            <v>Shipping and Receiving Administrator</v>
          </cell>
          <cell r="G1550" t="str">
            <v>A</v>
          </cell>
          <cell r="H1550" t="str">
            <v>USD</v>
          </cell>
          <cell r="I1550">
            <v>67491.839999999997</v>
          </cell>
          <cell r="J1550">
            <v>1</v>
          </cell>
          <cell r="L1550" t="str">
            <v>SEATTLE</v>
          </cell>
          <cell r="M1550" t="str">
            <v>US</v>
          </cell>
          <cell r="AP1550">
            <v>1</v>
          </cell>
          <cell r="AQ1550">
            <v>259.584</v>
          </cell>
          <cell r="AR1550" t="str">
            <v xml:space="preserve"> </v>
          </cell>
          <cell r="AS1550" t="str">
            <v xml:space="preserve"> </v>
          </cell>
          <cell r="AT1550">
            <v>0</v>
          </cell>
        </row>
        <row r="1551">
          <cell r="A1551" t="str">
            <v>Tayal, Rajeev</v>
          </cell>
          <cell r="B1551" t="str">
            <v>Senior Finance and Awards Officer/ Senior PADM I</v>
          </cell>
          <cell r="C1551" t="str">
            <v>PSN</v>
          </cell>
          <cell r="D1551" t="str">
            <v>10078</v>
          </cell>
          <cell r="E1551" t="str">
            <v>Y</v>
          </cell>
          <cell r="F1551" t="str">
            <v>PADM</v>
          </cell>
          <cell r="G1551" t="str">
            <v>A</v>
          </cell>
          <cell r="H1551" t="str">
            <v>INR</v>
          </cell>
          <cell r="I1551">
            <v>1837004.4</v>
          </cell>
          <cell r="J1551">
            <v>1</v>
          </cell>
          <cell r="L1551" t="str">
            <v>NEW DELHI</v>
          </cell>
          <cell r="M1551" t="str">
            <v>AMEE</v>
          </cell>
          <cell r="AP1551">
            <v>81.06</v>
          </cell>
          <cell r="AQ1551">
            <v>87.162614587485038</v>
          </cell>
          <cell r="AR1551" t="str">
            <v xml:space="preserve"> </v>
          </cell>
          <cell r="AS1551" t="str">
            <v xml:space="preserve"> </v>
          </cell>
          <cell r="AT1551">
            <v>0</v>
          </cell>
        </row>
        <row r="1552">
          <cell r="A1552" t="str">
            <v>Taylor, Linda Jane</v>
          </cell>
          <cell r="B1552" t="str">
            <v>Advanced Digital Systems Officer</v>
          </cell>
          <cell r="C1552" t="str">
            <v>CODE</v>
          </cell>
          <cell r="D1552" t="str">
            <v>7757</v>
          </cell>
          <cell r="E1552" t="str">
            <v>Y</v>
          </cell>
          <cell r="F1552" t="str">
            <v>Technical Program Manager - Business Analyst</v>
          </cell>
          <cell r="G1552" t="str">
            <v>A</v>
          </cell>
          <cell r="H1552" t="str">
            <v>ZAR</v>
          </cell>
          <cell r="I1552">
            <v>1822780</v>
          </cell>
          <cell r="J1552">
            <v>1</v>
          </cell>
          <cell r="L1552" t="str">
            <v>REMOTE-ZA</v>
          </cell>
          <cell r="M1552" t="str">
            <v>AFRICA</v>
          </cell>
          <cell r="AP1552">
            <v>18.2</v>
          </cell>
          <cell r="AQ1552">
            <v>385.20287404902791</v>
          </cell>
          <cell r="AR1552" t="str">
            <v xml:space="preserve"> </v>
          </cell>
          <cell r="AS1552" t="str">
            <v xml:space="preserve"> </v>
          </cell>
          <cell r="AT1552">
            <v>0</v>
          </cell>
        </row>
        <row r="1553">
          <cell r="A1553" t="str">
            <v>Tedla, Saba Ermyas</v>
          </cell>
          <cell r="B1553" t="str">
            <v>Senior Communications Officer I</v>
          </cell>
          <cell r="C1553" t="str">
            <v>ET</v>
          </cell>
          <cell r="D1553" t="str">
            <v>8264</v>
          </cell>
          <cell r="E1553" t="str">
            <v>Y</v>
          </cell>
          <cell r="F1553" t="str">
            <v>Senior Communication Advisor, Ethiopia</v>
          </cell>
          <cell r="G1553" t="str">
            <v>A</v>
          </cell>
          <cell r="H1553" t="str">
            <v>USD</v>
          </cell>
          <cell r="I1553">
            <v>37923.480000000003</v>
          </cell>
          <cell r="J1553">
            <v>1</v>
          </cell>
          <cell r="L1553" t="str">
            <v>ADDIS</v>
          </cell>
          <cell r="M1553" t="str">
            <v>AFRICA</v>
          </cell>
          <cell r="AP1553">
            <v>1</v>
          </cell>
          <cell r="AQ1553">
            <v>145.85953846153848</v>
          </cell>
          <cell r="AR1553" t="str">
            <v xml:space="preserve"> </v>
          </cell>
          <cell r="AS1553" t="str">
            <v xml:space="preserve"> </v>
          </cell>
          <cell r="AT1553">
            <v>0</v>
          </cell>
        </row>
        <row r="1554">
          <cell r="A1554" t="str">
            <v>Teferri, Sosenna Assefa</v>
          </cell>
          <cell r="B1554" t="str">
            <v>Senior Manager Finance and Awards</v>
          </cell>
          <cell r="C1554" t="str">
            <v>MNTD</v>
          </cell>
          <cell r="D1554" t="str">
            <v>3819</v>
          </cell>
          <cell r="E1554" t="str">
            <v>Y</v>
          </cell>
          <cell r="F1554" t="str">
            <v>Senior Project/ Team Leader</v>
          </cell>
          <cell r="G1554" t="str">
            <v>A</v>
          </cell>
          <cell r="H1554" t="str">
            <v>USD</v>
          </cell>
          <cell r="I1554">
            <v>129906.05</v>
          </cell>
          <cell r="J1554">
            <v>1</v>
          </cell>
          <cell r="L1554" t="str">
            <v>LUSAKA1</v>
          </cell>
          <cell r="M1554" t="str">
            <v>AFRICA</v>
          </cell>
          <cell r="AP1554">
            <v>1</v>
          </cell>
          <cell r="AQ1554">
            <v>499.63865384615383</v>
          </cell>
          <cell r="AR1554" t="str">
            <v xml:space="preserve"> </v>
          </cell>
          <cell r="AS1554" t="str">
            <v xml:space="preserve"> </v>
          </cell>
          <cell r="AT1554">
            <v>0</v>
          </cell>
        </row>
        <row r="1555">
          <cell r="A1555" t="str">
            <v>Tejero, Andrew James Louie B</v>
          </cell>
          <cell r="B1555" t="str">
            <v>Senior Functional Coordinator</v>
          </cell>
          <cell r="C1555" t="str">
            <v>EXAGEN</v>
          </cell>
          <cell r="D1555" t="str">
            <v>7706</v>
          </cell>
          <cell r="E1555" t="str">
            <v>Y</v>
          </cell>
          <cell r="F1555" t="str">
            <v>Program Coordinator</v>
          </cell>
          <cell r="G1555" t="str">
            <v>A</v>
          </cell>
          <cell r="H1555" t="str">
            <v>USD</v>
          </cell>
          <cell r="I1555">
            <v>72683.520000000004</v>
          </cell>
          <cell r="J1555">
            <v>1</v>
          </cell>
          <cell r="L1555" t="str">
            <v>SEATTLE</v>
          </cell>
          <cell r="M1555" t="str">
            <v>US</v>
          </cell>
          <cell r="AP1555">
            <v>1</v>
          </cell>
          <cell r="AQ1555">
            <v>279.55200000000002</v>
          </cell>
          <cell r="AR1555" t="str">
            <v xml:space="preserve"> </v>
          </cell>
          <cell r="AS1555" t="str">
            <v xml:space="preserve"> </v>
          </cell>
          <cell r="AT1555">
            <v>0</v>
          </cell>
        </row>
        <row r="1556">
          <cell r="A1556" t="str">
            <v>Teklu, Esetegebriel</v>
          </cell>
          <cell r="B1556" t="str">
            <v>Procurement Supply Chain Associate I</v>
          </cell>
          <cell r="C1556" t="str">
            <v>ET</v>
          </cell>
          <cell r="D1556" t="str">
            <v>10251</v>
          </cell>
          <cell r="E1556" t="str">
            <v>Y</v>
          </cell>
          <cell r="F1556" t="str">
            <v>Logistics Officer</v>
          </cell>
          <cell r="G1556" t="str">
            <v>A</v>
          </cell>
          <cell r="H1556" t="str">
            <v>USD</v>
          </cell>
          <cell r="I1556">
            <v>12000</v>
          </cell>
          <cell r="J1556">
            <v>1</v>
          </cell>
          <cell r="L1556" t="str">
            <v>ADDIS</v>
          </cell>
          <cell r="M1556" t="str">
            <v>AFRICA</v>
          </cell>
          <cell r="AP1556">
            <v>1</v>
          </cell>
          <cell r="AQ1556">
            <v>46.153846153846153</v>
          </cell>
          <cell r="AR1556" t="str">
            <v xml:space="preserve"> </v>
          </cell>
          <cell r="AS1556" t="str">
            <v xml:space="preserve"> </v>
          </cell>
          <cell r="AT1556">
            <v>0</v>
          </cell>
        </row>
        <row r="1557">
          <cell r="A1557" t="str">
            <v>Tembo, Beauty</v>
          </cell>
          <cell r="B1557" t="str">
            <v>Executive Assistant II/ Coordinator II</v>
          </cell>
          <cell r="C1557" t="str">
            <v>ZM</v>
          </cell>
          <cell r="D1557" t="str">
            <v>4314</v>
          </cell>
          <cell r="E1557" t="str">
            <v>Y</v>
          </cell>
          <cell r="F1557" t="str">
            <v>Executive Assistant to Chief of Africa</v>
          </cell>
          <cell r="G1557" t="str">
            <v>A</v>
          </cell>
          <cell r="H1557" t="str">
            <v>ZMW</v>
          </cell>
          <cell r="I1557">
            <v>279149.45</v>
          </cell>
          <cell r="J1557">
            <v>1</v>
          </cell>
          <cell r="L1557" t="str">
            <v>LUSAKA1</v>
          </cell>
          <cell r="M1557" t="str">
            <v>AFRICA</v>
          </cell>
          <cell r="AP1557">
            <v>19.5</v>
          </cell>
          <cell r="AQ1557">
            <v>55.059063116370808</v>
          </cell>
          <cell r="AR1557" t="str">
            <v xml:space="preserve"> </v>
          </cell>
          <cell r="AS1557" t="str">
            <v xml:space="preserve"> </v>
          </cell>
          <cell r="AT1557">
            <v>0</v>
          </cell>
        </row>
        <row r="1558">
          <cell r="A1558" t="str">
            <v>Tembo, Violet</v>
          </cell>
          <cell r="B1558" t="str">
            <v>Administrative Assistant I</v>
          </cell>
          <cell r="C1558" t="str">
            <v>ZM</v>
          </cell>
          <cell r="D1558" t="str">
            <v>3076</v>
          </cell>
          <cell r="E1558" t="str">
            <v>Y</v>
          </cell>
          <cell r="F1558" t="str">
            <v>Office Assistant</v>
          </cell>
          <cell r="G1558" t="str">
            <v>A</v>
          </cell>
          <cell r="H1558" t="str">
            <v>ZMW</v>
          </cell>
          <cell r="I1558">
            <v>87465.600000000006</v>
          </cell>
          <cell r="J1558">
            <v>1</v>
          </cell>
          <cell r="L1558" t="str">
            <v>LUSAKA1</v>
          </cell>
          <cell r="M1558" t="str">
            <v>AFRICA</v>
          </cell>
          <cell r="AP1558">
            <v>19.5</v>
          </cell>
          <cell r="AQ1558">
            <v>17.251597633136097</v>
          </cell>
          <cell r="AR1558" t="str">
            <v xml:space="preserve"> </v>
          </cell>
          <cell r="AS1558" t="str">
            <v xml:space="preserve"> </v>
          </cell>
          <cell r="AT1558">
            <v>0</v>
          </cell>
        </row>
        <row r="1559">
          <cell r="A1559" t="str">
            <v>Temera, Timothy</v>
          </cell>
          <cell r="B1559" t="str">
            <v>Senior FP&amp;A Analyst II</v>
          </cell>
          <cell r="C1559" t="str">
            <v>FPA</v>
          </cell>
          <cell r="D1559" t="str">
            <v>7786</v>
          </cell>
          <cell r="E1559" t="str">
            <v>Y</v>
          </cell>
          <cell r="F1559" t="str">
            <v>Sr Cost &amp; Pricing Officer</v>
          </cell>
          <cell r="G1559" t="str">
            <v>A</v>
          </cell>
          <cell r="H1559" t="str">
            <v>UGX</v>
          </cell>
          <cell r="I1559">
            <v>200326500</v>
          </cell>
          <cell r="J1559">
            <v>1</v>
          </cell>
          <cell r="L1559" t="str">
            <v>UgandaKampala</v>
          </cell>
          <cell r="M1559" t="str">
            <v>AFRICA</v>
          </cell>
          <cell r="AP1559">
            <v>3750</v>
          </cell>
          <cell r="AQ1559">
            <v>205.46307692307693</v>
          </cell>
          <cell r="AR1559" t="str">
            <v xml:space="preserve"> </v>
          </cell>
          <cell r="AS1559" t="str">
            <v xml:space="preserve"> </v>
          </cell>
          <cell r="AT1559">
            <v>0</v>
          </cell>
        </row>
        <row r="1560">
          <cell r="A1560" t="str">
            <v>Tendo-Bugondo, Cyprien Lunzihirwa</v>
          </cell>
          <cell r="B1560" t="str">
            <v>Manager Program</v>
          </cell>
          <cell r="C1560" t="str">
            <v>DRC</v>
          </cell>
          <cell r="D1560" t="str">
            <v>6016</v>
          </cell>
          <cell r="E1560" t="str">
            <v>Y</v>
          </cell>
          <cell r="F1560" t="str">
            <v>Manager Program HCD</v>
          </cell>
          <cell r="G1560" t="str">
            <v>A</v>
          </cell>
          <cell r="H1560" t="str">
            <v>USD</v>
          </cell>
          <cell r="I1560">
            <v>71950.03</v>
          </cell>
          <cell r="J1560">
            <v>1</v>
          </cell>
          <cell r="L1560" t="str">
            <v>DRCLUBUMBASHI</v>
          </cell>
          <cell r="M1560" t="str">
            <v>AFRICA</v>
          </cell>
          <cell r="AP1560">
            <v>1</v>
          </cell>
          <cell r="AQ1560">
            <v>276.73088461538464</v>
          </cell>
          <cell r="AR1560" t="str">
            <v xml:space="preserve"> </v>
          </cell>
          <cell r="AS1560" t="str">
            <v xml:space="preserve"> </v>
          </cell>
          <cell r="AT1560">
            <v>0</v>
          </cell>
        </row>
        <row r="1561">
          <cell r="A1561" t="str">
            <v>Tep, Hinile</v>
          </cell>
          <cell r="B1561" t="str">
            <v>Senior Program Officer I</v>
          </cell>
          <cell r="C1561" t="str">
            <v>PSN</v>
          </cell>
          <cell r="D1561" t="str">
            <v>8223</v>
          </cell>
          <cell r="E1561" t="str">
            <v>Y</v>
          </cell>
          <cell r="F1561" t="str">
            <v>State Program Officer – HIV Prevention &amp; Case Finding</v>
          </cell>
          <cell r="G1561" t="str">
            <v>A</v>
          </cell>
          <cell r="H1561" t="str">
            <v>INR</v>
          </cell>
          <cell r="I1561">
            <v>1229789.52</v>
          </cell>
          <cell r="J1561">
            <v>1</v>
          </cell>
          <cell r="L1561" t="str">
            <v>REMOTE-IN-ND</v>
          </cell>
          <cell r="M1561" t="str">
            <v>AMEE</v>
          </cell>
          <cell r="AP1561">
            <v>81.06</v>
          </cell>
          <cell r="AQ1561">
            <v>58.351340887092185</v>
          </cell>
          <cell r="AR1561" t="str">
            <v xml:space="preserve"> </v>
          </cell>
          <cell r="AS1561" t="str">
            <v xml:space="preserve"> </v>
          </cell>
          <cell r="AT1561">
            <v>0</v>
          </cell>
        </row>
        <row r="1562">
          <cell r="A1562" t="str">
            <v>Tesfay, Berhane Hailesela</v>
          </cell>
          <cell r="B1562" t="str">
            <v>Senior Program Officer II</v>
          </cell>
          <cell r="C1562" t="str">
            <v>MNTD</v>
          </cell>
          <cell r="D1562" t="str">
            <v>3811</v>
          </cell>
          <cell r="E1562" t="str">
            <v>Y</v>
          </cell>
          <cell r="F1562" t="str">
            <v>SR Technical Advisor</v>
          </cell>
          <cell r="G1562" t="str">
            <v>A</v>
          </cell>
          <cell r="H1562" t="str">
            <v>USD</v>
          </cell>
          <cell r="I1562">
            <v>28375.86</v>
          </cell>
          <cell r="J1562">
            <v>1</v>
          </cell>
          <cell r="L1562" t="str">
            <v>ADDIS</v>
          </cell>
          <cell r="M1562" t="str">
            <v>AFRICA</v>
          </cell>
          <cell r="AP1562">
            <v>1</v>
          </cell>
          <cell r="AQ1562">
            <v>109.13792307692307</v>
          </cell>
          <cell r="AR1562" t="str">
            <v xml:space="preserve"> </v>
          </cell>
          <cell r="AS1562" t="str">
            <v xml:space="preserve"> </v>
          </cell>
          <cell r="AT1562">
            <v>0</v>
          </cell>
        </row>
        <row r="1563">
          <cell r="A1563" t="str">
            <v>Tesfaye, Mistre</v>
          </cell>
          <cell r="B1563" t="str">
            <v>Senior Accountant I</v>
          </cell>
          <cell r="C1563" t="str">
            <v>ET</v>
          </cell>
          <cell r="D1563" t="str">
            <v>6753</v>
          </cell>
          <cell r="E1563" t="str">
            <v>Y</v>
          </cell>
          <cell r="F1563" t="str">
            <v>Finance Officer</v>
          </cell>
          <cell r="G1563" t="str">
            <v>A</v>
          </cell>
          <cell r="H1563" t="str">
            <v>USD</v>
          </cell>
          <cell r="I1563">
            <v>8503.7900000000009</v>
          </cell>
          <cell r="J1563">
            <v>1</v>
          </cell>
          <cell r="L1563" t="str">
            <v>ADDIS</v>
          </cell>
          <cell r="M1563" t="str">
            <v>AFRICA</v>
          </cell>
          <cell r="AP1563">
            <v>1</v>
          </cell>
          <cell r="AQ1563">
            <v>32.706884615384617</v>
          </cell>
          <cell r="AR1563" t="str">
            <v xml:space="preserve"> </v>
          </cell>
          <cell r="AS1563" t="str">
            <v xml:space="preserve"> </v>
          </cell>
          <cell r="AT1563">
            <v>0</v>
          </cell>
        </row>
        <row r="1564">
          <cell r="A1564" t="str">
            <v>Tessema, Desta Abebe</v>
          </cell>
          <cell r="B1564" t="str">
            <v>Senior Program Officer I</v>
          </cell>
          <cell r="C1564" t="str">
            <v>ET</v>
          </cell>
          <cell r="D1564" t="str">
            <v>8251</v>
          </cell>
          <cell r="E1564" t="str">
            <v>Y</v>
          </cell>
          <cell r="F1564" t="str">
            <v>Zonal Mass Vaccination Officer</v>
          </cell>
          <cell r="G1564" t="str">
            <v>A</v>
          </cell>
          <cell r="H1564" t="str">
            <v>USD</v>
          </cell>
          <cell r="I1564">
            <v>11915.23</v>
          </cell>
          <cell r="J1564">
            <v>1</v>
          </cell>
          <cell r="L1564" t="str">
            <v>ADDIS</v>
          </cell>
          <cell r="M1564" t="str">
            <v>AFRICA</v>
          </cell>
          <cell r="AP1564">
            <v>1</v>
          </cell>
          <cell r="AQ1564">
            <v>45.827807692307694</v>
          </cell>
          <cell r="AR1564" t="str">
            <v xml:space="preserve"> </v>
          </cell>
          <cell r="AS1564" t="str">
            <v xml:space="preserve"> </v>
          </cell>
          <cell r="AT1564">
            <v>0</v>
          </cell>
        </row>
        <row r="1565">
          <cell r="A1565" t="str">
            <v>Tessema, Shimeles Tsegaye</v>
          </cell>
          <cell r="B1565" t="str">
            <v>Senior Program Officer II</v>
          </cell>
          <cell r="C1565" t="str">
            <v>MCHN</v>
          </cell>
          <cell r="D1565" t="str">
            <v>7455</v>
          </cell>
          <cell r="E1565" t="str">
            <v>Y</v>
          </cell>
          <cell r="F1565" t="str">
            <v>Program Officer, Integrated Maternal Child Health and Development</v>
          </cell>
          <cell r="G1565" t="str">
            <v>A</v>
          </cell>
          <cell r="H1565" t="str">
            <v>USD</v>
          </cell>
          <cell r="I1565">
            <v>25032</v>
          </cell>
          <cell r="J1565">
            <v>1</v>
          </cell>
          <cell r="L1565" t="str">
            <v>ADDIS</v>
          </cell>
          <cell r="M1565" t="str">
            <v>AFRICA</v>
          </cell>
          <cell r="AP1565">
            <v>1</v>
          </cell>
          <cell r="AQ1565">
            <v>96.276923076923083</v>
          </cell>
          <cell r="AR1565" t="str">
            <v xml:space="preserve"> </v>
          </cell>
          <cell r="AS1565" t="str">
            <v xml:space="preserve"> </v>
          </cell>
          <cell r="AT1565">
            <v>0</v>
          </cell>
        </row>
        <row r="1566">
          <cell r="A1566" t="str">
            <v>Tetteh, Rexford</v>
          </cell>
          <cell r="B1566" t="str">
            <v>Senior Strategy &amp; Operations Officer II</v>
          </cell>
          <cell r="C1566" t="str">
            <v>NCD</v>
          </cell>
          <cell r="D1566" t="str">
            <v>5615</v>
          </cell>
          <cell r="E1566" t="str">
            <v>Y</v>
          </cell>
          <cell r="F1566" t="str">
            <v>Site Finance and Administration Officer</v>
          </cell>
          <cell r="G1566" t="str">
            <v>A</v>
          </cell>
          <cell r="H1566" t="str">
            <v>USD</v>
          </cell>
          <cell r="I1566">
            <v>17234.53</v>
          </cell>
          <cell r="J1566">
            <v>1</v>
          </cell>
          <cell r="L1566" t="str">
            <v>ACCRA</v>
          </cell>
          <cell r="M1566" t="str">
            <v>AFRICA</v>
          </cell>
          <cell r="AP1566">
            <v>1</v>
          </cell>
          <cell r="AQ1566">
            <v>66.28665384615384</v>
          </cell>
          <cell r="AR1566" t="str">
            <v xml:space="preserve"> </v>
          </cell>
          <cell r="AS1566" t="str">
            <v xml:space="preserve"> </v>
          </cell>
          <cell r="AT1566">
            <v>0</v>
          </cell>
        </row>
        <row r="1567">
          <cell r="A1567" t="str">
            <v>Tewari, Tushar</v>
          </cell>
          <cell r="B1567" t="str">
            <v>Clinical Program Advisor I</v>
          </cell>
          <cell r="C1567" t="str">
            <v>CCLN</v>
          </cell>
          <cell r="D1567" t="str">
            <v>4601</v>
          </cell>
          <cell r="E1567" t="str">
            <v>Y</v>
          </cell>
          <cell r="F1567" t="str">
            <v>Senior Medical Officer, CVIA Clinical 1</v>
          </cell>
          <cell r="G1567" t="str">
            <v>A</v>
          </cell>
          <cell r="H1567" t="str">
            <v>INR</v>
          </cell>
          <cell r="I1567">
            <v>7567695</v>
          </cell>
          <cell r="J1567">
            <v>1</v>
          </cell>
          <cell r="L1567" t="str">
            <v>NEW DELHI</v>
          </cell>
          <cell r="M1567" t="str">
            <v>AMEE</v>
          </cell>
          <cell r="AP1567">
            <v>81.06</v>
          </cell>
          <cell r="AQ1567">
            <v>359.07376302454026</v>
          </cell>
          <cell r="AR1567" t="str">
            <v xml:space="preserve"> </v>
          </cell>
          <cell r="AS1567" t="str">
            <v xml:space="preserve"> </v>
          </cell>
          <cell r="AT1567">
            <v>0</v>
          </cell>
        </row>
        <row r="1568">
          <cell r="A1568" t="str">
            <v>Thai, Phan Minh</v>
          </cell>
          <cell r="B1568" t="str">
            <v>Senior Communications Officer I</v>
          </cell>
          <cell r="C1568" t="str">
            <v>VN</v>
          </cell>
          <cell r="D1568" t="str">
            <v>6839</v>
          </cell>
          <cell r="E1568" t="str">
            <v>Y</v>
          </cell>
          <cell r="F1568" t="str">
            <v>Communications and Capacity Strengthening Officer</v>
          </cell>
          <cell r="G1568" t="str">
            <v>A</v>
          </cell>
          <cell r="H1568" t="str">
            <v>VND</v>
          </cell>
          <cell r="I1568">
            <v>558014910</v>
          </cell>
          <cell r="J1568">
            <v>1</v>
          </cell>
          <cell r="L1568" t="str">
            <v>VNHMPO</v>
          </cell>
          <cell r="M1568" t="str">
            <v>AMEE</v>
          </cell>
          <cell r="AP1568">
            <v>23750</v>
          </cell>
          <cell r="AQ1568">
            <v>90.366787044534419</v>
          </cell>
          <cell r="AR1568" t="str">
            <v xml:space="preserve"> </v>
          </cell>
          <cell r="AS1568" t="str">
            <v xml:space="preserve"> </v>
          </cell>
          <cell r="AT1568">
            <v>0</v>
          </cell>
        </row>
        <row r="1569">
          <cell r="A1569" t="str">
            <v>Tham, Dung Chi</v>
          </cell>
          <cell r="B1569" t="str">
            <v>Senior Manager Program Project Management</v>
          </cell>
          <cell r="C1569" t="str">
            <v>VN</v>
          </cell>
          <cell r="D1569" t="str">
            <v>7417</v>
          </cell>
          <cell r="E1569" t="str">
            <v>Y</v>
          </cell>
          <cell r="F1569" t="str">
            <v>Deputy Director, EPR</v>
          </cell>
          <cell r="G1569" t="str">
            <v>A</v>
          </cell>
          <cell r="H1569" t="str">
            <v>VND</v>
          </cell>
          <cell r="I1569">
            <v>1684901410</v>
          </cell>
          <cell r="J1569">
            <v>1</v>
          </cell>
          <cell r="L1569" t="str">
            <v>HANOI</v>
          </cell>
          <cell r="M1569" t="str">
            <v>AMEE</v>
          </cell>
          <cell r="AP1569">
            <v>23750</v>
          </cell>
          <cell r="AQ1569">
            <v>272.8585279352227</v>
          </cell>
          <cell r="AR1569" t="str">
            <v xml:space="preserve"> </v>
          </cell>
          <cell r="AS1569" t="str">
            <v xml:space="preserve"> </v>
          </cell>
          <cell r="AT1569">
            <v>0</v>
          </cell>
        </row>
        <row r="1570">
          <cell r="A1570" t="str">
            <v>Thanh, Dat Pham</v>
          </cell>
          <cell r="B1570" t="str">
            <v>Advanced Program Officer</v>
          </cell>
          <cell r="C1570" t="str">
            <v>VN</v>
          </cell>
          <cell r="D1570" t="str">
            <v>7708</v>
          </cell>
          <cell r="E1570" t="str">
            <v>Y</v>
          </cell>
          <cell r="F1570" t="str">
            <v>HIS Advisor</v>
          </cell>
          <cell r="G1570" t="str">
            <v>A</v>
          </cell>
          <cell r="H1570" t="str">
            <v>VND</v>
          </cell>
          <cell r="I1570">
            <v>1141070717</v>
          </cell>
          <cell r="J1570">
            <v>1</v>
          </cell>
          <cell r="L1570" t="str">
            <v>HANOI</v>
          </cell>
          <cell r="M1570" t="str">
            <v>AMEE</v>
          </cell>
          <cell r="AP1570">
            <v>23750</v>
          </cell>
          <cell r="AQ1570">
            <v>184.78878008097166</v>
          </cell>
          <cell r="AR1570" t="str">
            <v xml:space="preserve"> </v>
          </cell>
          <cell r="AS1570" t="str">
            <v xml:space="preserve"> </v>
          </cell>
          <cell r="AT1570">
            <v>0</v>
          </cell>
        </row>
        <row r="1571">
          <cell r="A1571" t="str">
            <v>Thann, Kyaw Zin</v>
          </cell>
          <cell r="B1571" t="str">
            <v>Manager Program</v>
          </cell>
          <cell r="C1571" t="str">
            <v>MM</v>
          </cell>
          <cell r="D1571" t="str">
            <v>7122</v>
          </cell>
          <cell r="E1571" t="str">
            <v>Y</v>
          </cell>
          <cell r="F1571" t="str">
            <v>Program Manager</v>
          </cell>
          <cell r="G1571" t="str">
            <v>A</v>
          </cell>
          <cell r="H1571" t="str">
            <v>USD</v>
          </cell>
          <cell r="I1571">
            <v>30816</v>
          </cell>
          <cell r="J1571">
            <v>1</v>
          </cell>
          <cell r="L1571" t="str">
            <v>Yangon</v>
          </cell>
          <cell r="M1571" t="str">
            <v>AMEE</v>
          </cell>
          <cell r="AP1571">
            <v>1</v>
          </cell>
          <cell r="AQ1571">
            <v>118.52307692307693</v>
          </cell>
          <cell r="AR1571" t="str">
            <v xml:space="preserve"> </v>
          </cell>
          <cell r="AS1571" t="str">
            <v xml:space="preserve"> </v>
          </cell>
          <cell r="AT1571">
            <v>0</v>
          </cell>
        </row>
        <row r="1572">
          <cell r="A1572" t="str">
            <v>Thaw, Wah Wah</v>
          </cell>
          <cell r="B1572" t="str">
            <v>Manager Program</v>
          </cell>
          <cell r="C1572" t="str">
            <v>MM</v>
          </cell>
          <cell r="D1572" t="str">
            <v>8143</v>
          </cell>
          <cell r="E1572" t="str">
            <v>Y</v>
          </cell>
          <cell r="F1572" t="str">
            <v>Program Manager, Infectious Diseases</v>
          </cell>
          <cell r="G1572" t="str">
            <v>A</v>
          </cell>
          <cell r="H1572" t="str">
            <v>USD</v>
          </cell>
          <cell r="I1572">
            <v>33384</v>
          </cell>
          <cell r="J1572">
            <v>1</v>
          </cell>
          <cell r="L1572" t="str">
            <v>Yangon</v>
          </cell>
          <cell r="M1572" t="str">
            <v>AMEE</v>
          </cell>
          <cell r="AP1572">
            <v>1</v>
          </cell>
          <cell r="AQ1572">
            <v>128.4</v>
          </cell>
          <cell r="AR1572" t="str">
            <v xml:space="preserve"> </v>
          </cell>
          <cell r="AS1572" t="str">
            <v xml:space="preserve"> </v>
          </cell>
          <cell r="AT1572">
            <v>0</v>
          </cell>
        </row>
        <row r="1573">
          <cell r="A1573" t="str">
            <v>Thein, Kyaw Myint Myat</v>
          </cell>
          <cell r="B1573" t="str">
            <v>Senior Program Officer I</v>
          </cell>
          <cell r="C1573" t="str">
            <v>MM</v>
          </cell>
          <cell r="D1573" t="str">
            <v>7926</v>
          </cell>
          <cell r="E1573" t="str">
            <v>Y</v>
          </cell>
          <cell r="F1573" t="str">
            <v>Project Officer- Health Care Waste Management</v>
          </cell>
          <cell r="G1573" t="str">
            <v>A</v>
          </cell>
          <cell r="H1573" t="str">
            <v>USD</v>
          </cell>
          <cell r="I1573">
            <v>25307.64</v>
          </cell>
          <cell r="J1573">
            <v>1</v>
          </cell>
          <cell r="L1573" t="str">
            <v>Yangon</v>
          </cell>
          <cell r="M1573" t="str">
            <v>AMEE</v>
          </cell>
          <cell r="AP1573">
            <v>1</v>
          </cell>
          <cell r="AQ1573">
            <v>97.337076923076921</v>
          </cell>
          <cell r="AR1573" t="str">
            <v xml:space="preserve"> </v>
          </cell>
          <cell r="AS1573" t="str">
            <v xml:space="preserve"> </v>
          </cell>
          <cell r="AT1573">
            <v>0</v>
          </cell>
        </row>
        <row r="1574">
          <cell r="A1574" t="str">
            <v>Thiam, Tidiane</v>
          </cell>
          <cell r="B1574" t="str">
            <v>Senior Program Officer II</v>
          </cell>
          <cell r="C1574" t="str">
            <v>MNTD</v>
          </cell>
          <cell r="D1574" t="str">
            <v>7217</v>
          </cell>
          <cell r="E1574" t="str">
            <v>Y</v>
          </cell>
          <cell r="F1574" t="str">
            <v>Area Coordinator Thies</v>
          </cell>
          <cell r="G1574" t="str">
            <v>A</v>
          </cell>
          <cell r="H1574" t="str">
            <v>XOF</v>
          </cell>
          <cell r="I1574">
            <v>33324036</v>
          </cell>
          <cell r="J1574">
            <v>1</v>
          </cell>
          <cell r="L1574" t="str">
            <v>SenegalDakar</v>
          </cell>
          <cell r="M1574" t="str">
            <v>AFRICA</v>
          </cell>
          <cell r="AP1574">
            <v>600</v>
          </cell>
          <cell r="AQ1574">
            <v>213.61561538461538</v>
          </cell>
          <cell r="AR1574" t="str">
            <v xml:space="preserve"> </v>
          </cell>
          <cell r="AS1574" t="str">
            <v xml:space="preserve"> </v>
          </cell>
          <cell r="AT1574">
            <v>0</v>
          </cell>
        </row>
        <row r="1575">
          <cell r="A1575" t="str">
            <v>Thiam-Konate, Fatou Sira</v>
          </cell>
          <cell r="B1575" t="str">
            <v>Senior Program Officer II</v>
          </cell>
          <cell r="C1575" t="str">
            <v>EPR</v>
          </cell>
          <cell r="D1575" t="str">
            <v>6553</v>
          </cell>
          <cell r="E1575" t="str">
            <v>Y</v>
          </cell>
          <cell r="F1575" t="str">
            <v>Technical Director, LGHS</v>
          </cell>
          <cell r="G1575" t="str">
            <v>A</v>
          </cell>
          <cell r="H1575" t="str">
            <v>USD</v>
          </cell>
          <cell r="I1575">
            <v>135000</v>
          </cell>
          <cell r="J1575">
            <v>1</v>
          </cell>
          <cell r="L1575" t="str">
            <v>WASHINGTON DC</v>
          </cell>
          <cell r="M1575" t="str">
            <v>US</v>
          </cell>
          <cell r="AP1575">
            <v>1</v>
          </cell>
          <cell r="AQ1575">
            <v>519.23076923076928</v>
          </cell>
          <cell r="AR1575" t="str">
            <v xml:space="preserve"> </v>
          </cell>
          <cell r="AS1575" t="str">
            <v xml:space="preserve"> </v>
          </cell>
          <cell r="AT1575">
            <v>0</v>
          </cell>
        </row>
        <row r="1576">
          <cell r="A1576" t="str">
            <v>Thigpen, Michael Craig</v>
          </cell>
          <cell r="B1576" t="str">
            <v>Clinical Program Advisor II</v>
          </cell>
          <cell r="C1576" t="str">
            <v>CCLN</v>
          </cell>
          <cell r="D1576" t="str">
            <v>10299</v>
          </cell>
          <cell r="E1576" t="str">
            <v>Y</v>
          </cell>
          <cell r="F1576" t="str">
            <v>Senior Medical Officer</v>
          </cell>
          <cell r="G1576" t="str">
            <v>A</v>
          </cell>
          <cell r="H1576" t="str">
            <v>USD</v>
          </cell>
          <cell r="I1576">
            <v>300000</v>
          </cell>
          <cell r="J1576">
            <v>1</v>
          </cell>
          <cell r="L1576" t="str">
            <v>WASHINGTON DC</v>
          </cell>
          <cell r="M1576" t="str">
            <v>US</v>
          </cell>
          <cell r="AP1576">
            <v>1</v>
          </cell>
          <cell r="AQ1576">
            <v>1153.8461538461538</v>
          </cell>
          <cell r="AR1576" t="str">
            <v xml:space="preserve"> </v>
          </cell>
          <cell r="AS1576" t="str">
            <v>X</v>
          </cell>
          <cell r="AT1576">
            <v>0</v>
          </cell>
        </row>
        <row r="1577">
          <cell r="A1577" t="str">
            <v>Thior, Ibou</v>
          </cell>
          <cell r="B1577" t="str">
            <v>Advanced Program Officer</v>
          </cell>
          <cell r="C1577" t="str">
            <v>HIV</v>
          </cell>
          <cell r="D1577" t="str">
            <v>3415</v>
          </cell>
          <cell r="E1577" t="str">
            <v>Y</v>
          </cell>
          <cell r="F1577" t="str">
            <v>Senior Technical Advisor, HIV, TB, and Viral Hepatitis</v>
          </cell>
          <cell r="G1577" t="str">
            <v>A</v>
          </cell>
          <cell r="H1577" t="str">
            <v>USD</v>
          </cell>
          <cell r="I1577">
            <v>133727.15</v>
          </cell>
          <cell r="J1577">
            <v>0.6</v>
          </cell>
          <cell r="L1577" t="str">
            <v>WASHINGTON DC</v>
          </cell>
          <cell r="M1577" t="str">
            <v>US</v>
          </cell>
          <cell r="AP1577">
            <v>1</v>
          </cell>
          <cell r="AQ1577">
            <v>857.22532051282053</v>
          </cell>
          <cell r="AR1577" t="str">
            <v xml:space="preserve"> </v>
          </cell>
          <cell r="AS1577" t="str">
            <v>X</v>
          </cell>
          <cell r="AT1577">
            <v>0</v>
          </cell>
        </row>
        <row r="1578">
          <cell r="A1578" t="str">
            <v>Thomas, Rebecca Mae</v>
          </cell>
          <cell r="B1578" t="str">
            <v>Director Finance and Awards</v>
          </cell>
          <cell r="C1578" t="str">
            <v>MD</v>
          </cell>
          <cell r="D1578" t="str">
            <v>1416</v>
          </cell>
          <cell r="E1578" t="str">
            <v>Y</v>
          </cell>
          <cell r="F1578" t="str">
            <v>Director Finance and Awards, Market Dynamics</v>
          </cell>
          <cell r="G1578" t="str">
            <v>A</v>
          </cell>
          <cell r="H1578" t="str">
            <v>USD</v>
          </cell>
          <cell r="I1578">
            <v>187252</v>
          </cell>
          <cell r="J1578">
            <v>1</v>
          </cell>
          <cell r="L1578" t="str">
            <v>SEATTLE</v>
          </cell>
          <cell r="M1578" t="str">
            <v>US</v>
          </cell>
          <cell r="AP1578">
            <v>1</v>
          </cell>
          <cell r="AQ1578">
            <v>720.2</v>
          </cell>
          <cell r="AR1578" t="str">
            <v xml:space="preserve"> </v>
          </cell>
          <cell r="AS1578" t="str">
            <v xml:space="preserve"> </v>
          </cell>
          <cell r="AT1578">
            <v>0</v>
          </cell>
        </row>
        <row r="1579">
          <cell r="A1579" t="str">
            <v>Thompson, Hayley Adelaide</v>
          </cell>
          <cell r="B1579" t="str">
            <v>Senior Data Mgmt &amp; Stats Officer II</v>
          </cell>
          <cell r="C1579" t="str">
            <v>MNTD</v>
          </cell>
          <cell r="D1579" t="str">
            <v>7925</v>
          </cell>
          <cell r="E1579" t="str">
            <v>Y</v>
          </cell>
          <cell r="F1579" t="str">
            <v>Research and Data Analyst</v>
          </cell>
          <cell r="G1579" t="str">
            <v>A</v>
          </cell>
          <cell r="H1579" t="str">
            <v>USD</v>
          </cell>
          <cell r="I1579">
            <v>108228.12</v>
          </cell>
          <cell r="J1579">
            <v>1</v>
          </cell>
          <cell r="L1579" t="str">
            <v>SEATTLE</v>
          </cell>
          <cell r="M1579" t="str">
            <v>US</v>
          </cell>
          <cell r="AP1579">
            <v>1</v>
          </cell>
          <cell r="AQ1579">
            <v>416.262</v>
          </cell>
          <cell r="AR1579" t="str">
            <v xml:space="preserve"> </v>
          </cell>
          <cell r="AS1579" t="str">
            <v xml:space="preserve"> </v>
          </cell>
          <cell r="AT1579">
            <v>0</v>
          </cell>
        </row>
        <row r="1580">
          <cell r="A1580" t="str">
            <v>Thompson, Jennifer Lynn</v>
          </cell>
          <cell r="B1580" t="str">
            <v>Senior Data Mgmt &amp; Stats Officer II</v>
          </cell>
          <cell r="C1580" t="str">
            <v>CODE</v>
          </cell>
          <cell r="D1580" t="str">
            <v>5557</v>
          </cell>
          <cell r="E1580" t="str">
            <v>Y</v>
          </cell>
          <cell r="F1580" t="str">
            <v>Technical Advisor</v>
          </cell>
          <cell r="G1580" t="str">
            <v>A</v>
          </cell>
          <cell r="H1580" t="str">
            <v>USD</v>
          </cell>
          <cell r="I1580">
            <v>153920</v>
          </cell>
          <cell r="J1580">
            <v>1</v>
          </cell>
          <cell r="L1580" t="str">
            <v>SEATTLE</v>
          </cell>
          <cell r="M1580" t="str">
            <v>US</v>
          </cell>
          <cell r="AP1580">
            <v>1</v>
          </cell>
          <cell r="AQ1580">
            <v>592</v>
          </cell>
          <cell r="AR1580" t="str">
            <v xml:space="preserve"> </v>
          </cell>
          <cell r="AS1580" t="str">
            <v xml:space="preserve"> </v>
          </cell>
          <cell r="AT1580">
            <v>0</v>
          </cell>
        </row>
        <row r="1581">
          <cell r="A1581" t="str">
            <v>Thompson, Katie Taylor</v>
          </cell>
          <cell r="B1581" t="str">
            <v>Senior Program Officer I</v>
          </cell>
          <cell r="C1581" t="str">
            <v>CODE</v>
          </cell>
          <cell r="D1581" t="str">
            <v>7881</v>
          </cell>
          <cell r="E1581" t="str">
            <v>Y</v>
          </cell>
          <cell r="F1581" t="str">
            <v>Senior Program Officer - Partnerships and Impact</v>
          </cell>
          <cell r="G1581" t="str">
            <v>A</v>
          </cell>
          <cell r="H1581" t="str">
            <v>USD</v>
          </cell>
          <cell r="I1581">
            <v>113027.2</v>
          </cell>
          <cell r="J1581">
            <v>1</v>
          </cell>
          <cell r="L1581" t="str">
            <v>WASHINGTON DC</v>
          </cell>
          <cell r="M1581" t="str">
            <v>US</v>
          </cell>
          <cell r="AP1581">
            <v>1</v>
          </cell>
          <cell r="AQ1581">
            <v>434.71999999999997</v>
          </cell>
          <cell r="AR1581" t="str">
            <v xml:space="preserve"> </v>
          </cell>
          <cell r="AS1581" t="str">
            <v xml:space="preserve"> </v>
          </cell>
          <cell r="AT1581">
            <v>0</v>
          </cell>
        </row>
        <row r="1582">
          <cell r="A1582" t="str">
            <v>Thoya, Jackson</v>
          </cell>
          <cell r="B1582" t="str">
            <v>Director Program</v>
          </cell>
          <cell r="C1582" t="str">
            <v>PSK</v>
          </cell>
          <cell r="D1582" t="str">
            <v>7503</v>
          </cell>
          <cell r="E1582" t="str">
            <v>Y</v>
          </cell>
          <cell r="F1582" t="str">
            <v>Chief of Party, Nuru ya Mtoto Program</v>
          </cell>
          <cell r="G1582" t="str">
            <v>A</v>
          </cell>
          <cell r="H1582" t="str">
            <v>USD</v>
          </cell>
          <cell r="I1582">
            <v>88145.68</v>
          </cell>
          <cell r="J1582">
            <v>1</v>
          </cell>
          <cell r="L1582" t="str">
            <v>HOMABAY</v>
          </cell>
          <cell r="M1582" t="str">
            <v>AFRICA</v>
          </cell>
          <cell r="AP1582">
            <v>1</v>
          </cell>
          <cell r="AQ1582">
            <v>339.02184615384613</v>
          </cell>
          <cell r="AR1582" t="str">
            <v xml:space="preserve"> </v>
          </cell>
          <cell r="AS1582" t="str">
            <v xml:space="preserve"> </v>
          </cell>
          <cell r="AT1582">
            <v>0</v>
          </cell>
        </row>
        <row r="1583">
          <cell r="A1583" t="str">
            <v>Thraen, Amanda Leigh</v>
          </cell>
          <cell r="B1583" t="str">
            <v>Finance and Awards Associate II/ PADM II</v>
          </cell>
          <cell r="C1583" t="str">
            <v>MCHN</v>
          </cell>
          <cell r="D1583" t="str">
            <v>6466</v>
          </cell>
          <cell r="E1583" t="str">
            <v>Y</v>
          </cell>
          <cell r="F1583" t="str">
            <v>Project Administrator</v>
          </cell>
          <cell r="G1583" t="str">
            <v>A</v>
          </cell>
          <cell r="H1583" t="str">
            <v>USD</v>
          </cell>
          <cell r="I1583">
            <v>76793.600000000006</v>
          </cell>
          <cell r="J1583">
            <v>1</v>
          </cell>
          <cell r="L1583" t="str">
            <v>SEATTLE</v>
          </cell>
          <cell r="M1583" t="str">
            <v>US</v>
          </cell>
          <cell r="AP1583">
            <v>1</v>
          </cell>
          <cell r="AQ1583">
            <v>295.36</v>
          </cell>
          <cell r="AR1583" t="str">
            <v xml:space="preserve"> </v>
          </cell>
          <cell r="AS1583" t="str">
            <v xml:space="preserve"> </v>
          </cell>
          <cell r="AT1583">
            <v>0</v>
          </cell>
        </row>
        <row r="1584">
          <cell r="A1584" t="str">
            <v>Tijani, Damilola Daniel</v>
          </cell>
          <cell r="B1584" t="str">
            <v>Senior Data Science Officer I</v>
          </cell>
          <cell r="C1584" t="str">
            <v>RH</v>
          </cell>
          <cell r="D1584" t="str">
            <v>10329</v>
          </cell>
          <cell r="E1584" t="str">
            <v>Y</v>
          </cell>
          <cell r="F1584" t="str">
            <v>Control Tower Analyst (VAN)</v>
          </cell>
          <cell r="G1584" t="str">
            <v>A</v>
          </cell>
          <cell r="H1584" t="str">
            <v>NGN</v>
          </cell>
          <cell r="I1584">
            <v>28800000</v>
          </cell>
          <cell r="J1584">
            <v>1</v>
          </cell>
          <cell r="L1584" t="str">
            <v>ABUJA</v>
          </cell>
          <cell r="M1584" t="str">
            <v>AFRICA</v>
          </cell>
          <cell r="AP1584">
            <v>850</v>
          </cell>
          <cell r="AQ1584">
            <v>130.31674208144796</v>
          </cell>
          <cell r="AR1584" t="str">
            <v xml:space="preserve"> </v>
          </cell>
          <cell r="AS1584" t="str">
            <v xml:space="preserve"> </v>
          </cell>
          <cell r="AT1584">
            <v>0</v>
          </cell>
        </row>
        <row r="1585">
          <cell r="A1585" t="str">
            <v>Tine, Modou</v>
          </cell>
          <cell r="B1585" t="str">
            <v>Administrative Assistant I</v>
          </cell>
          <cell r="C1585" t="str">
            <v>SEN</v>
          </cell>
          <cell r="D1585" t="str">
            <v>6048</v>
          </cell>
          <cell r="E1585" t="str">
            <v>Y</v>
          </cell>
          <cell r="F1585" t="str">
            <v>Courier</v>
          </cell>
          <cell r="G1585" t="str">
            <v>A</v>
          </cell>
          <cell r="H1585" t="str">
            <v>XOF</v>
          </cell>
          <cell r="I1585">
            <v>5066199</v>
          </cell>
          <cell r="J1585">
            <v>1</v>
          </cell>
          <cell r="L1585" t="str">
            <v>SenegalDakar</v>
          </cell>
          <cell r="M1585" t="str">
            <v>AFRICA</v>
          </cell>
          <cell r="AP1585">
            <v>600</v>
          </cell>
          <cell r="AQ1585">
            <v>32.475634615384621</v>
          </cell>
          <cell r="AR1585" t="str">
            <v xml:space="preserve"> </v>
          </cell>
          <cell r="AS1585" t="str">
            <v xml:space="preserve"> </v>
          </cell>
          <cell r="AT1585">
            <v>0</v>
          </cell>
        </row>
        <row r="1586">
          <cell r="A1586" t="str">
            <v>Tiwari, Divya</v>
          </cell>
          <cell r="B1586" t="str">
            <v>Senior Partnerships Officer I</v>
          </cell>
          <cell r="C1586" t="str">
            <v>PSN</v>
          </cell>
          <cell r="D1586" t="str">
            <v>10086</v>
          </cell>
          <cell r="E1586" t="str">
            <v>Y</v>
          </cell>
          <cell r="F1586" t="str">
            <v>Officer – Sector Knowledge and Insight</v>
          </cell>
          <cell r="G1586" t="str">
            <v>A</v>
          </cell>
          <cell r="H1586" t="str">
            <v>INR</v>
          </cell>
          <cell r="I1586">
            <v>1317000</v>
          </cell>
          <cell r="J1586">
            <v>1</v>
          </cell>
          <cell r="L1586" t="str">
            <v>NEW DELHI</v>
          </cell>
          <cell r="M1586" t="str">
            <v>AMEE</v>
          </cell>
          <cell r="AP1586">
            <v>81.06</v>
          </cell>
          <cell r="AQ1586">
            <v>62.489324147355234</v>
          </cell>
          <cell r="AR1586" t="str">
            <v xml:space="preserve"> </v>
          </cell>
          <cell r="AS1586" t="str">
            <v xml:space="preserve"> </v>
          </cell>
          <cell r="AT1586">
            <v>0</v>
          </cell>
        </row>
        <row r="1587">
          <cell r="A1587" t="str">
            <v>Tiwari, Shirish</v>
          </cell>
          <cell r="B1587" t="str">
            <v>Senior Program Officer I</v>
          </cell>
          <cell r="C1587" t="str">
            <v>PSN</v>
          </cell>
          <cell r="D1587" t="str">
            <v>10167</v>
          </cell>
          <cell r="E1587" t="str">
            <v>Y</v>
          </cell>
          <cell r="F1587" t="str">
            <v>State Technical Officer - Urban Health</v>
          </cell>
          <cell r="G1587" t="str">
            <v>A</v>
          </cell>
          <cell r="H1587" t="str">
            <v>INR</v>
          </cell>
          <cell r="I1587">
            <v>1715000</v>
          </cell>
          <cell r="J1587">
            <v>1</v>
          </cell>
          <cell r="L1587" t="str">
            <v>REMOTE-IN-ND</v>
          </cell>
          <cell r="M1587" t="str">
            <v>AMEE</v>
          </cell>
          <cell r="AP1587">
            <v>81.06</v>
          </cell>
          <cell r="AQ1587">
            <v>81.373721270094322</v>
          </cell>
          <cell r="AR1587" t="str">
            <v xml:space="preserve"> </v>
          </cell>
          <cell r="AS1587" t="str">
            <v xml:space="preserve"> </v>
          </cell>
          <cell r="AT1587">
            <v>0</v>
          </cell>
        </row>
        <row r="1588">
          <cell r="A1588" t="str">
            <v>Todmal, Shashikant S</v>
          </cell>
          <cell r="B1588" t="str">
            <v>Senior Program Officer II</v>
          </cell>
          <cell r="C1588" t="str">
            <v>PSN</v>
          </cell>
          <cell r="D1588" t="str">
            <v>8121</v>
          </cell>
          <cell r="E1588" t="str">
            <v>Y</v>
          </cell>
          <cell r="F1588" t="str">
            <v>Technical Expert – Strategic Information Treatment</v>
          </cell>
          <cell r="G1588" t="str">
            <v>A</v>
          </cell>
          <cell r="H1588" t="str">
            <v>INR</v>
          </cell>
          <cell r="I1588">
            <v>1667028.97</v>
          </cell>
          <cell r="J1588">
            <v>1</v>
          </cell>
          <cell r="L1588" t="str">
            <v>REMOTE-IN-MUM</v>
          </cell>
          <cell r="M1588" t="str">
            <v>AMEE</v>
          </cell>
          <cell r="AP1588">
            <v>81.06</v>
          </cell>
          <cell r="AQ1588">
            <v>79.097580614549514</v>
          </cell>
          <cell r="AR1588" t="str">
            <v xml:space="preserve"> </v>
          </cell>
          <cell r="AS1588" t="str">
            <v xml:space="preserve"> </v>
          </cell>
          <cell r="AT1588">
            <v>0</v>
          </cell>
        </row>
        <row r="1589">
          <cell r="A1589" t="str">
            <v>Toher, Margaret Elizabeth</v>
          </cell>
          <cell r="B1589" t="str">
            <v>Global Head of Research &amp; Development</v>
          </cell>
          <cell r="C1589" t="str">
            <v>CREG</v>
          </cell>
          <cell r="D1589" t="str">
            <v>4583</v>
          </cell>
          <cell r="E1589" t="str">
            <v>Y</v>
          </cell>
          <cell r="F1589" t="str">
            <v>Global Head, Regulatory, CVIA</v>
          </cell>
          <cell r="G1589" t="str">
            <v>A</v>
          </cell>
          <cell r="H1589" t="str">
            <v>USD</v>
          </cell>
          <cell r="I1589">
            <v>345208.24</v>
          </cell>
          <cell r="J1589">
            <v>1</v>
          </cell>
          <cell r="L1589" t="str">
            <v>HOME-WA-SEA</v>
          </cell>
          <cell r="M1589" t="str">
            <v>US</v>
          </cell>
          <cell r="AP1589">
            <v>1</v>
          </cell>
          <cell r="AQ1589">
            <v>1327.7239999999999</v>
          </cell>
          <cell r="AR1589" t="str">
            <v xml:space="preserve"> </v>
          </cell>
          <cell r="AS1589" t="str">
            <v>X</v>
          </cell>
          <cell r="AT1589">
            <v>0</v>
          </cell>
        </row>
        <row r="1590">
          <cell r="A1590" t="str">
            <v>Toko sayamba, David</v>
          </cell>
          <cell r="B1590" t="str">
            <v>Senior Monitoring, Evaluation and Learning Officer I</v>
          </cell>
          <cell r="C1590" t="str">
            <v>MNTD</v>
          </cell>
          <cell r="D1590" t="str">
            <v>10230</v>
          </cell>
          <cell r="E1590" t="str">
            <v>Y</v>
          </cell>
          <cell r="F1590" t="str">
            <v>Surveillance, Monitoring &amp; Evaluation Officer</v>
          </cell>
          <cell r="G1590" t="str">
            <v>A</v>
          </cell>
          <cell r="H1590" t="str">
            <v>USD</v>
          </cell>
          <cell r="I1590">
            <v>31200</v>
          </cell>
          <cell r="J1590">
            <v>1</v>
          </cell>
          <cell r="L1590" t="str">
            <v>DRCLUBUMBASHI</v>
          </cell>
          <cell r="M1590" t="str">
            <v>AFRICA</v>
          </cell>
          <cell r="AP1590">
            <v>1</v>
          </cell>
          <cell r="AQ1590">
            <v>120</v>
          </cell>
          <cell r="AR1590" t="str">
            <v xml:space="preserve"> </v>
          </cell>
          <cell r="AS1590" t="str">
            <v xml:space="preserve"> </v>
          </cell>
          <cell r="AT1590">
            <v>0</v>
          </cell>
        </row>
        <row r="1591">
          <cell r="A1591" t="str">
            <v>Tororey, Collete Chemtai</v>
          </cell>
          <cell r="B1591" t="str">
            <v>Program Associate II</v>
          </cell>
          <cell r="C1591" t="str">
            <v>PSK</v>
          </cell>
          <cell r="D1591" t="str">
            <v>10037</v>
          </cell>
          <cell r="E1591" t="str">
            <v>Y</v>
          </cell>
          <cell r="F1591" t="str">
            <v>Program Officer, OVC</v>
          </cell>
          <cell r="G1591" t="str">
            <v>A</v>
          </cell>
          <cell r="H1591" t="str">
            <v>USD</v>
          </cell>
          <cell r="I1591">
            <v>17880</v>
          </cell>
          <cell r="J1591">
            <v>1</v>
          </cell>
          <cell r="L1591" t="str">
            <v>HOMABAY</v>
          </cell>
          <cell r="M1591" t="str">
            <v>AFRICA</v>
          </cell>
          <cell r="AP1591">
            <v>1</v>
          </cell>
          <cell r="AQ1591">
            <v>68.769230769230774</v>
          </cell>
          <cell r="AR1591" t="str">
            <v xml:space="preserve"> </v>
          </cell>
          <cell r="AS1591" t="str">
            <v xml:space="preserve"> </v>
          </cell>
          <cell r="AT1591">
            <v>0</v>
          </cell>
        </row>
        <row r="1592">
          <cell r="A1592" t="str">
            <v>Toure, Micheline</v>
          </cell>
          <cell r="B1592" t="str">
            <v>Senior Functional Coordinator</v>
          </cell>
          <cell r="C1592" t="str">
            <v>CIFM</v>
          </cell>
          <cell r="D1592" t="str">
            <v>7439</v>
          </cell>
          <cell r="E1592" t="str">
            <v>Y</v>
          </cell>
          <cell r="F1592" t="str">
            <v>Senior Program Assistant</v>
          </cell>
          <cell r="G1592" t="str">
            <v>A</v>
          </cell>
          <cell r="H1592" t="str">
            <v>USD</v>
          </cell>
          <cell r="I1592">
            <v>64740</v>
          </cell>
          <cell r="J1592">
            <v>1</v>
          </cell>
          <cell r="L1592" t="str">
            <v>WASHINGTON DC</v>
          </cell>
          <cell r="M1592" t="str">
            <v>US</v>
          </cell>
          <cell r="AP1592">
            <v>1</v>
          </cell>
          <cell r="AQ1592">
            <v>249</v>
          </cell>
          <cell r="AR1592" t="str">
            <v xml:space="preserve"> </v>
          </cell>
          <cell r="AS1592" t="str">
            <v xml:space="preserve"> </v>
          </cell>
          <cell r="AT1592">
            <v>0</v>
          </cell>
        </row>
        <row r="1593">
          <cell r="A1593" t="str">
            <v>Townsend, Ginger Lynn</v>
          </cell>
          <cell r="B1593" t="str">
            <v>Director Finance and Awards</v>
          </cell>
          <cell r="C1593" t="str">
            <v>CIFM</v>
          </cell>
          <cell r="D1593" t="str">
            <v>1418</v>
          </cell>
          <cell r="E1593" t="str">
            <v>Y</v>
          </cell>
          <cell r="F1593" t="str">
            <v>Director Finance and Awards</v>
          </cell>
          <cell r="G1593" t="str">
            <v>A</v>
          </cell>
          <cell r="H1593" t="str">
            <v>USD</v>
          </cell>
          <cell r="I1593">
            <v>182530.92</v>
          </cell>
          <cell r="J1593">
            <v>1</v>
          </cell>
          <cell r="L1593" t="str">
            <v>SEATTLE</v>
          </cell>
          <cell r="M1593" t="str">
            <v>US</v>
          </cell>
          <cell r="AP1593">
            <v>1</v>
          </cell>
          <cell r="AQ1593">
            <v>702.04200000000003</v>
          </cell>
          <cell r="AR1593" t="str">
            <v xml:space="preserve"> </v>
          </cell>
          <cell r="AS1593" t="str">
            <v xml:space="preserve"> </v>
          </cell>
          <cell r="AT1593">
            <v>0</v>
          </cell>
        </row>
        <row r="1594">
          <cell r="A1594" t="str">
            <v>Tran, An Khanh</v>
          </cell>
          <cell r="B1594" t="str">
            <v>Senior Monitoring, Evaluation and Learning Officer II</v>
          </cell>
          <cell r="C1594" t="str">
            <v>VN</v>
          </cell>
          <cell r="D1594" t="str">
            <v>6841</v>
          </cell>
          <cell r="E1594" t="str">
            <v>Y</v>
          </cell>
          <cell r="F1594" t="str">
            <v>Monitoring and Evaluation Program Officer</v>
          </cell>
          <cell r="G1594" t="str">
            <v>A</v>
          </cell>
          <cell r="H1594" t="str">
            <v>VND</v>
          </cell>
          <cell r="I1594">
            <v>793861690</v>
          </cell>
          <cell r="J1594">
            <v>1</v>
          </cell>
          <cell r="L1594" t="str">
            <v>HANOI</v>
          </cell>
          <cell r="M1594" t="str">
            <v>AMEE</v>
          </cell>
          <cell r="AP1594">
            <v>23750</v>
          </cell>
          <cell r="AQ1594">
            <v>128.56059757085021</v>
          </cell>
          <cell r="AR1594" t="str">
            <v xml:space="preserve"> </v>
          </cell>
          <cell r="AS1594" t="str">
            <v xml:space="preserve"> </v>
          </cell>
          <cell r="AT1594">
            <v>0</v>
          </cell>
        </row>
        <row r="1595">
          <cell r="A1595" t="str">
            <v>Tran, Do Ngoc Anh</v>
          </cell>
          <cell r="B1595" t="str">
            <v>Administrative Assistant II</v>
          </cell>
          <cell r="C1595" t="str">
            <v>VN</v>
          </cell>
          <cell r="D1595" t="str">
            <v>10191</v>
          </cell>
          <cell r="E1595" t="str">
            <v>Y</v>
          </cell>
          <cell r="F1595" t="str">
            <v>Office Assistant</v>
          </cell>
          <cell r="G1595" t="str">
            <v>A</v>
          </cell>
          <cell r="H1595" t="str">
            <v>VND</v>
          </cell>
          <cell r="I1595">
            <v>300000000</v>
          </cell>
          <cell r="J1595">
            <v>1</v>
          </cell>
          <cell r="L1595" t="str">
            <v>HANOI</v>
          </cell>
          <cell r="M1595" t="str">
            <v>AMEE</v>
          </cell>
          <cell r="AP1595">
            <v>23750</v>
          </cell>
          <cell r="AQ1595">
            <v>48.582995951417004</v>
          </cell>
          <cell r="AR1595" t="str">
            <v xml:space="preserve"> </v>
          </cell>
          <cell r="AS1595" t="str">
            <v xml:space="preserve"> </v>
          </cell>
          <cell r="AT1595">
            <v>0</v>
          </cell>
        </row>
        <row r="1596">
          <cell r="A1596" t="str">
            <v>Tran, Lien Thi Huong</v>
          </cell>
          <cell r="B1596" t="str">
            <v>Advanced Program Officer</v>
          </cell>
          <cell r="C1596" t="str">
            <v>VN</v>
          </cell>
          <cell r="D1596" t="str">
            <v>1988</v>
          </cell>
          <cell r="E1596" t="str">
            <v>Y</v>
          </cell>
          <cell r="F1596" t="str">
            <v>Senior Program Coordinator</v>
          </cell>
          <cell r="G1596" t="str">
            <v>A</v>
          </cell>
          <cell r="H1596" t="str">
            <v>VND</v>
          </cell>
          <cell r="I1596">
            <v>1290067430</v>
          </cell>
          <cell r="J1596">
            <v>1</v>
          </cell>
          <cell r="L1596" t="str">
            <v>HANOI</v>
          </cell>
          <cell r="M1596" t="str">
            <v>AMEE</v>
          </cell>
          <cell r="AP1596">
            <v>23750</v>
          </cell>
          <cell r="AQ1596">
            <v>208.91780242914979</v>
          </cell>
          <cell r="AR1596" t="str">
            <v xml:space="preserve"> </v>
          </cell>
          <cell r="AS1596" t="str">
            <v xml:space="preserve"> </v>
          </cell>
          <cell r="AT1596">
            <v>0</v>
          </cell>
        </row>
        <row r="1597">
          <cell r="A1597" t="str">
            <v>Tran, Long Khanh</v>
          </cell>
          <cell r="B1597" t="str">
            <v>Advanced Monitoring, Evaluation and Learning Officer</v>
          </cell>
          <cell r="C1597" t="str">
            <v>VN</v>
          </cell>
          <cell r="D1597" t="str">
            <v>7358</v>
          </cell>
          <cell r="E1597" t="str">
            <v>Y</v>
          </cell>
          <cell r="F1597" t="str">
            <v>M&amp;E Manager</v>
          </cell>
          <cell r="G1597" t="str">
            <v>A</v>
          </cell>
          <cell r="H1597" t="str">
            <v>VND</v>
          </cell>
          <cell r="I1597">
            <v>1371735797</v>
          </cell>
          <cell r="J1597">
            <v>1</v>
          </cell>
          <cell r="L1597" t="str">
            <v>HANOI</v>
          </cell>
          <cell r="M1597" t="str">
            <v>AMEE</v>
          </cell>
          <cell r="AP1597">
            <v>23750</v>
          </cell>
          <cell r="AQ1597">
            <v>222.14344890688258</v>
          </cell>
          <cell r="AR1597" t="str">
            <v xml:space="preserve"> </v>
          </cell>
          <cell r="AS1597" t="str">
            <v xml:space="preserve"> </v>
          </cell>
          <cell r="AT1597">
            <v>0</v>
          </cell>
        </row>
        <row r="1598">
          <cell r="A1598" t="str">
            <v>Tran, Ngoc</v>
          </cell>
          <cell r="B1598" t="str">
            <v>HR Generalist I</v>
          </cell>
          <cell r="C1598" t="str">
            <v>HR</v>
          </cell>
          <cell r="D1598" t="str">
            <v>10309</v>
          </cell>
          <cell r="E1598" t="str">
            <v>Y</v>
          </cell>
          <cell r="F1598" t="str">
            <v>HR Generalist</v>
          </cell>
          <cell r="G1598" t="str">
            <v>A</v>
          </cell>
          <cell r="H1598" t="str">
            <v>VND</v>
          </cell>
          <cell r="I1598">
            <v>203400000</v>
          </cell>
          <cell r="J1598">
            <v>1</v>
          </cell>
          <cell r="L1598" t="str">
            <v>HANOI</v>
          </cell>
          <cell r="M1598" t="str">
            <v>AMEE</v>
          </cell>
          <cell r="AP1598">
            <v>23750</v>
          </cell>
          <cell r="AQ1598">
            <v>32.939271255060731</v>
          </cell>
          <cell r="AR1598" t="str">
            <v xml:space="preserve"> </v>
          </cell>
          <cell r="AS1598" t="str">
            <v xml:space="preserve"> </v>
          </cell>
          <cell r="AT1598">
            <v>0</v>
          </cell>
        </row>
        <row r="1599">
          <cell r="A1599" t="str">
            <v>Tran, Phuong Van Anh</v>
          </cell>
          <cell r="B1599" t="str">
            <v>Senior Program Officer II</v>
          </cell>
          <cell r="C1599" t="str">
            <v>VN</v>
          </cell>
          <cell r="D1599" t="str">
            <v>7367</v>
          </cell>
          <cell r="E1599" t="str">
            <v>Y</v>
          </cell>
          <cell r="F1599" t="str">
            <v>Health Services Senior Program Officer II</v>
          </cell>
          <cell r="G1599" t="str">
            <v>A</v>
          </cell>
          <cell r="H1599" t="str">
            <v>VND</v>
          </cell>
          <cell r="I1599">
            <v>805828955</v>
          </cell>
          <cell r="J1599">
            <v>1</v>
          </cell>
          <cell r="L1599" t="str">
            <v>VNHMPO</v>
          </cell>
          <cell r="M1599" t="str">
            <v>AMEE</v>
          </cell>
          <cell r="AP1599">
            <v>23750</v>
          </cell>
          <cell r="AQ1599">
            <v>130.49861619433199</v>
          </cell>
          <cell r="AR1599" t="str">
            <v xml:space="preserve"> </v>
          </cell>
          <cell r="AS1599" t="str">
            <v xml:space="preserve"> </v>
          </cell>
          <cell r="AT1599">
            <v>0</v>
          </cell>
        </row>
        <row r="1600">
          <cell r="A1600" t="str">
            <v>Tran, Tham Thi</v>
          </cell>
          <cell r="B1600" t="str">
            <v>Senior Manager Program Project Management</v>
          </cell>
          <cell r="C1600" t="str">
            <v>VN</v>
          </cell>
          <cell r="D1600" t="str">
            <v>5043</v>
          </cell>
          <cell r="E1600" t="str">
            <v>Y</v>
          </cell>
          <cell r="F1600" t="str">
            <v>Deputy Chief of Party</v>
          </cell>
          <cell r="G1600" t="str">
            <v>A</v>
          </cell>
          <cell r="H1600" t="str">
            <v>VND</v>
          </cell>
          <cell r="I1600">
            <v>2149957894</v>
          </cell>
          <cell r="J1600">
            <v>1</v>
          </cell>
          <cell r="L1600" t="str">
            <v>HANOI</v>
          </cell>
          <cell r="M1600" t="str">
            <v>AMEE</v>
          </cell>
          <cell r="AP1600">
            <v>23750</v>
          </cell>
          <cell r="AQ1600">
            <v>348.17131886639675</v>
          </cell>
          <cell r="AR1600" t="str">
            <v xml:space="preserve"> </v>
          </cell>
          <cell r="AS1600" t="str">
            <v xml:space="preserve"> </v>
          </cell>
          <cell r="AT1600">
            <v>0</v>
          </cell>
        </row>
        <row r="1601">
          <cell r="A1601" t="str">
            <v>Tran, Thang Cong</v>
          </cell>
          <cell r="B1601" t="str">
            <v>Advanced Program Officer</v>
          </cell>
          <cell r="C1601" t="str">
            <v>VN</v>
          </cell>
          <cell r="D1601" t="str">
            <v>5348</v>
          </cell>
          <cell r="E1601" t="str">
            <v>Y</v>
          </cell>
          <cell r="F1601" t="str">
            <v>Senior Program Officer</v>
          </cell>
          <cell r="G1601" t="str">
            <v>A</v>
          </cell>
          <cell r="H1601" t="str">
            <v>VND</v>
          </cell>
          <cell r="I1601">
            <v>1440357811</v>
          </cell>
          <cell r="J1601">
            <v>1</v>
          </cell>
          <cell r="L1601" t="str">
            <v>HANOI</v>
          </cell>
          <cell r="M1601" t="str">
            <v>AMEE</v>
          </cell>
          <cell r="AP1601">
            <v>23750</v>
          </cell>
          <cell r="AQ1601">
            <v>233.25632566801619</v>
          </cell>
          <cell r="AR1601" t="str">
            <v xml:space="preserve"> </v>
          </cell>
          <cell r="AS1601" t="str">
            <v xml:space="preserve"> </v>
          </cell>
          <cell r="AT1601">
            <v>0</v>
          </cell>
        </row>
        <row r="1602">
          <cell r="A1602" t="str">
            <v>Tran, Thuy Thu</v>
          </cell>
          <cell r="B1602" t="str">
            <v>Senior Program Officer II</v>
          </cell>
          <cell r="C1602" t="str">
            <v>VN</v>
          </cell>
          <cell r="D1602" t="str">
            <v>5331</v>
          </cell>
          <cell r="E1602" t="str">
            <v>Y</v>
          </cell>
          <cell r="F1602" t="str">
            <v>Senior Capacity Building Coordinator</v>
          </cell>
          <cell r="G1602" t="str">
            <v>A</v>
          </cell>
          <cell r="H1602" t="str">
            <v>VND</v>
          </cell>
          <cell r="I1602">
            <v>902016000</v>
          </cell>
          <cell r="J1602">
            <v>1</v>
          </cell>
          <cell r="L1602" t="str">
            <v>HANOI</v>
          </cell>
          <cell r="M1602" t="str">
            <v>AMEE</v>
          </cell>
          <cell r="AP1602">
            <v>23750</v>
          </cell>
          <cell r="AQ1602">
            <v>146.07546558704453</v>
          </cell>
          <cell r="AR1602" t="str">
            <v xml:space="preserve"> </v>
          </cell>
          <cell r="AS1602" t="str">
            <v xml:space="preserve"> </v>
          </cell>
          <cell r="AT1602">
            <v>0</v>
          </cell>
        </row>
        <row r="1603">
          <cell r="A1603" t="str">
            <v>Trinh, Anh Thi Kim</v>
          </cell>
          <cell r="B1603" t="str">
            <v>Senior Program Officer II</v>
          </cell>
          <cell r="C1603" t="str">
            <v>VN</v>
          </cell>
          <cell r="D1603" t="str">
            <v>7618</v>
          </cell>
          <cell r="E1603" t="str">
            <v>Y</v>
          </cell>
          <cell r="F1603" t="str">
            <v>Public Health and Supply Chain Specialist</v>
          </cell>
          <cell r="G1603" t="str">
            <v>A</v>
          </cell>
          <cell r="H1603" t="str">
            <v>VND</v>
          </cell>
          <cell r="I1603">
            <v>890043034</v>
          </cell>
          <cell r="J1603">
            <v>1</v>
          </cell>
          <cell r="L1603" t="str">
            <v>HANOI</v>
          </cell>
          <cell r="M1603" t="str">
            <v>AMEE</v>
          </cell>
          <cell r="AP1603">
            <v>23750</v>
          </cell>
          <cell r="AQ1603">
            <v>144.13652372469636</v>
          </cell>
          <cell r="AR1603" t="str">
            <v xml:space="preserve"> </v>
          </cell>
          <cell r="AS1603" t="str">
            <v xml:space="preserve"> </v>
          </cell>
          <cell r="AT1603">
            <v>0</v>
          </cell>
        </row>
        <row r="1604">
          <cell r="A1604" t="str">
            <v>Trinh, Thuy</v>
          </cell>
          <cell r="B1604" t="str">
            <v>Manager Program</v>
          </cell>
          <cell r="C1604" t="str">
            <v>VN</v>
          </cell>
          <cell r="D1604" t="str">
            <v>10257</v>
          </cell>
          <cell r="E1604" t="str">
            <v>Y</v>
          </cell>
          <cell r="F1604" t="str">
            <v>Health Service Team Lead</v>
          </cell>
          <cell r="G1604" t="str">
            <v>A</v>
          </cell>
          <cell r="H1604" t="str">
            <v>VND</v>
          </cell>
          <cell r="I1604">
            <v>1335600000</v>
          </cell>
          <cell r="J1604">
            <v>1</v>
          </cell>
          <cell r="L1604" t="str">
            <v>HANOI</v>
          </cell>
          <cell r="M1604" t="str">
            <v>AMEE</v>
          </cell>
          <cell r="AP1604">
            <v>23750</v>
          </cell>
          <cell r="AQ1604">
            <v>216.29149797570852</v>
          </cell>
          <cell r="AR1604" t="str">
            <v xml:space="preserve"> </v>
          </cell>
          <cell r="AS1604" t="str">
            <v xml:space="preserve"> </v>
          </cell>
          <cell r="AT1604">
            <v>0</v>
          </cell>
        </row>
        <row r="1605">
          <cell r="A1605" t="str">
            <v>Tripathi, Shashwat</v>
          </cell>
          <cell r="B1605" t="str">
            <v>Senior Program Officer I</v>
          </cell>
          <cell r="C1605" t="str">
            <v>PSN</v>
          </cell>
          <cell r="D1605" t="str">
            <v>7352</v>
          </cell>
          <cell r="E1605" t="str">
            <v>Y</v>
          </cell>
          <cell r="F1605" t="str">
            <v>Regional NTD Nodal Officer</v>
          </cell>
          <cell r="G1605" t="str">
            <v>A</v>
          </cell>
          <cell r="H1605" t="str">
            <v>INR</v>
          </cell>
          <cell r="I1605">
            <v>1275047.31</v>
          </cell>
          <cell r="J1605">
            <v>1</v>
          </cell>
          <cell r="L1605" t="str">
            <v>LUCKNOW</v>
          </cell>
          <cell r="M1605" t="str">
            <v>AMEE</v>
          </cell>
          <cell r="AP1605">
            <v>81.06</v>
          </cell>
          <cell r="AQ1605">
            <v>60.498743096281956</v>
          </cell>
          <cell r="AR1605" t="str">
            <v xml:space="preserve"> </v>
          </cell>
          <cell r="AS1605" t="str">
            <v xml:space="preserve"> </v>
          </cell>
          <cell r="AT1605">
            <v>0</v>
          </cell>
        </row>
        <row r="1606">
          <cell r="A1606" t="str">
            <v>Trujillo, Carrie Nelson</v>
          </cell>
          <cell r="B1606" t="str">
            <v>Senior Manager Clinical Program</v>
          </cell>
          <cell r="C1606" t="str">
            <v>CIFM</v>
          </cell>
          <cell r="D1606" t="str">
            <v>5008</v>
          </cell>
          <cell r="E1606" t="str">
            <v>Y</v>
          </cell>
          <cell r="F1606" t="str">
            <v>Associate Director, Project &amp; Portfolio Management Lead, CVIA Polio</v>
          </cell>
          <cell r="G1606" t="str">
            <v>A</v>
          </cell>
          <cell r="H1606" t="str">
            <v>USD</v>
          </cell>
          <cell r="I1606">
            <v>182712.4</v>
          </cell>
          <cell r="J1606">
            <v>1</v>
          </cell>
          <cell r="L1606" t="str">
            <v>SEATTLE</v>
          </cell>
          <cell r="M1606" t="str">
            <v>US</v>
          </cell>
          <cell r="AP1606">
            <v>1</v>
          </cell>
          <cell r="AQ1606">
            <v>702.74</v>
          </cell>
          <cell r="AR1606" t="str">
            <v xml:space="preserve"> </v>
          </cell>
          <cell r="AS1606" t="str">
            <v xml:space="preserve"> </v>
          </cell>
          <cell r="AT1606">
            <v>0</v>
          </cell>
        </row>
        <row r="1607">
          <cell r="A1607" t="str">
            <v>Tsehay, Ashenafi Berihun</v>
          </cell>
          <cell r="B1607" t="str">
            <v>Advanced Program Officer</v>
          </cell>
          <cell r="C1607" t="str">
            <v>ET</v>
          </cell>
          <cell r="D1607" t="str">
            <v>6724</v>
          </cell>
          <cell r="E1607" t="str">
            <v>Y</v>
          </cell>
          <cell r="F1607" t="str">
            <v>Senior SBCC Advisor</v>
          </cell>
          <cell r="G1607" t="str">
            <v>A</v>
          </cell>
          <cell r="H1607" t="str">
            <v>USD</v>
          </cell>
          <cell r="I1607">
            <v>28375.86</v>
          </cell>
          <cell r="J1607">
            <v>1</v>
          </cell>
          <cell r="L1607" t="str">
            <v>ADDIS</v>
          </cell>
          <cell r="M1607" t="str">
            <v>AFRICA</v>
          </cell>
          <cell r="AP1607">
            <v>1</v>
          </cell>
          <cell r="AQ1607">
            <v>109.13792307692307</v>
          </cell>
          <cell r="AR1607" t="str">
            <v xml:space="preserve"> </v>
          </cell>
          <cell r="AS1607" t="str">
            <v xml:space="preserve"> </v>
          </cell>
          <cell r="AT1607">
            <v>0</v>
          </cell>
        </row>
        <row r="1608">
          <cell r="A1608" t="str">
            <v>Tshabalala, Joyce Theresa</v>
          </cell>
          <cell r="B1608" t="str">
            <v>Senior Finance and Awards Officer II/ Senior PADM II</v>
          </cell>
          <cell r="C1608" t="str">
            <v>ARMGT</v>
          </cell>
          <cell r="D1608" t="str">
            <v>4700</v>
          </cell>
          <cell r="E1608" t="str">
            <v>Y</v>
          </cell>
          <cell r="F1608" t="str">
            <v>Senior Finance Officer, South Africa Country Program</v>
          </cell>
          <cell r="G1608" t="str">
            <v>A</v>
          </cell>
          <cell r="H1608" t="str">
            <v>ZAR</v>
          </cell>
          <cell r="I1608">
            <v>1076861.97</v>
          </cell>
          <cell r="J1608">
            <v>1</v>
          </cell>
          <cell r="L1608" t="str">
            <v>JOHANNESBURG</v>
          </cell>
          <cell r="M1608" t="str">
            <v>AFRICA</v>
          </cell>
          <cell r="AP1608">
            <v>18.2</v>
          </cell>
          <cell r="AQ1608">
            <v>227.57015426880812</v>
          </cell>
          <cell r="AR1608" t="str">
            <v xml:space="preserve"> </v>
          </cell>
          <cell r="AS1608" t="str">
            <v xml:space="preserve"> </v>
          </cell>
          <cell r="AT1608">
            <v>0</v>
          </cell>
        </row>
        <row r="1609">
          <cell r="A1609" t="str">
            <v>Tshibangu, Georges Tshambayi</v>
          </cell>
          <cell r="B1609" t="str">
            <v>Senior Finance and Awards Officer II/ Senior PADM II</v>
          </cell>
          <cell r="C1609" t="str">
            <v>DRC</v>
          </cell>
          <cell r="D1609" t="str">
            <v>6871</v>
          </cell>
          <cell r="E1609" t="str">
            <v>Y</v>
          </cell>
          <cell r="F1609" t="str">
            <v>Finance and Administration Officer</v>
          </cell>
          <cell r="G1609" t="str">
            <v>A</v>
          </cell>
          <cell r="H1609" t="str">
            <v>USD</v>
          </cell>
          <cell r="I1609">
            <v>28205.040000000001</v>
          </cell>
          <cell r="J1609">
            <v>1</v>
          </cell>
          <cell r="L1609" t="str">
            <v>DRCKALEMIE</v>
          </cell>
          <cell r="M1609" t="str">
            <v>AFRICA</v>
          </cell>
          <cell r="AP1609">
            <v>1</v>
          </cell>
          <cell r="AQ1609">
            <v>108.48092307692308</v>
          </cell>
          <cell r="AR1609" t="str">
            <v xml:space="preserve"> </v>
          </cell>
          <cell r="AS1609" t="str">
            <v xml:space="preserve"> </v>
          </cell>
          <cell r="AT1609">
            <v>0</v>
          </cell>
        </row>
        <row r="1610">
          <cell r="A1610" t="str">
            <v>Tshibasu, Thierry</v>
          </cell>
          <cell r="B1610" t="str">
            <v>Senior Data Mgmt &amp; Stats Officer I</v>
          </cell>
          <cell r="C1610" t="str">
            <v>MNTD</v>
          </cell>
          <cell r="D1610" t="str">
            <v>7356</v>
          </cell>
          <cell r="E1610" t="str">
            <v>Y</v>
          </cell>
          <cell r="F1610" t="str">
            <v>Data manager, perennial malaria chemoprevention</v>
          </cell>
          <cell r="G1610" t="str">
            <v>A</v>
          </cell>
          <cell r="H1610" t="str">
            <v>USD</v>
          </cell>
          <cell r="I1610">
            <v>27600</v>
          </cell>
          <cell r="J1610">
            <v>1</v>
          </cell>
          <cell r="L1610" t="str">
            <v>DRCKISANTU</v>
          </cell>
          <cell r="M1610" t="str">
            <v>AFRICA</v>
          </cell>
          <cell r="AP1610">
            <v>1</v>
          </cell>
          <cell r="AQ1610">
            <v>106.15384615384616</v>
          </cell>
          <cell r="AR1610" t="str">
            <v xml:space="preserve"> </v>
          </cell>
          <cell r="AS1610" t="str">
            <v xml:space="preserve"> </v>
          </cell>
          <cell r="AT1610">
            <v>0</v>
          </cell>
        </row>
        <row r="1611">
          <cell r="A1611" t="str">
            <v>Tshikaya, Norah Ngalula</v>
          </cell>
          <cell r="B1611" t="str">
            <v>Senior Administrative Assistant</v>
          </cell>
          <cell r="C1611" t="str">
            <v>DRC</v>
          </cell>
          <cell r="D1611" t="str">
            <v>8125</v>
          </cell>
          <cell r="E1611" t="str">
            <v>Y</v>
          </cell>
          <cell r="F1611" t="str">
            <v>Executive Assistant</v>
          </cell>
          <cell r="G1611" t="str">
            <v>A</v>
          </cell>
          <cell r="H1611" t="str">
            <v>USD</v>
          </cell>
          <cell r="I1611">
            <v>15600</v>
          </cell>
          <cell r="J1611">
            <v>1</v>
          </cell>
          <cell r="L1611" t="str">
            <v>KINSHASA</v>
          </cell>
          <cell r="M1611" t="str">
            <v>AFRICA</v>
          </cell>
          <cell r="AP1611">
            <v>1</v>
          </cell>
          <cell r="AQ1611">
            <v>60</v>
          </cell>
          <cell r="AR1611" t="str">
            <v xml:space="preserve"> </v>
          </cell>
          <cell r="AS1611" t="str">
            <v xml:space="preserve"> </v>
          </cell>
          <cell r="AT1611">
            <v>0</v>
          </cell>
        </row>
        <row r="1612">
          <cell r="A1612" t="str">
            <v>Tshipamba, Audry Katayi</v>
          </cell>
          <cell r="B1612" t="str">
            <v>Accountant</v>
          </cell>
          <cell r="C1612" t="str">
            <v>DRC</v>
          </cell>
          <cell r="D1612" t="str">
            <v>7672</v>
          </cell>
          <cell r="E1612" t="str">
            <v>Y</v>
          </cell>
          <cell r="F1612" t="str">
            <v>Finance Associate</v>
          </cell>
          <cell r="G1612" t="str">
            <v>A</v>
          </cell>
          <cell r="H1612" t="str">
            <v>USD</v>
          </cell>
          <cell r="I1612">
            <v>19443.14</v>
          </cell>
          <cell r="J1612">
            <v>1</v>
          </cell>
          <cell r="L1612" t="str">
            <v>KINSHASA</v>
          </cell>
          <cell r="M1612" t="str">
            <v>AFRICA</v>
          </cell>
          <cell r="AP1612">
            <v>1</v>
          </cell>
          <cell r="AQ1612">
            <v>74.781307692307692</v>
          </cell>
          <cell r="AR1612" t="str">
            <v xml:space="preserve"> </v>
          </cell>
          <cell r="AS1612" t="str">
            <v xml:space="preserve"> </v>
          </cell>
          <cell r="AT1612">
            <v>0</v>
          </cell>
        </row>
        <row r="1613">
          <cell r="A1613" t="str">
            <v>Tshopo Ngoy, Papy</v>
          </cell>
          <cell r="B1613" t="str">
            <v>Senior Grants &amp; Contracts Officer II</v>
          </cell>
          <cell r="C1613" t="str">
            <v>DRC</v>
          </cell>
          <cell r="D1613" t="str">
            <v>10310</v>
          </cell>
          <cell r="E1613" t="str">
            <v>Y</v>
          </cell>
          <cell r="F1613" t="str">
            <v>Senior Grants &amp; Contracts Officer</v>
          </cell>
          <cell r="G1613" t="str">
            <v>A</v>
          </cell>
          <cell r="H1613" t="str">
            <v>USD</v>
          </cell>
          <cell r="I1613">
            <v>39600</v>
          </cell>
          <cell r="J1613">
            <v>1</v>
          </cell>
          <cell r="L1613" t="str">
            <v>KINSHASA</v>
          </cell>
          <cell r="M1613" t="str">
            <v>AFRICA</v>
          </cell>
          <cell r="AP1613">
            <v>1</v>
          </cell>
          <cell r="AQ1613">
            <v>152.30769230769232</v>
          </cell>
          <cell r="AR1613" t="str">
            <v xml:space="preserve"> </v>
          </cell>
          <cell r="AS1613" t="str">
            <v xml:space="preserve"> </v>
          </cell>
          <cell r="AT1613">
            <v>0</v>
          </cell>
        </row>
        <row r="1614">
          <cell r="A1614" t="str">
            <v>Tufa, Zelalem Regassa</v>
          </cell>
          <cell r="B1614" t="str">
            <v>Senior Program Officer I</v>
          </cell>
          <cell r="C1614" t="str">
            <v>ET</v>
          </cell>
          <cell r="D1614" t="str">
            <v>8253</v>
          </cell>
          <cell r="E1614" t="str">
            <v>Y</v>
          </cell>
          <cell r="F1614" t="str">
            <v>Zonal Mass Vaccination Officer</v>
          </cell>
          <cell r="G1614" t="str">
            <v>A</v>
          </cell>
          <cell r="H1614" t="str">
            <v>USD</v>
          </cell>
          <cell r="I1614">
            <v>11915.23</v>
          </cell>
          <cell r="J1614">
            <v>1</v>
          </cell>
          <cell r="L1614" t="str">
            <v>ADDIS</v>
          </cell>
          <cell r="M1614" t="str">
            <v>AFRICA</v>
          </cell>
          <cell r="AP1614">
            <v>1</v>
          </cell>
          <cell r="AQ1614">
            <v>45.827807692307694</v>
          </cell>
          <cell r="AR1614" t="str">
            <v xml:space="preserve"> </v>
          </cell>
          <cell r="AS1614" t="str">
            <v xml:space="preserve"> </v>
          </cell>
          <cell r="AT1614">
            <v>0</v>
          </cell>
        </row>
        <row r="1615">
          <cell r="A1615" t="str">
            <v>Tumusiime, Justine Komunyena</v>
          </cell>
          <cell r="B1615" t="str">
            <v>Senior Program Officer I</v>
          </cell>
          <cell r="C1615" t="str">
            <v>UGA</v>
          </cell>
          <cell r="D1615" t="str">
            <v>5428</v>
          </cell>
          <cell r="E1615" t="str">
            <v>Y</v>
          </cell>
          <cell r="F1615" t="str">
            <v>Program Officer, STAR Project</v>
          </cell>
          <cell r="G1615" t="str">
            <v>A</v>
          </cell>
          <cell r="H1615" t="str">
            <v>UGX</v>
          </cell>
          <cell r="I1615">
            <v>158995884</v>
          </cell>
          <cell r="J1615">
            <v>1</v>
          </cell>
          <cell r="L1615" t="str">
            <v>UgandaKampala</v>
          </cell>
          <cell r="M1615" t="str">
            <v>AFRICA</v>
          </cell>
          <cell r="AP1615">
            <v>3750</v>
          </cell>
          <cell r="AQ1615">
            <v>163.07270153846153</v>
          </cell>
          <cell r="AR1615" t="str">
            <v xml:space="preserve"> </v>
          </cell>
          <cell r="AS1615" t="str">
            <v xml:space="preserve"> </v>
          </cell>
          <cell r="AT1615">
            <v>0</v>
          </cell>
        </row>
        <row r="1616">
          <cell r="A1616" t="str">
            <v>Tuttle, Ryan Crandall</v>
          </cell>
          <cell r="B1616" t="str">
            <v>Senior Clinical Project Manager II</v>
          </cell>
          <cell r="C1616" t="str">
            <v>CIFM</v>
          </cell>
          <cell r="D1616" t="str">
            <v>7679</v>
          </cell>
          <cell r="E1616" t="str">
            <v>Y</v>
          </cell>
          <cell r="F1616" t="str">
            <v>Sr. Project Manager, PPKM</v>
          </cell>
          <cell r="G1616" t="str">
            <v>A</v>
          </cell>
          <cell r="H1616" t="str">
            <v>USD</v>
          </cell>
          <cell r="I1616">
            <v>130873.60000000001</v>
          </cell>
          <cell r="J1616">
            <v>1</v>
          </cell>
          <cell r="L1616" t="str">
            <v>HOME-NY-SEA</v>
          </cell>
          <cell r="M1616" t="str">
            <v>US</v>
          </cell>
          <cell r="AP1616">
            <v>1</v>
          </cell>
          <cell r="AQ1616">
            <v>503.36</v>
          </cell>
          <cell r="AR1616" t="str">
            <v xml:space="preserve"> </v>
          </cell>
          <cell r="AS1616" t="str">
            <v xml:space="preserve"> </v>
          </cell>
          <cell r="AT1616">
            <v>0</v>
          </cell>
        </row>
        <row r="1617">
          <cell r="A1617" t="str">
            <v>Tynuv, Kenzie Catherine</v>
          </cell>
          <cell r="B1617" t="str">
            <v>Senior Program Officer II</v>
          </cell>
          <cell r="C1617" t="str">
            <v>CODE</v>
          </cell>
          <cell r="D1617" t="str">
            <v>5243</v>
          </cell>
          <cell r="E1617" t="str">
            <v>Y</v>
          </cell>
          <cell r="F1617" t="str">
            <v>Technical Program Manager</v>
          </cell>
          <cell r="G1617" t="str">
            <v>A</v>
          </cell>
          <cell r="H1617" t="str">
            <v>USD</v>
          </cell>
          <cell r="I1617">
            <v>137839.42000000001</v>
          </cell>
          <cell r="J1617">
            <v>1</v>
          </cell>
          <cell r="L1617" t="str">
            <v>HOME-MN-SEA</v>
          </cell>
          <cell r="M1617" t="str">
            <v>US</v>
          </cell>
          <cell r="AP1617">
            <v>1</v>
          </cell>
          <cell r="AQ1617">
            <v>530.15161538461541</v>
          </cell>
          <cell r="AR1617" t="str">
            <v xml:space="preserve"> </v>
          </cell>
          <cell r="AS1617" t="str">
            <v xml:space="preserve"> </v>
          </cell>
          <cell r="AT1617">
            <v>0</v>
          </cell>
        </row>
        <row r="1618">
          <cell r="A1618" t="str">
            <v>Udugama, Moyandi Tamara</v>
          </cell>
          <cell r="B1618" t="str">
            <v>Senior Communications Officer II</v>
          </cell>
          <cell r="C1618" t="str">
            <v>VN</v>
          </cell>
          <cell r="D1618" t="str">
            <v>10103</v>
          </cell>
          <cell r="E1618" t="str">
            <v>Y</v>
          </cell>
          <cell r="F1618" t="str">
            <v>Communications and Business Development Officer</v>
          </cell>
          <cell r="G1618" t="str">
            <v>A</v>
          </cell>
          <cell r="H1618" t="str">
            <v>VND</v>
          </cell>
          <cell r="I1618">
            <v>720000000</v>
          </cell>
          <cell r="J1618">
            <v>1</v>
          </cell>
          <cell r="L1618" t="str">
            <v>HANOI</v>
          </cell>
          <cell r="M1618" t="str">
            <v>AMEE</v>
          </cell>
          <cell r="AP1618">
            <v>23750</v>
          </cell>
          <cell r="AQ1618">
            <v>116.5991902834008</v>
          </cell>
          <cell r="AR1618" t="str">
            <v xml:space="preserve"> </v>
          </cell>
          <cell r="AS1618" t="str">
            <v xml:space="preserve"> </v>
          </cell>
          <cell r="AT1618">
            <v>0</v>
          </cell>
        </row>
        <row r="1619">
          <cell r="A1619" t="str">
            <v>Ulemba, Malauene Filipe</v>
          </cell>
          <cell r="B1619" t="str">
            <v>Coordinator I Functional Support /Technician I</v>
          </cell>
          <cell r="C1619" t="str">
            <v>ECD</v>
          </cell>
          <cell r="D1619" t="str">
            <v>5362</v>
          </cell>
          <cell r="E1619" t="str">
            <v>Y</v>
          </cell>
          <cell r="F1619" t="str">
            <v>Driver and Logistics Assistant</v>
          </cell>
          <cell r="G1619" t="str">
            <v>A</v>
          </cell>
          <cell r="H1619" t="str">
            <v>MZN</v>
          </cell>
          <cell r="I1619">
            <v>1398005.27</v>
          </cell>
          <cell r="J1619">
            <v>1</v>
          </cell>
          <cell r="L1619" t="str">
            <v>MOZMAPUTO</v>
          </cell>
          <cell r="M1619" t="str">
            <v>AFRICA</v>
          </cell>
          <cell r="AP1619">
            <v>63</v>
          </cell>
          <cell r="AQ1619">
            <v>85.348307081807079</v>
          </cell>
          <cell r="AR1619" t="str">
            <v xml:space="preserve"> </v>
          </cell>
          <cell r="AS1619" t="str">
            <v xml:space="preserve"> </v>
          </cell>
          <cell r="AT1619">
            <v>0</v>
          </cell>
        </row>
        <row r="1620">
          <cell r="A1620" t="str">
            <v>Unabia, Michelle</v>
          </cell>
          <cell r="B1620" t="str">
            <v>Director HR Business Partners</v>
          </cell>
          <cell r="C1620" t="str">
            <v>HR</v>
          </cell>
          <cell r="D1620" t="str">
            <v>7153</v>
          </cell>
          <cell r="E1620" t="str">
            <v>Y</v>
          </cell>
          <cell r="F1620" t="str">
            <v>HR Director, Americas</v>
          </cell>
          <cell r="G1620" t="str">
            <v>A</v>
          </cell>
          <cell r="H1620" t="str">
            <v>USD</v>
          </cell>
          <cell r="I1620">
            <v>179346.96</v>
          </cell>
          <cell r="J1620">
            <v>1</v>
          </cell>
          <cell r="L1620" t="str">
            <v>SEATTLE</v>
          </cell>
          <cell r="M1620" t="str">
            <v>US</v>
          </cell>
          <cell r="AP1620">
            <v>1</v>
          </cell>
          <cell r="AQ1620">
            <v>689.79599999999994</v>
          </cell>
          <cell r="AR1620" t="str">
            <v xml:space="preserve"> </v>
          </cell>
          <cell r="AS1620" t="str">
            <v xml:space="preserve"> </v>
          </cell>
          <cell r="AT1620">
            <v>0</v>
          </cell>
        </row>
        <row r="1621">
          <cell r="A1621" t="str">
            <v>Upadhyay, Kavya</v>
          </cell>
          <cell r="B1621" t="str">
            <v>Program Associate II</v>
          </cell>
          <cell r="C1621" t="str">
            <v>NP</v>
          </cell>
          <cell r="D1621" t="str">
            <v>7777</v>
          </cell>
          <cell r="E1621" t="str">
            <v>Y</v>
          </cell>
          <cell r="F1621" t="str">
            <v>Senior Program Associate</v>
          </cell>
          <cell r="G1621" t="str">
            <v>A</v>
          </cell>
          <cell r="H1621" t="str">
            <v>NPR</v>
          </cell>
          <cell r="I1621">
            <v>1380000</v>
          </cell>
          <cell r="J1621">
            <v>1</v>
          </cell>
          <cell r="L1621" t="str">
            <v>KATHMANDU</v>
          </cell>
          <cell r="M1621" t="str">
            <v>AMEE</v>
          </cell>
          <cell r="AP1621">
            <v>132</v>
          </cell>
          <cell r="AQ1621">
            <v>40.209790209790206</v>
          </cell>
          <cell r="AR1621" t="str">
            <v xml:space="preserve"> </v>
          </cell>
          <cell r="AS1621" t="str">
            <v xml:space="preserve"> </v>
          </cell>
          <cell r="AT1621">
            <v>0</v>
          </cell>
        </row>
        <row r="1622">
          <cell r="A1622" t="str">
            <v>Upadhyay, Pradeep Kumar</v>
          </cell>
          <cell r="B1622" t="str">
            <v>Senior FP&amp;A Analyst II</v>
          </cell>
          <cell r="C1622" t="str">
            <v>FPA</v>
          </cell>
          <cell r="D1622" t="str">
            <v>3458</v>
          </cell>
          <cell r="E1622" t="str">
            <v>Y</v>
          </cell>
          <cell r="F1622" t="str">
            <v>Senior Cost and Pricing Officer</v>
          </cell>
          <cell r="G1622" t="str">
            <v>A</v>
          </cell>
          <cell r="H1622" t="str">
            <v>INR</v>
          </cell>
          <cell r="I1622">
            <v>2989363.43</v>
          </cell>
          <cell r="J1622">
            <v>1</v>
          </cell>
          <cell r="L1622" t="str">
            <v>NEW DELHI</v>
          </cell>
          <cell r="M1622" t="str">
            <v>AMEE</v>
          </cell>
          <cell r="AP1622">
            <v>81.06</v>
          </cell>
          <cell r="AQ1622">
            <v>141.84001546812428</v>
          </cell>
          <cell r="AR1622" t="str">
            <v xml:space="preserve"> </v>
          </cell>
          <cell r="AS1622" t="str">
            <v xml:space="preserve"> </v>
          </cell>
          <cell r="AT1622">
            <v>0</v>
          </cell>
        </row>
        <row r="1623">
          <cell r="A1623" t="str">
            <v>Vako, Iliya</v>
          </cell>
          <cell r="B1623" t="str">
            <v>Program Associate II</v>
          </cell>
          <cell r="C1623" t="str">
            <v>PSU</v>
          </cell>
          <cell r="D1623" t="str">
            <v>10119</v>
          </cell>
          <cell r="E1623" t="str">
            <v>Y</v>
          </cell>
          <cell r="F1623" t="str">
            <v>Mental Health and Social Development Specialist</v>
          </cell>
          <cell r="G1623" t="str">
            <v>A</v>
          </cell>
          <cell r="H1623" t="str">
            <v>USD</v>
          </cell>
          <cell r="I1623">
            <v>42000</v>
          </cell>
          <cell r="J1623">
            <v>1</v>
          </cell>
          <cell r="L1623" t="str">
            <v>KYIV</v>
          </cell>
          <cell r="M1623" t="str">
            <v>AMEE</v>
          </cell>
          <cell r="AP1623">
            <v>1</v>
          </cell>
          <cell r="AQ1623">
            <v>161.53846153846155</v>
          </cell>
          <cell r="AR1623" t="str">
            <v xml:space="preserve"> </v>
          </cell>
          <cell r="AS1623" t="str">
            <v xml:space="preserve"> </v>
          </cell>
          <cell r="AT1623">
            <v>0</v>
          </cell>
        </row>
        <row r="1624">
          <cell r="A1624" t="str">
            <v>Vandermeer, Kathleen Fae</v>
          </cell>
          <cell r="B1624" t="str">
            <v>Senior Functional Coordinator</v>
          </cell>
          <cell r="C1624" t="str">
            <v>CODE</v>
          </cell>
          <cell r="D1624" t="str">
            <v>7030</v>
          </cell>
          <cell r="E1624" t="str">
            <v>Y</v>
          </cell>
          <cell r="F1624" t="str">
            <v>Sr. Program Assistant</v>
          </cell>
          <cell r="G1624" t="str">
            <v>A</v>
          </cell>
          <cell r="H1624" t="str">
            <v>USD</v>
          </cell>
          <cell r="I1624">
            <v>66898</v>
          </cell>
          <cell r="J1624">
            <v>1</v>
          </cell>
          <cell r="L1624" t="str">
            <v>SEATTLE</v>
          </cell>
          <cell r="M1624" t="str">
            <v>US</v>
          </cell>
          <cell r="AP1624">
            <v>1</v>
          </cell>
          <cell r="AQ1624">
            <v>257.3</v>
          </cell>
          <cell r="AR1624" t="str">
            <v xml:space="preserve"> </v>
          </cell>
          <cell r="AS1624" t="str">
            <v xml:space="preserve"> </v>
          </cell>
          <cell r="AT1624">
            <v>0</v>
          </cell>
        </row>
        <row r="1625">
          <cell r="A1625" t="str">
            <v>Vaughn, Jacqueline Grace</v>
          </cell>
          <cell r="B1625" t="str">
            <v>Senior Manager Digital Systems</v>
          </cell>
          <cell r="C1625" t="str">
            <v>CODE</v>
          </cell>
          <cell r="D1625" t="str">
            <v>7355</v>
          </cell>
          <cell r="E1625" t="str">
            <v>Y</v>
          </cell>
          <cell r="F1625" t="str">
            <v>Deputy Director Program Implementation</v>
          </cell>
          <cell r="G1625" t="str">
            <v>A</v>
          </cell>
          <cell r="H1625" t="str">
            <v>USD</v>
          </cell>
          <cell r="I1625">
            <v>166942.78</v>
          </cell>
          <cell r="J1625">
            <v>1</v>
          </cell>
          <cell r="L1625" t="str">
            <v>HOME-NC-SEA</v>
          </cell>
          <cell r="M1625" t="str">
            <v>US</v>
          </cell>
          <cell r="AP1625">
            <v>1</v>
          </cell>
          <cell r="AQ1625">
            <v>642.08761538461533</v>
          </cell>
          <cell r="AR1625" t="str">
            <v xml:space="preserve"> </v>
          </cell>
          <cell r="AS1625" t="str">
            <v xml:space="preserve"> </v>
          </cell>
          <cell r="AT1625">
            <v>0</v>
          </cell>
        </row>
        <row r="1626">
          <cell r="A1626" t="str">
            <v>Velez, Olivia</v>
          </cell>
          <cell r="B1626" t="str">
            <v>Director Digital Systems</v>
          </cell>
          <cell r="C1626" t="str">
            <v>CODE</v>
          </cell>
          <cell r="D1626" t="str">
            <v>10189</v>
          </cell>
          <cell r="E1626" t="str">
            <v>Y</v>
          </cell>
          <cell r="F1626" t="str">
            <v>Director of Technical Services</v>
          </cell>
          <cell r="G1626" t="str">
            <v>A</v>
          </cell>
          <cell r="H1626" t="str">
            <v>USD</v>
          </cell>
          <cell r="I1626">
            <v>235000</v>
          </cell>
          <cell r="J1626">
            <v>1</v>
          </cell>
          <cell r="L1626" t="str">
            <v>HOME-NY-SEA</v>
          </cell>
          <cell r="M1626" t="str">
            <v>US</v>
          </cell>
          <cell r="AP1626">
            <v>1</v>
          </cell>
          <cell r="AQ1626">
            <v>903.84615384615381</v>
          </cell>
          <cell r="AR1626" t="str">
            <v xml:space="preserve"> </v>
          </cell>
          <cell r="AS1626" t="str">
            <v>X</v>
          </cell>
          <cell r="AT1626">
            <v>0</v>
          </cell>
        </row>
        <row r="1627">
          <cell r="A1627" t="str">
            <v>Venkateswaran, K G</v>
          </cell>
          <cell r="B1627" t="str">
            <v>Senior Manager Strategy &amp; Operations</v>
          </cell>
          <cell r="C1627" t="str">
            <v>PSN</v>
          </cell>
          <cell r="D1627" t="str">
            <v>7933</v>
          </cell>
          <cell r="E1627" t="str">
            <v>Y</v>
          </cell>
          <cell r="F1627" t="str">
            <v>Lead - Strategy</v>
          </cell>
          <cell r="G1627" t="str">
            <v>A</v>
          </cell>
          <cell r="H1627" t="str">
            <v>INR</v>
          </cell>
          <cell r="I1627">
            <v>5027010.87</v>
          </cell>
          <cell r="J1627">
            <v>1</v>
          </cell>
          <cell r="L1627" t="str">
            <v>NEW DELHI</v>
          </cell>
          <cell r="M1627" t="str">
            <v>AMEE</v>
          </cell>
          <cell r="AP1627">
            <v>81.06</v>
          </cell>
          <cell r="AQ1627">
            <v>238.52278796333201</v>
          </cell>
          <cell r="AR1627" t="str">
            <v xml:space="preserve"> </v>
          </cell>
          <cell r="AS1627" t="str">
            <v xml:space="preserve"> </v>
          </cell>
          <cell r="AT1627">
            <v>0</v>
          </cell>
        </row>
        <row r="1628">
          <cell r="A1628" t="str">
            <v>Verga, David</v>
          </cell>
          <cell r="B1628" t="str">
            <v>Manager Creative</v>
          </cell>
          <cell r="C1628" t="str">
            <v>EXAGEN</v>
          </cell>
          <cell r="D1628" t="str">
            <v>6875</v>
          </cell>
          <cell r="E1628" t="str">
            <v>Y</v>
          </cell>
          <cell r="F1628" t="str">
            <v>Head of Brand and Creative</v>
          </cell>
          <cell r="G1628" t="str">
            <v>A</v>
          </cell>
          <cell r="H1628" t="str">
            <v>USD</v>
          </cell>
          <cell r="I1628">
            <v>132407.70000000001</v>
          </cell>
          <cell r="J1628">
            <v>1</v>
          </cell>
          <cell r="L1628" t="str">
            <v>HOME-NC-SEA</v>
          </cell>
          <cell r="M1628" t="str">
            <v>US</v>
          </cell>
          <cell r="AP1628">
            <v>1</v>
          </cell>
          <cell r="AQ1628">
            <v>509.26038461538468</v>
          </cell>
          <cell r="AR1628" t="str">
            <v xml:space="preserve"> </v>
          </cell>
          <cell r="AS1628" t="str">
            <v xml:space="preserve"> </v>
          </cell>
          <cell r="AT1628">
            <v>0</v>
          </cell>
        </row>
        <row r="1629">
          <cell r="A1629" t="str">
            <v>Verma, Princi</v>
          </cell>
          <cell r="B1629" t="str">
            <v>Senior Partnerships Officer I</v>
          </cell>
          <cell r="C1629" t="str">
            <v>PSN</v>
          </cell>
          <cell r="D1629" t="str">
            <v>8186</v>
          </cell>
          <cell r="E1629" t="str">
            <v>Y</v>
          </cell>
          <cell r="F1629" t="str">
            <v>Officer - Institutional Growth &amp; Development</v>
          </cell>
          <cell r="G1629" t="str">
            <v>A</v>
          </cell>
          <cell r="H1629" t="str">
            <v>INR</v>
          </cell>
          <cell r="I1629">
            <v>1086926.54</v>
          </cell>
          <cell r="J1629">
            <v>1</v>
          </cell>
          <cell r="L1629" t="str">
            <v>NEW DELHI</v>
          </cell>
          <cell r="M1629" t="str">
            <v>AMEE</v>
          </cell>
          <cell r="AP1629">
            <v>81.06</v>
          </cell>
          <cell r="AQ1629">
            <v>51.572744785439085</v>
          </cell>
          <cell r="AR1629" t="str">
            <v xml:space="preserve"> </v>
          </cell>
          <cell r="AS1629" t="str">
            <v xml:space="preserve"> </v>
          </cell>
          <cell r="AT1629">
            <v>0</v>
          </cell>
        </row>
        <row r="1630">
          <cell r="A1630" t="str">
            <v>Verma, Rohan</v>
          </cell>
          <cell r="B1630" t="str">
            <v>Senior Project Manager II</v>
          </cell>
          <cell r="C1630" t="str">
            <v>PSN</v>
          </cell>
          <cell r="D1630" t="str">
            <v>6992</v>
          </cell>
          <cell r="E1630" t="str">
            <v>Y</v>
          </cell>
          <cell r="F1630" t="str">
            <v>MANAGER - STRATEGIC INITIATIVES</v>
          </cell>
          <cell r="G1630" t="str">
            <v>A</v>
          </cell>
          <cell r="H1630" t="str">
            <v>INR</v>
          </cell>
          <cell r="I1630">
            <v>2061842.92</v>
          </cell>
          <cell r="J1630">
            <v>1</v>
          </cell>
          <cell r="L1630" t="str">
            <v>NEW DELHI</v>
          </cell>
          <cell r="M1630" t="str">
            <v>AMEE</v>
          </cell>
          <cell r="AP1630">
            <v>81.06</v>
          </cell>
          <cell r="AQ1630">
            <v>97.830805291427041</v>
          </cell>
          <cell r="AR1630" t="str">
            <v xml:space="preserve"> </v>
          </cell>
          <cell r="AS1630" t="str">
            <v xml:space="preserve"> </v>
          </cell>
          <cell r="AT1630">
            <v>0</v>
          </cell>
        </row>
        <row r="1631">
          <cell r="A1631" t="str">
            <v>Vienneau, Wendy Anne</v>
          </cell>
          <cell r="B1631" t="str">
            <v>Senior Finance and Awards Officer II/ Senior PADM II</v>
          </cell>
          <cell r="C1631" t="str">
            <v>MNTD</v>
          </cell>
          <cell r="D1631" t="str">
            <v>2274</v>
          </cell>
          <cell r="E1631" t="str">
            <v>Y</v>
          </cell>
          <cell r="F1631" t="str">
            <v>Project Administrator</v>
          </cell>
          <cell r="G1631" t="str">
            <v>A</v>
          </cell>
          <cell r="H1631" t="str">
            <v>USD</v>
          </cell>
          <cell r="I1631">
            <v>112786.96</v>
          </cell>
          <cell r="J1631">
            <v>1</v>
          </cell>
          <cell r="L1631" t="str">
            <v>SEATTLE</v>
          </cell>
          <cell r="M1631" t="str">
            <v>US</v>
          </cell>
          <cell r="AP1631">
            <v>1</v>
          </cell>
          <cell r="AQ1631">
            <v>433.79600000000005</v>
          </cell>
          <cell r="AR1631" t="str">
            <v xml:space="preserve"> </v>
          </cell>
          <cell r="AS1631" t="str">
            <v xml:space="preserve"> </v>
          </cell>
          <cell r="AT1631">
            <v>0</v>
          </cell>
        </row>
        <row r="1632">
          <cell r="A1632" t="str">
            <v>Vivian, Kibire Jerop</v>
          </cell>
          <cell r="B1632" t="str">
            <v>Senior Monitoring, Evaluation and Learning Officer I</v>
          </cell>
          <cell r="C1632" t="str">
            <v>PSK</v>
          </cell>
          <cell r="D1632" t="str">
            <v>8073</v>
          </cell>
          <cell r="E1632" t="str">
            <v>Y</v>
          </cell>
          <cell r="F1632" t="str">
            <v>Monitoring and Evaluation Officer, OVC/AGYW - USAID Nuru Ya Mtoto</v>
          </cell>
          <cell r="G1632" t="str">
            <v>A</v>
          </cell>
          <cell r="H1632" t="str">
            <v>USD</v>
          </cell>
          <cell r="I1632">
            <v>23333.4</v>
          </cell>
          <cell r="J1632">
            <v>1</v>
          </cell>
          <cell r="L1632" t="str">
            <v>MIGORI2</v>
          </cell>
          <cell r="M1632" t="str">
            <v>AFRICA</v>
          </cell>
          <cell r="AP1632">
            <v>1</v>
          </cell>
          <cell r="AQ1632">
            <v>89.743846153846164</v>
          </cell>
          <cell r="AR1632" t="str">
            <v xml:space="preserve"> </v>
          </cell>
          <cell r="AS1632" t="str">
            <v xml:space="preserve"> </v>
          </cell>
          <cell r="AT1632">
            <v>0</v>
          </cell>
        </row>
        <row r="1633">
          <cell r="A1633" t="str">
            <v>Vo, Thuy Thi Ngoc</v>
          </cell>
          <cell r="B1633" t="str">
            <v>Senior Functional Coordinator</v>
          </cell>
          <cell r="C1633" t="str">
            <v>VN</v>
          </cell>
          <cell r="D1633" t="str">
            <v>6746</v>
          </cell>
          <cell r="E1633" t="str">
            <v>Y</v>
          </cell>
          <cell r="F1633" t="str">
            <v>Senior Project Assistant</v>
          </cell>
          <cell r="G1633" t="str">
            <v>A</v>
          </cell>
          <cell r="H1633" t="str">
            <v>VND</v>
          </cell>
          <cell r="I1633">
            <v>463004618</v>
          </cell>
          <cell r="J1633">
            <v>1</v>
          </cell>
          <cell r="L1633" t="str">
            <v>HANOI</v>
          </cell>
          <cell r="M1633" t="str">
            <v>AMEE</v>
          </cell>
          <cell r="AP1633">
            <v>23750</v>
          </cell>
          <cell r="AQ1633">
            <v>74.980504939271242</v>
          </cell>
          <cell r="AR1633" t="str">
            <v xml:space="preserve"> </v>
          </cell>
          <cell r="AS1633" t="str">
            <v xml:space="preserve"> </v>
          </cell>
          <cell r="AT1633">
            <v>0</v>
          </cell>
        </row>
        <row r="1634">
          <cell r="A1634" t="str">
            <v>Vohra, Divya</v>
          </cell>
          <cell r="B1634" t="str">
            <v>TL II Administrative Support</v>
          </cell>
          <cell r="C1634" t="str">
            <v>PSN</v>
          </cell>
          <cell r="D1634" t="str">
            <v>10094</v>
          </cell>
          <cell r="E1634" t="str">
            <v>Y</v>
          </cell>
          <cell r="F1634" t="str">
            <v>Administration Manager</v>
          </cell>
          <cell r="G1634" t="str">
            <v>A</v>
          </cell>
          <cell r="H1634" t="str">
            <v>INR</v>
          </cell>
          <cell r="I1634">
            <v>1316500</v>
          </cell>
          <cell r="J1634">
            <v>1</v>
          </cell>
          <cell r="L1634" t="str">
            <v>NEW DELHI</v>
          </cell>
          <cell r="M1634" t="str">
            <v>AMEE</v>
          </cell>
          <cell r="AP1634">
            <v>81.06</v>
          </cell>
          <cell r="AQ1634">
            <v>62.465600030366872</v>
          </cell>
          <cell r="AR1634" t="str">
            <v xml:space="preserve"> </v>
          </cell>
          <cell r="AS1634" t="str">
            <v xml:space="preserve"> </v>
          </cell>
          <cell r="AT1634">
            <v>0</v>
          </cell>
        </row>
        <row r="1635">
          <cell r="A1635" t="str">
            <v>Vu Ngoc, Bao</v>
          </cell>
          <cell r="B1635" t="str">
            <v>Senior Manager Program Project Management</v>
          </cell>
          <cell r="C1635" t="str">
            <v>VN</v>
          </cell>
          <cell r="D1635" t="str">
            <v>3965</v>
          </cell>
          <cell r="E1635" t="str">
            <v>Y</v>
          </cell>
          <cell r="F1635" t="str">
            <v>Senior Technical Advisor</v>
          </cell>
          <cell r="G1635" t="str">
            <v>A</v>
          </cell>
          <cell r="H1635" t="str">
            <v>VND</v>
          </cell>
          <cell r="I1635">
            <v>2103951374</v>
          </cell>
          <cell r="J1635">
            <v>1</v>
          </cell>
          <cell r="L1635" t="str">
            <v>HANOI</v>
          </cell>
          <cell r="M1635" t="str">
            <v>AMEE</v>
          </cell>
          <cell r="AP1635">
            <v>23750</v>
          </cell>
          <cell r="AQ1635">
            <v>340.72087028340081</v>
          </cell>
          <cell r="AR1635" t="str">
            <v xml:space="preserve"> </v>
          </cell>
          <cell r="AS1635" t="str">
            <v xml:space="preserve"> </v>
          </cell>
          <cell r="AT1635">
            <v>0</v>
          </cell>
        </row>
        <row r="1636">
          <cell r="A1636" t="str">
            <v>Vu, Phuong Hoang</v>
          </cell>
          <cell r="B1636" t="str">
            <v>Senior Creative Officer I</v>
          </cell>
          <cell r="C1636" t="str">
            <v>VN</v>
          </cell>
          <cell r="D1636" t="str">
            <v>7258</v>
          </cell>
          <cell r="E1636" t="str">
            <v>Y</v>
          </cell>
          <cell r="F1636" t="str">
            <v>Communications &amp; Creative Design Officer</v>
          </cell>
          <cell r="G1636" t="str">
            <v>A</v>
          </cell>
          <cell r="H1636" t="str">
            <v>VND</v>
          </cell>
          <cell r="I1636">
            <v>543715388</v>
          </cell>
          <cell r="J1636">
            <v>1</v>
          </cell>
          <cell r="L1636" t="str">
            <v>HANOI</v>
          </cell>
          <cell r="M1636" t="str">
            <v>AMEE</v>
          </cell>
          <cell r="AP1636">
            <v>23750</v>
          </cell>
          <cell r="AQ1636">
            <v>88.05107497975709</v>
          </cell>
          <cell r="AR1636" t="str">
            <v xml:space="preserve"> </v>
          </cell>
          <cell r="AS1636" t="str">
            <v xml:space="preserve"> </v>
          </cell>
          <cell r="AT1636">
            <v>0</v>
          </cell>
        </row>
        <row r="1637">
          <cell r="A1637" t="str">
            <v>Vu, Yen Hai</v>
          </cell>
          <cell r="B1637" t="str">
            <v>Advanced Program Officer</v>
          </cell>
          <cell r="C1637" t="str">
            <v>VN</v>
          </cell>
          <cell r="D1637" t="str">
            <v>5058</v>
          </cell>
          <cell r="E1637" t="str">
            <v>Y</v>
          </cell>
          <cell r="F1637" t="str">
            <v>Senior Commercialization and Policy Advisor</v>
          </cell>
          <cell r="G1637" t="str">
            <v>A</v>
          </cell>
          <cell r="H1637" t="str">
            <v>VND</v>
          </cell>
          <cell r="I1637">
            <v>1418843563</v>
          </cell>
          <cell r="J1637">
            <v>1</v>
          </cell>
          <cell r="L1637" t="str">
            <v>HANOI</v>
          </cell>
          <cell r="M1637" t="str">
            <v>AMEE</v>
          </cell>
          <cell r="AP1637">
            <v>23750</v>
          </cell>
          <cell r="AQ1637">
            <v>229.77223692307692</v>
          </cell>
          <cell r="AR1637" t="str">
            <v xml:space="preserve"> </v>
          </cell>
          <cell r="AS1637" t="str">
            <v xml:space="preserve"> </v>
          </cell>
          <cell r="AT1637">
            <v>0</v>
          </cell>
        </row>
        <row r="1638">
          <cell r="A1638" t="str">
            <v>Wachira, Jacinta Waruguru</v>
          </cell>
          <cell r="B1638" t="str">
            <v>Program Associate II</v>
          </cell>
          <cell r="C1638" t="str">
            <v>MD</v>
          </cell>
          <cell r="D1638" t="str">
            <v>8195</v>
          </cell>
          <cell r="E1638" t="str">
            <v>Y</v>
          </cell>
          <cell r="F1638" t="str">
            <v>Sr. Associate, Market Dynamics – East Africa</v>
          </cell>
          <cell r="G1638" t="str">
            <v>A</v>
          </cell>
          <cell r="H1638" t="str">
            <v>USD</v>
          </cell>
          <cell r="I1638">
            <v>27350</v>
          </cell>
          <cell r="J1638">
            <v>1</v>
          </cell>
          <cell r="L1638" t="str">
            <v>NAIROBI</v>
          </cell>
          <cell r="M1638" t="str">
            <v>AFRICA</v>
          </cell>
          <cell r="AP1638">
            <v>1</v>
          </cell>
          <cell r="AQ1638">
            <v>105.19230769230769</v>
          </cell>
          <cell r="AR1638" t="str">
            <v xml:space="preserve"> </v>
          </cell>
          <cell r="AS1638" t="str">
            <v xml:space="preserve"> </v>
          </cell>
          <cell r="AT1638">
            <v>0</v>
          </cell>
        </row>
        <row r="1639">
          <cell r="A1639" t="str">
            <v>Wafula, David</v>
          </cell>
          <cell r="B1639" t="str">
            <v>Program Associate I</v>
          </cell>
          <cell r="C1639" t="str">
            <v>UGA</v>
          </cell>
          <cell r="D1639" t="str">
            <v>10357</v>
          </cell>
          <cell r="E1639" t="str">
            <v>Y</v>
          </cell>
          <cell r="F1639" t="str">
            <v>Program Associate I</v>
          </cell>
          <cell r="G1639" t="str">
            <v>A</v>
          </cell>
          <cell r="H1639" t="str">
            <v>UGX</v>
          </cell>
          <cell r="I1639">
            <v>48000000</v>
          </cell>
          <cell r="J1639">
            <v>1</v>
          </cell>
          <cell r="L1639" t="str">
            <v>UgandaKampala</v>
          </cell>
          <cell r="M1639" t="str">
            <v>AFRICA</v>
          </cell>
          <cell r="AP1639">
            <v>3750</v>
          </cell>
          <cell r="AQ1639">
            <v>49.230769230769234</v>
          </cell>
          <cell r="AR1639" t="str">
            <v xml:space="preserve"> </v>
          </cell>
          <cell r="AS1639" t="str">
            <v xml:space="preserve"> </v>
          </cell>
          <cell r="AT1639">
            <v>0</v>
          </cell>
        </row>
        <row r="1640">
          <cell r="A1640" t="str">
            <v>Wafula, Emeldah Awino</v>
          </cell>
          <cell r="B1640" t="str">
            <v>Senior Program Officer I</v>
          </cell>
          <cell r="C1640" t="str">
            <v>PSK</v>
          </cell>
          <cell r="D1640" t="str">
            <v>8245</v>
          </cell>
          <cell r="E1640" t="str">
            <v>Y</v>
          </cell>
          <cell r="F1640" t="str">
            <v>Program Officer, HIV Integration, USAID Nuru Ya Mtoto</v>
          </cell>
          <cell r="G1640" t="str">
            <v>A</v>
          </cell>
          <cell r="H1640" t="str">
            <v>USD</v>
          </cell>
          <cell r="I1640">
            <v>17880</v>
          </cell>
          <cell r="J1640">
            <v>1</v>
          </cell>
          <cell r="L1640" t="str">
            <v>KAKAMEGA</v>
          </cell>
          <cell r="M1640" t="str">
            <v>AFRICA</v>
          </cell>
          <cell r="AP1640">
            <v>1</v>
          </cell>
          <cell r="AQ1640">
            <v>68.769230769230774</v>
          </cell>
          <cell r="AR1640" t="str">
            <v xml:space="preserve"> </v>
          </cell>
          <cell r="AS1640" t="str">
            <v xml:space="preserve"> </v>
          </cell>
          <cell r="AT1640">
            <v>0</v>
          </cell>
        </row>
        <row r="1641">
          <cell r="A1641" t="str">
            <v>Wafula, Jackline Nanyama Mtenyo</v>
          </cell>
          <cell r="B1641" t="str">
            <v>Senior Program Project Manager I</v>
          </cell>
          <cell r="C1641" t="str">
            <v>CIFM</v>
          </cell>
          <cell r="D1641" t="str">
            <v>7235</v>
          </cell>
          <cell r="E1641" t="str">
            <v>Y</v>
          </cell>
          <cell r="F1641" t="str">
            <v>Sr. Project Manager</v>
          </cell>
          <cell r="G1641" t="str">
            <v>A</v>
          </cell>
          <cell r="H1641" t="str">
            <v>USD</v>
          </cell>
          <cell r="I1641">
            <v>52586.91</v>
          </cell>
          <cell r="J1641">
            <v>1</v>
          </cell>
          <cell r="L1641" t="str">
            <v>REMOTE-KE</v>
          </cell>
          <cell r="M1641" t="str">
            <v>AFRICA</v>
          </cell>
          <cell r="AP1641">
            <v>1</v>
          </cell>
          <cell r="AQ1641">
            <v>202.25734615384616</v>
          </cell>
          <cell r="AR1641" t="str">
            <v xml:space="preserve"> </v>
          </cell>
          <cell r="AS1641" t="str">
            <v xml:space="preserve"> </v>
          </cell>
          <cell r="AT1641">
            <v>0</v>
          </cell>
        </row>
        <row r="1642">
          <cell r="A1642" t="str">
            <v>Wairimu, Sue</v>
          </cell>
          <cell r="B1642" t="str">
            <v>Senior Program Officer II</v>
          </cell>
          <cell r="C1642" t="str">
            <v>MDHT</v>
          </cell>
          <cell r="D1642" t="str">
            <v>7006</v>
          </cell>
          <cell r="E1642" t="str">
            <v>Y</v>
          </cell>
          <cell r="F1642" t="str">
            <v>Associate Product Manager, Living Labs</v>
          </cell>
          <cell r="G1642" t="str">
            <v>A</v>
          </cell>
          <cell r="H1642" t="str">
            <v>USD</v>
          </cell>
          <cell r="I1642">
            <v>35760</v>
          </cell>
          <cell r="J1642">
            <v>1</v>
          </cell>
          <cell r="L1642" t="str">
            <v>NAIROBI</v>
          </cell>
          <cell r="M1642" t="str">
            <v>AFRICA</v>
          </cell>
          <cell r="AP1642">
            <v>1</v>
          </cell>
          <cell r="AQ1642">
            <v>137.53846153846155</v>
          </cell>
          <cell r="AR1642" t="str">
            <v xml:space="preserve"> </v>
          </cell>
          <cell r="AS1642" t="str">
            <v xml:space="preserve"> </v>
          </cell>
          <cell r="AT1642">
            <v>0</v>
          </cell>
        </row>
        <row r="1643">
          <cell r="A1643" t="str">
            <v>Walke, Sayali Shankarrao</v>
          </cell>
          <cell r="B1643" t="str">
            <v>Senior Digital Systems Officer II</v>
          </cell>
          <cell r="C1643" t="str">
            <v>DX</v>
          </cell>
          <cell r="D1643" t="str">
            <v>7389</v>
          </cell>
          <cell r="E1643" t="str">
            <v>Y</v>
          </cell>
          <cell r="F1643" t="str">
            <v>Data Engineer</v>
          </cell>
          <cell r="G1643" t="str">
            <v>A</v>
          </cell>
          <cell r="H1643" t="str">
            <v>USD</v>
          </cell>
          <cell r="I1643">
            <v>111342.5</v>
          </cell>
          <cell r="J1643">
            <v>1</v>
          </cell>
          <cell r="L1643" t="str">
            <v>HOME-WA-SEA</v>
          </cell>
          <cell r="M1643" t="str">
            <v>US</v>
          </cell>
          <cell r="AP1643">
            <v>1</v>
          </cell>
          <cell r="AQ1643">
            <v>428.24038461538464</v>
          </cell>
          <cell r="AR1643" t="str">
            <v xml:space="preserve"> </v>
          </cell>
          <cell r="AS1643" t="str">
            <v xml:space="preserve"> </v>
          </cell>
          <cell r="AT1643">
            <v>0</v>
          </cell>
        </row>
        <row r="1644">
          <cell r="A1644" t="str">
            <v>Walker, David Ellis</v>
          </cell>
          <cell r="B1644" t="str">
            <v>Advanced Data Mgmt &amp; Stats Officer</v>
          </cell>
          <cell r="C1644" t="str">
            <v>CODE</v>
          </cell>
          <cell r="D1644" t="str">
            <v>7175</v>
          </cell>
          <cell r="E1644" t="str">
            <v>Y</v>
          </cell>
          <cell r="F1644" t="str">
            <v>Senior Data Analytics Engineer, Center of Digital and Data Excellence</v>
          </cell>
          <cell r="G1644" t="str">
            <v>A</v>
          </cell>
          <cell r="H1644" t="str">
            <v>CHF</v>
          </cell>
          <cell r="I1644">
            <v>187704.11</v>
          </cell>
          <cell r="J1644">
            <v>1</v>
          </cell>
          <cell r="L1644" t="str">
            <v>SWITZFATH</v>
          </cell>
          <cell r="M1644" t="str">
            <v>AMEE</v>
          </cell>
          <cell r="AP1644">
            <v>0.92169999999999996</v>
          </cell>
          <cell r="AQ1644">
            <v>783.26883434456397</v>
          </cell>
          <cell r="AR1644" t="str">
            <v xml:space="preserve"> </v>
          </cell>
          <cell r="AS1644" t="str">
            <v>X</v>
          </cell>
          <cell r="AT1644">
            <v>0</v>
          </cell>
        </row>
        <row r="1645">
          <cell r="A1645" t="str">
            <v>Walker, Richard Ives</v>
          </cell>
          <cell r="B1645" t="str">
            <v>Research &amp; Development Advisor I</v>
          </cell>
          <cell r="C1645" t="str">
            <v>4113</v>
          </cell>
          <cell r="D1645" t="str">
            <v>3048</v>
          </cell>
          <cell r="E1645" t="str">
            <v>Y</v>
          </cell>
          <cell r="F1645" t="str">
            <v>Director, Special Projects</v>
          </cell>
          <cell r="G1645" t="str">
            <v>A</v>
          </cell>
          <cell r="H1645" t="str">
            <v>USD</v>
          </cell>
          <cell r="I1645">
            <v>25639.119999999999</v>
          </cell>
          <cell r="J1645">
            <v>0.1</v>
          </cell>
          <cell r="L1645" t="str">
            <v>HOME-MD-SEA</v>
          </cell>
          <cell r="M1645" t="str">
            <v>US</v>
          </cell>
          <cell r="AP1645">
            <v>1</v>
          </cell>
          <cell r="AQ1645">
            <v>986.12</v>
          </cell>
          <cell r="AR1645" t="str">
            <v xml:space="preserve"> </v>
          </cell>
          <cell r="AS1645" t="str">
            <v>X</v>
          </cell>
          <cell r="AT1645">
            <v>0</v>
          </cell>
        </row>
        <row r="1646">
          <cell r="A1646" t="str">
            <v>Wall, Lauren Anne</v>
          </cell>
          <cell r="B1646" t="str">
            <v>Senior Manager Program</v>
          </cell>
          <cell r="C1646" t="str">
            <v>CODE</v>
          </cell>
          <cell r="D1646" t="str">
            <v>6135</v>
          </cell>
          <cell r="E1646" t="str">
            <v>Y</v>
          </cell>
          <cell r="F1646" t="str">
            <v>Deputy Director Capacity Strengthening and Program Implementation</v>
          </cell>
          <cell r="G1646" t="str">
            <v>A</v>
          </cell>
          <cell r="H1646" t="str">
            <v>USD</v>
          </cell>
          <cell r="I1646">
            <v>158502.24</v>
          </cell>
          <cell r="J1646">
            <v>1</v>
          </cell>
          <cell r="L1646" t="str">
            <v>WASHINGTON DC</v>
          </cell>
          <cell r="M1646" t="str">
            <v>US</v>
          </cell>
          <cell r="AP1646">
            <v>1</v>
          </cell>
          <cell r="AQ1646">
            <v>609.62399999999991</v>
          </cell>
          <cell r="AR1646" t="str">
            <v xml:space="preserve"> </v>
          </cell>
          <cell r="AS1646" t="str">
            <v xml:space="preserve"> </v>
          </cell>
          <cell r="AT1646">
            <v>0</v>
          </cell>
        </row>
        <row r="1647">
          <cell r="A1647" t="str">
            <v>Walugembe, Fiona Kakasa</v>
          </cell>
          <cell r="B1647" t="str">
            <v>Senior Manager Program</v>
          </cell>
          <cell r="C1647" t="str">
            <v>RH</v>
          </cell>
          <cell r="D1647" t="str">
            <v>1982</v>
          </cell>
          <cell r="E1647" t="str">
            <v>Y</v>
          </cell>
          <cell r="F1647" t="str">
            <v>Project Director</v>
          </cell>
          <cell r="G1647" t="str">
            <v>A</v>
          </cell>
          <cell r="H1647" t="str">
            <v>UGX</v>
          </cell>
          <cell r="I1647">
            <v>320864397</v>
          </cell>
          <cell r="J1647">
            <v>1</v>
          </cell>
          <cell r="L1647" t="str">
            <v>UgandaKampala</v>
          </cell>
          <cell r="M1647" t="str">
            <v>AFRICA</v>
          </cell>
          <cell r="AP1647">
            <v>3750</v>
          </cell>
          <cell r="AQ1647">
            <v>329.09168923076925</v>
          </cell>
          <cell r="AR1647" t="str">
            <v xml:space="preserve"> </v>
          </cell>
          <cell r="AS1647" t="str">
            <v xml:space="preserve"> </v>
          </cell>
          <cell r="AT1647">
            <v>0</v>
          </cell>
        </row>
        <row r="1648">
          <cell r="A1648" t="str">
            <v>Wamaitha, Faith Wanjiku</v>
          </cell>
          <cell r="B1648" t="str">
            <v>Coordinator II Functional Support /Technician II</v>
          </cell>
          <cell r="C1648" t="str">
            <v>APP</v>
          </cell>
          <cell r="D1648" t="str">
            <v>5004</v>
          </cell>
          <cell r="E1648" t="str">
            <v>Y</v>
          </cell>
          <cell r="F1648" t="str">
            <v>Program Assistant</v>
          </cell>
          <cell r="G1648" t="str">
            <v>A</v>
          </cell>
          <cell r="H1648" t="str">
            <v>USD</v>
          </cell>
          <cell r="I1648">
            <v>14636.3</v>
          </cell>
          <cell r="J1648">
            <v>1</v>
          </cell>
          <cell r="L1648" t="str">
            <v>NAIROBI</v>
          </cell>
          <cell r="M1648" t="str">
            <v>AFRICA</v>
          </cell>
          <cell r="AP1648">
            <v>1</v>
          </cell>
          <cell r="AQ1648">
            <v>56.293461538461536</v>
          </cell>
          <cell r="AR1648" t="str">
            <v xml:space="preserve"> </v>
          </cell>
          <cell r="AS1648" t="str">
            <v xml:space="preserve"> </v>
          </cell>
          <cell r="AT1648">
            <v>0</v>
          </cell>
        </row>
        <row r="1649">
          <cell r="A1649" t="str">
            <v>Wamalwa, Wycliffe Masibo</v>
          </cell>
          <cell r="B1649" t="str">
            <v>Senior Program Officer I</v>
          </cell>
          <cell r="C1649" t="str">
            <v>PSK</v>
          </cell>
          <cell r="D1649" t="str">
            <v>K111</v>
          </cell>
          <cell r="E1649" t="str">
            <v>Y</v>
          </cell>
          <cell r="F1649" t="str">
            <v>Technical Advisor, Key Populations, VMMC and Fisherfolk</v>
          </cell>
          <cell r="G1649" t="str">
            <v>A</v>
          </cell>
          <cell r="H1649" t="str">
            <v>USD</v>
          </cell>
          <cell r="I1649">
            <v>41481.599999999999</v>
          </cell>
          <cell r="J1649">
            <v>1</v>
          </cell>
          <cell r="L1649" t="str">
            <v>KISUMU</v>
          </cell>
          <cell r="M1649" t="str">
            <v>AFRICA</v>
          </cell>
          <cell r="AP1649">
            <v>1</v>
          </cell>
          <cell r="AQ1649">
            <v>159.54461538461538</v>
          </cell>
          <cell r="AR1649" t="str">
            <v xml:space="preserve"> </v>
          </cell>
          <cell r="AS1649" t="str">
            <v xml:space="preserve"> </v>
          </cell>
          <cell r="AT1649">
            <v>0</v>
          </cell>
        </row>
        <row r="1650">
          <cell r="A1650" t="str">
            <v>Wambanda, Susan Ochito</v>
          </cell>
          <cell r="B1650" t="str">
            <v>Senior Program Officer I</v>
          </cell>
          <cell r="C1650" t="str">
            <v>PSK</v>
          </cell>
          <cell r="D1650" t="str">
            <v>4489</v>
          </cell>
          <cell r="E1650" t="str">
            <v>Y</v>
          </cell>
          <cell r="F1650" t="str">
            <v>Program Officer, AGYW</v>
          </cell>
          <cell r="G1650" t="str">
            <v>A</v>
          </cell>
          <cell r="H1650" t="str">
            <v>USD</v>
          </cell>
          <cell r="I1650">
            <v>23777.52</v>
          </cell>
          <cell r="J1650">
            <v>1</v>
          </cell>
          <cell r="L1650" t="str">
            <v>HOMABAY</v>
          </cell>
          <cell r="M1650" t="str">
            <v>AFRICA</v>
          </cell>
          <cell r="AP1650">
            <v>1</v>
          </cell>
          <cell r="AQ1650">
            <v>91.451999999999998</v>
          </cell>
          <cell r="AR1650" t="str">
            <v xml:space="preserve"> </v>
          </cell>
          <cell r="AS1650" t="str">
            <v xml:space="preserve"> </v>
          </cell>
          <cell r="AT1650">
            <v>0</v>
          </cell>
        </row>
        <row r="1651">
          <cell r="A1651" t="str">
            <v>Wambui, Linet</v>
          </cell>
          <cell r="B1651" t="str">
            <v>Program Associate II</v>
          </cell>
          <cell r="C1651" t="str">
            <v>PSK</v>
          </cell>
          <cell r="D1651" t="str">
            <v>7588</v>
          </cell>
          <cell r="E1651" t="str">
            <v>Y</v>
          </cell>
          <cell r="F1651" t="str">
            <v>Program Officer</v>
          </cell>
          <cell r="G1651" t="str">
            <v>A</v>
          </cell>
          <cell r="H1651" t="str">
            <v>USD</v>
          </cell>
          <cell r="I1651">
            <v>18099.919999999998</v>
          </cell>
          <cell r="J1651">
            <v>1</v>
          </cell>
          <cell r="L1651" t="str">
            <v>KAKAMEGA</v>
          </cell>
          <cell r="M1651" t="str">
            <v>AFRICA</v>
          </cell>
          <cell r="AP1651">
            <v>1</v>
          </cell>
          <cell r="AQ1651">
            <v>69.615076923076913</v>
          </cell>
          <cell r="AR1651" t="str">
            <v xml:space="preserve"> </v>
          </cell>
          <cell r="AS1651" t="str">
            <v xml:space="preserve"> </v>
          </cell>
          <cell r="AT1651">
            <v>0</v>
          </cell>
        </row>
        <row r="1652">
          <cell r="A1652" t="str">
            <v>Wamunza, Lauretta</v>
          </cell>
          <cell r="B1652" t="str">
            <v>Senior Administrative Assistant</v>
          </cell>
          <cell r="C1652" t="str">
            <v>UGA</v>
          </cell>
          <cell r="D1652" t="str">
            <v>7371</v>
          </cell>
          <cell r="E1652" t="str">
            <v>Y</v>
          </cell>
          <cell r="F1652" t="str">
            <v>Senior Administrative Officer</v>
          </cell>
          <cell r="G1652" t="str">
            <v>A</v>
          </cell>
          <cell r="H1652" t="str">
            <v>UGX</v>
          </cell>
          <cell r="I1652">
            <v>64539000</v>
          </cell>
          <cell r="J1652">
            <v>1</v>
          </cell>
          <cell r="L1652" t="str">
            <v>UgandaKampala</v>
          </cell>
          <cell r="M1652" t="str">
            <v>AFRICA</v>
          </cell>
          <cell r="AP1652">
            <v>3750</v>
          </cell>
          <cell r="AQ1652">
            <v>66.193846153846152</v>
          </cell>
          <cell r="AR1652" t="str">
            <v xml:space="preserve"> </v>
          </cell>
          <cell r="AS1652" t="str">
            <v xml:space="preserve"> </v>
          </cell>
          <cell r="AT1652">
            <v>0</v>
          </cell>
        </row>
        <row r="1653">
          <cell r="A1653" t="str">
            <v>Wang, Christine</v>
          </cell>
          <cell r="B1653" t="str">
            <v>Coordinator II Functional Support /Technician II</v>
          </cell>
          <cell r="C1653" t="str">
            <v>HIV</v>
          </cell>
          <cell r="D1653" t="str">
            <v>10214</v>
          </cell>
          <cell r="E1653" t="str">
            <v>Y</v>
          </cell>
          <cell r="F1653" t="str">
            <v>Program Assistant</v>
          </cell>
          <cell r="G1653" t="str">
            <v>A</v>
          </cell>
          <cell r="H1653" t="str">
            <v>USD</v>
          </cell>
          <cell r="I1653">
            <v>52000</v>
          </cell>
          <cell r="J1653">
            <v>1</v>
          </cell>
          <cell r="L1653" t="str">
            <v>WASHINGTON DC</v>
          </cell>
          <cell r="M1653" t="str">
            <v>US</v>
          </cell>
          <cell r="AP1653">
            <v>1</v>
          </cell>
          <cell r="AQ1653">
            <v>200</v>
          </cell>
          <cell r="AR1653" t="str">
            <v xml:space="preserve"> </v>
          </cell>
          <cell r="AS1653" t="str">
            <v xml:space="preserve"> </v>
          </cell>
          <cell r="AT1653">
            <v>0</v>
          </cell>
        </row>
        <row r="1654">
          <cell r="A1654" t="str">
            <v>Wang, Zhebin</v>
          </cell>
          <cell r="B1654" t="str">
            <v>Program Associate I</v>
          </cell>
          <cell r="C1654" t="str">
            <v>CHN</v>
          </cell>
          <cell r="D1654" t="str">
            <v>7302</v>
          </cell>
          <cell r="E1654" t="str">
            <v>Y</v>
          </cell>
          <cell r="F1654" t="str">
            <v>Program Associate</v>
          </cell>
          <cell r="G1654" t="str">
            <v>A</v>
          </cell>
          <cell r="H1654" t="str">
            <v>CNY</v>
          </cell>
          <cell r="I1654">
            <v>276163.02</v>
          </cell>
          <cell r="J1654">
            <v>1</v>
          </cell>
          <cell r="L1654" t="str">
            <v>BEIJING</v>
          </cell>
          <cell r="M1654" t="str">
            <v>AMEE</v>
          </cell>
          <cell r="AP1654">
            <v>6.923</v>
          </cell>
          <cell r="AQ1654">
            <v>153.42560472894144</v>
          </cell>
          <cell r="AR1654" t="str">
            <v xml:space="preserve"> </v>
          </cell>
          <cell r="AS1654" t="str">
            <v xml:space="preserve"> </v>
          </cell>
          <cell r="AT1654">
            <v>0</v>
          </cell>
        </row>
        <row r="1655">
          <cell r="A1655" t="str">
            <v>Wanga, Charles Laurent</v>
          </cell>
          <cell r="B1655" t="str">
            <v>Senior Manager Communications</v>
          </cell>
          <cell r="C1655" t="str">
            <v>EXAGEN</v>
          </cell>
          <cell r="D1655" t="str">
            <v>7699</v>
          </cell>
          <cell r="E1655" t="str">
            <v>Y</v>
          </cell>
          <cell r="F1655" t="str">
            <v>Head of Communications, Africa Reg</v>
          </cell>
          <cell r="G1655" t="str">
            <v>A</v>
          </cell>
          <cell r="H1655" t="str">
            <v>TZS</v>
          </cell>
          <cell r="I1655">
            <v>207508819.31999999</v>
          </cell>
          <cell r="J1655">
            <v>1</v>
          </cell>
          <cell r="L1655" t="str">
            <v>DAR ES SALAAM</v>
          </cell>
          <cell r="M1655" t="str">
            <v>AFRICA</v>
          </cell>
          <cell r="AP1655">
            <v>2500</v>
          </cell>
          <cell r="AQ1655">
            <v>319.24433741538462</v>
          </cell>
          <cell r="AR1655" t="str">
            <v xml:space="preserve"> </v>
          </cell>
          <cell r="AS1655" t="str">
            <v xml:space="preserve"> </v>
          </cell>
          <cell r="AT1655">
            <v>0</v>
          </cell>
        </row>
        <row r="1656">
          <cell r="A1656" t="str">
            <v>Wani, Santosh Jalinder</v>
          </cell>
          <cell r="B1656" t="str">
            <v>Senior Program Officer I</v>
          </cell>
          <cell r="C1656" t="str">
            <v>PSN</v>
          </cell>
          <cell r="D1656" t="str">
            <v>8108</v>
          </cell>
          <cell r="E1656" t="str">
            <v>Y</v>
          </cell>
          <cell r="F1656" t="str">
            <v>State Program Officer -Treatment</v>
          </cell>
          <cell r="G1656" t="str">
            <v>A</v>
          </cell>
          <cell r="H1656" t="str">
            <v>INR</v>
          </cell>
          <cell r="I1656">
            <v>1229850.51</v>
          </cell>
          <cell r="J1656">
            <v>1</v>
          </cell>
          <cell r="L1656" t="str">
            <v>MUMBAI</v>
          </cell>
          <cell r="M1656" t="str">
            <v>AMEE</v>
          </cell>
          <cell r="AP1656">
            <v>81.06</v>
          </cell>
          <cell r="AQ1656">
            <v>58.354234754882427</v>
          </cell>
          <cell r="AR1656" t="str">
            <v xml:space="preserve"> </v>
          </cell>
          <cell r="AS1656" t="str">
            <v xml:space="preserve"> </v>
          </cell>
          <cell r="AT1656">
            <v>0</v>
          </cell>
        </row>
        <row r="1657">
          <cell r="A1657" t="str">
            <v>Wanjala, Ruth Nafula</v>
          </cell>
          <cell r="B1657" t="str">
            <v>Advanced Program Officer</v>
          </cell>
          <cell r="C1657" t="str">
            <v>CPAI</v>
          </cell>
          <cell r="D1657" t="str">
            <v>5649</v>
          </cell>
          <cell r="E1657" t="str">
            <v>Y</v>
          </cell>
          <cell r="F1657" t="str">
            <v>Vaccines and Immunization Lead- Kenya</v>
          </cell>
          <cell r="G1657" t="str">
            <v>A</v>
          </cell>
          <cell r="H1657" t="str">
            <v>USD</v>
          </cell>
          <cell r="I1657">
            <v>62600.160000000003</v>
          </cell>
          <cell r="J1657">
            <v>1</v>
          </cell>
          <cell r="L1657" t="str">
            <v>NAIROBI</v>
          </cell>
          <cell r="M1657" t="str">
            <v>AFRICA</v>
          </cell>
          <cell r="AP1657">
            <v>1</v>
          </cell>
          <cell r="AQ1657">
            <v>240.76984615384617</v>
          </cell>
          <cell r="AR1657" t="str">
            <v xml:space="preserve"> </v>
          </cell>
          <cell r="AS1657" t="str">
            <v xml:space="preserve"> </v>
          </cell>
          <cell r="AT1657">
            <v>0</v>
          </cell>
        </row>
        <row r="1658">
          <cell r="A1658" t="str">
            <v>Wanjiru, Stella Wanjiku</v>
          </cell>
          <cell r="B1658" t="str">
            <v>Program Associate II</v>
          </cell>
          <cell r="C1658" t="str">
            <v>MDHT</v>
          </cell>
          <cell r="D1658" t="str">
            <v>7613</v>
          </cell>
          <cell r="E1658" t="str">
            <v>Y</v>
          </cell>
          <cell r="F1658" t="str">
            <v>Design and Innovation Specialist, Living Labs</v>
          </cell>
          <cell r="G1658" t="str">
            <v>A</v>
          </cell>
          <cell r="H1658" t="str">
            <v>USD</v>
          </cell>
          <cell r="I1658">
            <v>18952.8</v>
          </cell>
          <cell r="J1658">
            <v>1</v>
          </cell>
          <cell r="L1658" t="str">
            <v>NAIROBI</v>
          </cell>
          <cell r="M1658" t="str">
            <v>AFRICA</v>
          </cell>
          <cell r="AP1658">
            <v>1</v>
          </cell>
          <cell r="AQ1658">
            <v>72.895384615384614</v>
          </cell>
          <cell r="AR1658" t="str">
            <v xml:space="preserve"> </v>
          </cell>
          <cell r="AS1658" t="str">
            <v xml:space="preserve"> </v>
          </cell>
          <cell r="AT1658">
            <v>0</v>
          </cell>
        </row>
        <row r="1659">
          <cell r="A1659" t="str">
            <v>Waresak, Christine Michelle</v>
          </cell>
          <cell r="B1659" t="str">
            <v>Senior Creative Officer I</v>
          </cell>
          <cell r="C1659" t="str">
            <v>EXAGEN</v>
          </cell>
          <cell r="D1659" t="str">
            <v>6331</v>
          </cell>
          <cell r="E1659" t="str">
            <v>Y</v>
          </cell>
          <cell r="F1659" t="str">
            <v>Lead Editor and Proofreader</v>
          </cell>
          <cell r="G1659" t="str">
            <v>A</v>
          </cell>
          <cell r="H1659" t="str">
            <v>USD</v>
          </cell>
          <cell r="I1659">
            <v>84313.22</v>
          </cell>
          <cell r="J1659">
            <v>1</v>
          </cell>
          <cell r="L1659" t="str">
            <v>HOME-WA-SEA</v>
          </cell>
          <cell r="M1659" t="str">
            <v>US</v>
          </cell>
          <cell r="AP1659">
            <v>1</v>
          </cell>
          <cell r="AQ1659">
            <v>324.28161538461541</v>
          </cell>
          <cell r="AR1659" t="str">
            <v xml:space="preserve"> </v>
          </cell>
          <cell r="AS1659" t="str">
            <v xml:space="preserve"> </v>
          </cell>
          <cell r="AT1659">
            <v>0</v>
          </cell>
        </row>
        <row r="1660">
          <cell r="A1660" t="str">
            <v>Wasianga, Edwin</v>
          </cell>
          <cell r="B1660" t="str">
            <v>Senior Monitoring, Evaluation and Learning Officer I</v>
          </cell>
          <cell r="C1660" t="str">
            <v>PSK</v>
          </cell>
          <cell r="D1660" t="str">
            <v>10109</v>
          </cell>
          <cell r="E1660" t="str">
            <v>Y</v>
          </cell>
          <cell r="F1660" t="str">
            <v>Monitoring Evaluation and Learning Advisor - OVC and DREAMS</v>
          </cell>
          <cell r="G1660" t="str">
            <v>A</v>
          </cell>
          <cell r="H1660" t="str">
            <v>USD</v>
          </cell>
          <cell r="I1660">
            <v>36000</v>
          </cell>
          <cell r="J1660">
            <v>1</v>
          </cell>
          <cell r="L1660" t="str">
            <v>HOMABAY</v>
          </cell>
          <cell r="M1660" t="str">
            <v>AFRICA</v>
          </cell>
          <cell r="AP1660">
            <v>1</v>
          </cell>
          <cell r="AQ1660">
            <v>138.46153846153845</v>
          </cell>
          <cell r="AR1660" t="str">
            <v xml:space="preserve"> </v>
          </cell>
          <cell r="AS1660" t="str">
            <v xml:space="preserve"> </v>
          </cell>
          <cell r="AT1660">
            <v>0</v>
          </cell>
        </row>
        <row r="1661">
          <cell r="A1661" t="str">
            <v>Waudo, Douglas</v>
          </cell>
          <cell r="B1661" t="str">
            <v>Senior Advocacy and Public Policy Officer II</v>
          </cell>
          <cell r="C1661" t="str">
            <v>EXAGEN</v>
          </cell>
          <cell r="D1661" t="str">
            <v>6690</v>
          </cell>
          <cell r="E1661" t="str">
            <v>Y</v>
          </cell>
          <cell r="F1661" t="str">
            <v>Content Manager, Africa Region</v>
          </cell>
          <cell r="G1661" t="str">
            <v>A</v>
          </cell>
          <cell r="H1661" t="str">
            <v>USD</v>
          </cell>
          <cell r="I1661">
            <v>59357.52</v>
          </cell>
          <cell r="J1661">
            <v>1</v>
          </cell>
          <cell r="L1661" t="str">
            <v>NAIROBI</v>
          </cell>
          <cell r="M1661" t="str">
            <v>AFRICA</v>
          </cell>
          <cell r="AP1661">
            <v>1</v>
          </cell>
          <cell r="AQ1661">
            <v>228.29815384615384</v>
          </cell>
          <cell r="AR1661" t="str">
            <v xml:space="preserve"> </v>
          </cell>
          <cell r="AS1661" t="str">
            <v xml:space="preserve"> </v>
          </cell>
          <cell r="AT1661">
            <v>0</v>
          </cell>
        </row>
        <row r="1662">
          <cell r="A1662" t="str">
            <v>Waweru, Lilian Wangui</v>
          </cell>
          <cell r="B1662" t="str">
            <v>Senior Manager Accounting</v>
          </cell>
          <cell r="C1662" t="str">
            <v>GLACCT</v>
          </cell>
          <cell r="D1662" t="str">
            <v>4607</v>
          </cell>
          <cell r="E1662" t="str">
            <v>Y</v>
          </cell>
          <cell r="F1662" t="str">
            <v>Senior Accounting Manager, IAS</v>
          </cell>
          <cell r="G1662" t="str">
            <v>A</v>
          </cell>
          <cell r="H1662" t="str">
            <v>USD</v>
          </cell>
          <cell r="I1662">
            <v>62056.39</v>
          </cell>
          <cell r="J1662">
            <v>1</v>
          </cell>
          <cell r="L1662" t="str">
            <v>NAIROBI</v>
          </cell>
          <cell r="M1662" t="str">
            <v>AFRICA</v>
          </cell>
          <cell r="AP1662">
            <v>1</v>
          </cell>
          <cell r="AQ1662">
            <v>238.67842307692308</v>
          </cell>
          <cell r="AR1662" t="str">
            <v xml:space="preserve"> </v>
          </cell>
          <cell r="AS1662" t="str">
            <v xml:space="preserve"> </v>
          </cell>
          <cell r="AT1662">
            <v>0</v>
          </cell>
        </row>
        <row r="1663">
          <cell r="A1663" t="str">
            <v>Wayss, Martin S</v>
          </cell>
          <cell r="B1663" t="str">
            <v>Senior Procurement Supply Chain Officer II</v>
          </cell>
          <cell r="C1663" t="str">
            <v>GLACCT</v>
          </cell>
          <cell r="D1663" t="str">
            <v>1270</v>
          </cell>
          <cell r="E1663" t="str">
            <v>Y</v>
          </cell>
          <cell r="F1663" t="str">
            <v>Procurement Officer</v>
          </cell>
          <cell r="G1663" t="str">
            <v>A</v>
          </cell>
          <cell r="H1663" t="str">
            <v>USD</v>
          </cell>
          <cell r="I1663">
            <v>91593.84</v>
          </cell>
          <cell r="J1663">
            <v>1</v>
          </cell>
          <cell r="L1663" t="str">
            <v>SEATTLE</v>
          </cell>
          <cell r="M1663" t="str">
            <v>US</v>
          </cell>
          <cell r="AP1663">
            <v>1</v>
          </cell>
          <cell r="AQ1663">
            <v>352.28399999999999</v>
          </cell>
          <cell r="AR1663" t="str">
            <v xml:space="preserve"> </v>
          </cell>
          <cell r="AS1663" t="str">
            <v xml:space="preserve"> </v>
          </cell>
          <cell r="AT1663">
            <v>0</v>
          </cell>
        </row>
        <row r="1664">
          <cell r="A1664" t="str">
            <v>Webb, Sarah Elizabeth</v>
          </cell>
          <cell r="B1664" t="str">
            <v>Senior Program Officer II</v>
          </cell>
          <cell r="C1664" t="str">
            <v>RH</v>
          </cell>
          <cell r="D1664" t="str">
            <v>8284</v>
          </cell>
          <cell r="E1664" t="str">
            <v>Y</v>
          </cell>
          <cell r="F1664" t="str">
            <v>Senior Technical Officer</v>
          </cell>
          <cell r="G1664" t="str">
            <v>A</v>
          </cell>
          <cell r="H1664" t="str">
            <v>USD</v>
          </cell>
          <cell r="I1664">
            <v>169520</v>
          </cell>
          <cell r="J1664">
            <v>1</v>
          </cell>
          <cell r="L1664" t="str">
            <v>WASHINGTON DC</v>
          </cell>
          <cell r="M1664" t="str">
            <v>US</v>
          </cell>
          <cell r="AP1664">
            <v>1</v>
          </cell>
          <cell r="AQ1664">
            <v>652</v>
          </cell>
          <cell r="AR1664" t="str">
            <v xml:space="preserve"> </v>
          </cell>
          <cell r="AS1664" t="str">
            <v xml:space="preserve"> </v>
          </cell>
          <cell r="AT1664">
            <v>0</v>
          </cell>
        </row>
        <row r="1665">
          <cell r="A1665" t="str">
            <v>Werner, Laurie</v>
          </cell>
          <cell r="B1665" t="str">
            <v>Global Head of Program</v>
          </cell>
          <cell r="C1665" t="str">
            <v>CODE</v>
          </cell>
          <cell r="D1665" t="str">
            <v>4092</v>
          </cell>
          <cell r="E1665" t="str">
            <v>Y</v>
          </cell>
          <cell r="F1665" t="str">
            <v>Director, CoDE</v>
          </cell>
          <cell r="G1665" t="str">
            <v>A</v>
          </cell>
          <cell r="H1665" t="str">
            <v>USD</v>
          </cell>
          <cell r="I1665">
            <v>294797.36</v>
          </cell>
          <cell r="J1665">
            <v>1</v>
          </cell>
          <cell r="L1665" t="str">
            <v>SEATTLE</v>
          </cell>
          <cell r="M1665" t="str">
            <v>US</v>
          </cell>
          <cell r="AP1665">
            <v>1</v>
          </cell>
          <cell r="AQ1665">
            <v>1133.836</v>
          </cell>
          <cell r="AR1665" t="str">
            <v xml:space="preserve"> </v>
          </cell>
          <cell r="AS1665" t="str">
            <v>X</v>
          </cell>
          <cell r="AT1665">
            <v>0</v>
          </cell>
        </row>
        <row r="1666">
          <cell r="A1666" t="str">
            <v>White, Jessica Anne</v>
          </cell>
          <cell r="B1666" t="str">
            <v>Senior Research &amp; Development Officer II</v>
          </cell>
          <cell r="C1666" t="str">
            <v>MDHT</v>
          </cell>
          <cell r="D1666" t="str">
            <v>4381</v>
          </cell>
          <cell r="E1666" t="str">
            <v>Y</v>
          </cell>
          <cell r="F1666" t="str">
            <v>Senior Program Officer</v>
          </cell>
          <cell r="G1666" t="str">
            <v>A</v>
          </cell>
          <cell r="H1666" t="str">
            <v>USD</v>
          </cell>
          <cell r="I1666">
            <v>158865.20000000001</v>
          </cell>
          <cell r="J1666">
            <v>1</v>
          </cell>
          <cell r="L1666" t="str">
            <v>SEATTLE</v>
          </cell>
          <cell r="M1666" t="str">
            <v>US</v>
          </cell>
          <cell r="AP1666">
            <v>1</v>
          </cell>
          <cell r="AQ1666">
            <v>611.0200000000001</v>
          </cell>
          <cell r="AR1666" t="str">
            <v xml:space="preserve"> </v>
          </cell>
          <cell r="AS1666" t="str">
            <v xml:space="preserve"> </v>
          </cell>
          <cell r="AT1666">
            <v>0</v>
          </cell>
        </row>
        <row r="1667">
          <cell r="A1667" t="str">
            <v>White, Julia Noble</v>
          </cell>
          <cell r="B1667" t="str">
            <v>Senior Manager Program</v>
          </cell>
          <cell r="C1667" t="str">
            <v>RH</v>
          </cell>
          <cell r="D1667" t="str">
            <v>5934</v>
          </cell>
          <cell r="E1667" t="str">
            <v>Y</v>
          </cell>
          <cell r="F1667" t="str">
            <v>Director, GFPVAN</v>
          </cell>
          <cell r="G1667" t="str">
            <v>A</v>
          </cell>
          <cell r="H1667" t="str">
            <v>USD</v>
          </cell>
          <cell r="I1667">
            <v>202527.52</v>
          </cell>
          <cell r="J1667">
            <v>1</v>
          </cell>
          <cell r="L1667" t="str">
            <v>WASHINGTON DC</v>
          </cell>
          <cell r="M1667" t="str">
            <v>US</v>
          </cell>
          <cell r="AP1667">
            <v>1</v>
          </cell>
          <cell r="AQ1667">
            <v>778.952</v>
          </cell>
          <cell r="AR1667" t="str">
            <v xml:space="preserve"> </v>
          </cell>
          <cell r="AS1667" t="str">
            <v>X</v>
          </cell>
          <cell r="AT1667">
            <v>0</v>
          </cell>
        </row>
        <row r="1668">
          <cell r="A1668" t="str">
            <v>Whitehurst, Nicole</v>
          </cell>
          <cell r="B1668" t="str">
            <v>Senior Program Officer II</v>
          </cell>
          <cell r="C1668" t="str">
            <v>MNTD</v>
          </cell>
          <cell r="D1668" t="str">
            <v>10269</v>
          </cell>
          <cell r="E1668" t="str">
            <v>Y</v>
          </cell>
          <cell r="F1668" t="str">
            <v>Senior Program Officer II</v>
          </cell>
          <cell r="G1668" t="str">
            <v>A</v>
          </cell>
          <cell r="H1668" t="str">
            <v>USD</v>
          </cell>
          <cell r="I1668">
            <v>138000</v>
          </cell>
          <cell r="J1668">
            <v>1</v>
          </cell>
          <cell r="L1668" t="str">
            <v>WASHINGTON DC</v>
          </cell>
          <cell r="M1668" t="str">
            <v>US</v>
          </cell>
          <cell r="AP1668">
            <v>1</v>
          </cell>
          <cell r="AQ1668">
            <v>530.76923076923072</v>
          </cell>
          <cell r="AR1668" t="str">
            <v xml:space="preserve"> </v>
          </cell>
          <cell r="AS1668" t="str">
            <v xml:space="preserve"> </v>
          </cell>
          <cell r="AT1668">
            <v>0</v>
          </cell>
        </row>
        <row r="1669">
          <cell r="A1669" t="str">
            <v>Willis, Riley</v>
          </cell>
          <cell r="B1669" t="str">
            <v>Senior Functional Coordinator</v>
          </cell>
          <cell r="C1669" t="str">
            <v>CIFM</v>
          </cell>
          <cell r="D1669" t="str">
            <v>7047</v>
          </cell>
          <cell r="E1669" t="str">
            <v>Y</v>
          </cell>
          <cell r="F1669" t="str">
            <v>Senior Program Assistant, CVIA</v>
          </cell>
          <cell r="G1669" t="str">
            <v>A</v>
          </cell>
          <cell r="H1669" t="str">
            <v>USD</v>
          </cell>
          <cell r="I1669">
            <v>69000</v>
          </cell>
          <cell r="J1669">
            <v>1</v>
          </cell>
          <cell r="L1669" t="str">
            <v>SEATTLE</v>
          </cell>
          <cell r="M1669" t="str">
            <v>US</v>
          </cell>
          <cell r="AP1669">
            <v>1</v>
          </cell>
          <cell r="AQ1669">
            <v>265.38461538461536</v>
          </cell>
          <cell r="AR1669" t="str">
            <v xml:space="preserve"> </v>
          </cell>
          <cell r="AS1669" t="str">
            <v xml:space="preserve"> </v>
          </cell>
          <cell r="AT1669">
            <v>0</v>
          </cell>
        </row>
        <row r="1670">
          <cell r="A1670" t="str">
            <v>Willson, Teresa C.</v>
          </cell>
          <cell r="B1670" t="str">
            <v>Manager Functional Support</v>
          </cell>
          <cell r="C1670" t="str">
            <v>GFTS</v>
          </cell>
          <cell r="D1670" t="str">
            <v>3204</v>
          </cell>
          <cell r="E1670" t="str">
            <v>Y</v>
          </cell>
          <cell r="F1670" t="str">
            <v>Manager, Global Travel and Traveler Security</v>
          </cell>
          <cell r="G1670" t="str">
            <v>A</v>
          </cell>
          <cell r="H1670" t="str">
            <v>USD</v>
          </cell>
          <cell r="I1670">
            <v>136363.76</v>
          </cell>
          <cell r="J1670">
            <v>1</v>
          </cell>
          <cell r="L1670" t="str">
            <v>HOME-WA-SEA</v>
          </cell>
          <cell r="M1670" t="str">
            <v>US</v>
          </cell>
          <cell r="AP1670">
            <v>1</v>
          </cell>
          <cell r="AQ1670">
            <v>524.476</v>
          </cell>
          <cell r="AR1670" t="str">
            <v xml:space="preserve"> </v>
          </cell>
          <cell r="AS1670" t="str">
            <v xml:space="preserve"> </v>
          </cell>
          <cell r="AT1670">
            <v>0</v>
          </cell>
        </row>
        <row r="1671">
          <cell r="A1671" t="str">
            <v>Wilskie, Elizabeth A</v>
          </cell>
          <cell r="B1671" t="str">
            <v>Manager Program</v>
          </cell>
          <cell r="C1671" t="str">
            <v>MDHT</v>
          </cell>
          <cell r="D1671" t="str">
            <v>1459</v>
          </cell>
          <cell r="E1671" t="str">
            <v>Y</v>
          </cell>
          <cell r="F1671" t="str">
            <v>Senior Program Officer</v>
          </cell>
          <cell r="G1671" t="str">
            <v>A</v>
          </cell>
          <cell r="H1671" t="str">
            <v>USD</v>
          </cell>
          <cell r="I1671">
            <v>145712.32000000001</v>
          </cell>
          <cell r="J1671">
            <v>1</v>
          </cell>
          <cell r="L1671" t="str">
            <v>SEATTLE</v>
          </cell>
          <cell r="M1671" t="str">
            <v>US</v>
          </cell>
          <cell r="AP1671">
            <v>1</v>
          </cell>
          <cell r="AQ1671">
            <v>560.43200000000002</v>
          </cell>
          <cell r="AR1671" t="str">
            <v xml:space="preserve"> </v>
          </cell>
          <cell r="AS1671" t="str">
            <v xml:space="preserve"> </v>
          </cell>
          <cell r="AT1671">
            <v>0</v>
          </cell>
        </row>
        <row r="1672">
          <cell r="A1672" t="str">
            <v>Wilson, Avery Durden</v>
          </cell>
          <cell r="B1672" t="str">
            <v>Functional Specialist I</v>
          </cell>
          <cell r="C1672" t="str">
            <v>CODE</v>
          </cell>
          <cell r="D1672" t="str">
            <v>7534</v>
          </cell>
          <cell r="E1672" t="str">
            <v>Y</v>
          </cell>
          <cell r="F1672" t="str">
            <v>Project Associate</v>
          </cell>
          <cell r="G1672" t="str">
            <v>A</v>
          </cell>
          <cell r="H1672" t="str">
            <v>USD</v>
          </cell>
          <cell r="I1672">
            <v>77634.75</v>
          </cell>
          <cell r="J1672">
            <v>1</v>
          </cell>
          <cell r="L1672" t="str">
            <v>HOME-NC-SEA</v>
          </cell>
          <cell r="M1672" t="str">
            <v>US</v>
          </cell>
          <cell r="AP1672">
            <v>1</v>
          </cell>
          <cell r="AQ1672">
            <v>298.59519230769229</v>
          </cell>
          <cell r="AR1672" t="str">
            <v xml:space="preserve"> </v>
          </cell>
          <cell r="AS1672" t="str">
            <v xml:space="preserve"> </v>
          </cell>
          <cell r="AT1672">
            <v>0</v>
          </cell>
        </row>
        <row r="1673">
          <cell r="A1673" t="str">
            <v>Wilson, Dwayne Garnett</v>
          </cell>
          <cell r="B1673" t="str">
            <v>Global Head of Research &amp; Development</v>
          </cell>
          <cell r="C1673" t="str">
            <v>EMQ</v>
          </cell>
          <cell r="D1673" t="str">
            <v>7261</v>
          </cell>
          <cell r="E1673" t="str">
            <v>Y</v>
          </cell>
          <cell r="F1673" t="str">
            <v>Global Head, Quality Unit</v>
          </cell>
          <cell r="G1673" t="str">
            <v>A</v>
          </cell>
          <cell r="H1673" t="str">
            <v>USD</v>
          </cell>
          <cell r="I1673">
            <v>316160</v>
          </cell>
          <cell r="J1673">
            <v>1</v>
          </cell>
          <cell r="L1673" t="str">
            <v>WASHINGTON DC</v>
          </cell>
          <cell r="M1673" t="str">
            <v>US</v>
          </cell>
          <cell r="AP1673">
            <v>1</v>
          </cell>
          <cell r="AQ1673">
            <v>1216</v>
          </cell>
          <cell r="AR1673" t="str">
            <v xml:space="preserve"> </v>
          </cell>
          <cell r="AS1673" t="str">
            <v>X</v>
          </cell>
          <cell r="AT1673">
            <v>0</v>
          </cell>
        </row>
        <row r="1674">
          <cell r="A1674" t="str">
            <v>Wilson, Martha Pennay</v>
          </cell>
          <cell r="B1674" t="str">
            <v>Senior Manager Finance and Awards</v>
          </cell>
          <cell r="C1674" t="str">
            <v>APP</v>
          </cell>
          <cell r="D1674" t="str">
            <v>6578</v>
          </cell>
          <cell r="E1674" t="str">
            <v>Y</v>
          </cell>
          <cell r="F1674" t="str">
            <v>Finance and Administration Manager</v>
          </cell>
          <cell r="G1674" t="str">
            <v>A</v>
          </cell>
          <cell r="H1674" t="str">
            <v>USD</v>
          </cell>
          <cell r="I1674">
            <v>150460.96</v>
          </cell>
          <cell r="J1674">
            <v>1</v>
          </cell>
          <cell r="L1674" t="str">
            <v>WASHINGTON DC</v>
          </cell>
          <cell r="M1674" t="str">
            <v>US</v>
          </cell>
          <cell r="AP1674">
            <v>1</v>
          </cell>
          <cell r="AQ1674">
            <v>578.69599999999991</v>
          </cell>
          <cell r="AR1674" t="str">
            <v xml:space="preserve"> </v>
          </cell>
          <cell r="AS1674" t="str">
            <v xml:space="preserve"> </v>
          </cell>
          <cell r="AT1674">
            <v>0</v>
          </cell>
        </row>
        <row r="1675">
          <cell r="A1675" t="str">
            <v>Win, Su Nandar</v>
          </cell>
          <cell r="B1675" t="str">
            <v>Manager Finance and Awards</v>
          </cell>
          <cell r="C1675" t="str">
            <v>MM</v>
          </cell>
          <cell r="D1675" t="str">
            <v>6380</v>
          </cell>
          <cell r="E1675" t="str">
            <v>Y</v>
          </cell>
          <cell r="F1675" t="str">
            <v>Grants Manager</v>
          </cell>
          <cell r="G1675" t="str">
            <v>A</v>
          </cell>
          <cell r="H1675" t="str">
            <v>USD</v>
          </cell>
          <cell r="I1675">
            <v>34952.620000000003</v>
          </cell>
          <cell r="J1675">
            <v>1</v>
          </cell>
          <cell r="L1675" t="str">
            <v>Yangon</v>
          </cell>
          <cell r="M1675" t="str">
            <v>AMEE</v>
          </cell>
          <cell r="AP1675">
            <v>1</v>
          </cell>
          <cell r="AQ1675">
            <v>134.43315384615386</v>
          </cell>
          <cell r="AR1675" t="str">
            <v xml:space="preserve"> </v>
          </cell>
          <cell r="AS1675" t="str">
            <v xml:space="preserve"> </v>
          </cell>
          <cell r="AT1675">
            <v>0</v>
          </cell>
        </row>
        <row r="1676">
          <cell r="A1676" t="str">
            <v>Witte, Tara Mariko</v>
          </cell>
          <cell r="B1676" t="str">
            <v>Recruiter I</v>
          </cell>
          <cell r="C1676" t="str">
            <v>HR</v>
          </cell>
          <cell r="D1676" t="str">
            <v>5712</v>
          </cell>
          <cell r="E1676" t="str">
            <v>Y</v>
          </cell>
          <cell r="F1676" t="str">
            <v>Sr. Global Recruiter</v>
          </cell>
          <cell r="G1676" t="str">
            <v>A</v>
          </cell>
          <cell r="H1676" t="str">
            <v>USD</v>
          </cell>
          <cell r="I1676">
            <v>110804.72</v>
          </cell>
          <cell r="J1676">
            <v>1</v>
          </cell>
          <cell r="L1676" t="str">
            <v>SEATTLE</v>
          </cell>
          <cell r="M1676" t="str">
            <v>US</v>
          </cell>
          <cell r="AP1676">
            <v>1</v>
          </cell>
          <cell r="AQ1676">
            <v>426.17200000000003</v>
          </cell>
          <cell r="AR1676" t="str">
            <v xml:space="preserve"> </v>
          </cell>
          <cell r="AS1676" t="str">
            <v xml:space="preserve"> </v>
          </cell>
          <cell r="AT1676">
            <v>0</v>
          </cell>
        </row>
        <row r="1677">
          <cell r="A1677" t="str">
            <v>Wodajo, Tsedeke Bizuneh</v>
          </cell>
          <cell r="B1677" t="str">
            <v>Senior Program Officer II</v>
          </cell>
          <cell r="C1677" t="str">
            <v>ET</v>
          </cell>
          <cell r="D1677" t="str">
            <v>8210</v>
          </cell>
          <cell r="E1677" t="str">
            <v>Y</v>
          </cell>
          <cell r="F1677" t="str">
            <v>Regional Technical Advisor</v>
          </cell>
          <cell r="G1677" t="str">
            <v>A</v>
          </cell>
          <cell r="H1677" t="str">
            <v>USD</v>
          </cell>
          <cell r="I1677">
            <v>21277.200000000001</v>
          </cell>
          <cell r="J1677">
            <v>1</v>
          </cell>
          <cell r="L1677" t="str">
            <v>ADDIS</v>
          </cell>
          <cell r="M1677" t="str">
            <v>AFRICA</v>
          </cell>
          <cell r="AP1677">
            <v>1</v>
          </cell>
          <cell r="AQ1677">
            <v>81.835384615384612</v>
          </cell>
          <cell r="AR1677" t="str">
            <v xml:space="preserve"> </v>
          </cell>
          <cell r="AS1677" t="str">
            <v xml:space="preserve"> </v>
          </cell>
          <cell r="AT1677">
            <v>0</v>
          </cell>
        </row>
        <row r="1678">
          <cell r="A1678" t="str">
            <v>Woldehana, Ayele Zewde</v>
          </cell>
          <cell r="B1678" t="str">
            <v>Director Program</v>
          </cell>
          <cell r="C1678" t="str">
            <v>ET</v>
          </cell>
          <cell r="D1678" t="str">
            <v>7776</v>
          </cell>
          <cell r="E1678" t="str">
            <v>Y</v>
          </cell>
          <cell r="F1678" t="str">
            <v>Chief of Party</v>
          </cell>
          <cell r="G1678" t="str">
            <v>A</v>
          </cell>
          <cell r="H1678" t="str">
            <v>USD</v>
          </cell>
          <cell r="I1678">
            <v>69058.070000000007</v>
          </cell>
          <cell r="J1678">
            <v>1</v>
          </cell>
          <cell r="L1678" t="str">
            <v>ADDIS</v>
          </cell>
          <cell r="M1678" t="str">
            <v>AFRICA</v>
          </cell>
          <cell r="AP1678">
            <v>1</v>
          </cell>
          <cell r="AQ1678">
            <v>265.60796153846155</v>
          </cell>
          <cell r="AR1678" t="str">
            <v xml:space="preserve"> </v>
          </cell>
          <cell r="AS1678" t="str">
            <v xml:space="preserve"> </v>
          </cell>
          <cell r="AT1678">
            <v>0</v>
          </cell>
        </row>
        <row r="1679">
          <cell r="A1679" t="str">
            <v>Wolderufael, Bereket Ketema</v>
          </cell>
          <cell r="B1679" t="str">
            <v>Accounting Specialist I</v>
          </cell>
          <cell r="C1679" t="str">
            <v>ET</v>
          </cell>
          <cell r="D1679" t="str">
            <v>8096</v>
          </cell>
          <cell r="E1679" t="str">
            <v>Y</v>
          </cell>
          <cell r="F1679" t="str">
            <v>Roving Accountant, Ethiopia Country Program</v>
          </cell>
          <cell r="G1679" t="str">
            <v>A</v>
          </cell>
          <cell r="H1679" t="str">
            <v>USD</v>
          </cell>
          <cell r="I1679">
            <v>15019.2</v>
          </cell>
          <cell r="J1679">
            <v>1</v>
          </cell>
          <cell r="L1679" t="str">
            <v>ADDIS</v>
          </cell>
          <cell r="M1679" t="str">
            <v>AFRICA</v>
          </cell>
          <cell r="AP1679">
            <v>1</v>
          </cell>
          <cell r="AQ1679">
            <v>57.766153846153848</v>
          </cell>
          <cell r="AR1679" t="str">
            <v xml:space="preserve"> </v>
          </cell>
          <cell r="AS1679" t="str">
            <v xml:space="preserve"> </v>
          </cell>
          <cell r="AT1679">
            <v>0</v>
          </cell>
        </row>
        <row r="1680">
          <cell r="A1680" t="str">
            <v>Woldeselassie, Abaynesh Yirga</v>
          </cell>
          <cell r="B1680" t="str">
            <v>Senior Manager Finance and Awards</v>
          </cell>
          <cell r="C1680" t="str">
            <v>ET</v>
          </cell>
          <cell r="D1680" t="str">
            <v>7938</v>
          </cell>
          <cell r="E1680" t="str">
            <v>Y</v>
          </cell>
          <cell r="F1680" t="str">
            <v>Director of Finance and Administration,S4ME</v>
          </cell>
          <cell r="G1680" t="str">
            <v>A</v>
          </cell>
          <cell r="H1680" t="str">
            <v>USD</v>
          </cell>
          <cell r="I1680">
            <v>51702.55</v>
          </cell>
          <cell r="J1680">
            <v>1</v>
          </cell>
          <cell r="L1680" t="str">
            <v>ADDIS</v>
          </cell>
          <cell r="M1680" t="str">
            <v>AFRICA</v>
          </cell>
          <cell r="AP1680">
            <v>1</v>
          </cell>
          <cell r="AQ1680">
            <v>198.85596153846154</v>
          </cell>
          <cell r="AR1680" t="str">
            <v xml:space="preserve"> </v>
          </cell>
          <cell r="AS1680" t="str">
            <v xml:space="preserve"> </v>
          </cell>
          <cell r="AT1680">
            <v>0</v>
          </cell>
        </row>
        <row r="1681">
          <cell r="A1681" t="str">
            <v>Woldie, Yelemshewa Bekele</v>
          </cell>
          <cell r="B1681" t="str">
            <v>Senior Data Mgmt &amp; Stats Officer II</v>
          </cell>
          <cell r="C1681" t="str">
            <v>ET</v>
          </cell>
          <cell r="D1681" t="str">
            <v>8171</v>
          </cell>
          <cell r="E1681" t="str">
            <v>Y</v>
          </cell>
          <cell r="F1681" t="str">
            <v>Technical Surveillance Officer, Ethiopia Country Program</v>
          </cell>
          <cell r="G1681" t="str">
            <v>A</v>
          </cell>
          <cell r="H1681" t="str">
            <v>USD</v>
          </cell>
          <cell r="I1681">
            <v>11915.23</v>
          </cell>
          <cell r="J1681">
            <v>1</v>
          </cell>
          <cell r="L1681" t="str">
            <v>ADDIS</v>
          </cell>
          <cell r="M1681" t="str">
            <v>AFRICA</v>
          </cell>
          <cell r="AP1681">
            <v>1</v>
          </cell>
          <cell r="AQ1681">
            <v>45.827807692307694</v>
          </cell>
          <cell r="AR1681" t="str">
            <v xml:space="preserve"> </v>
          </cell>
          <cell r="AS1681" t="str">
            <v xml:space="preserve"> </v>
          </cell>
          <cell r="AT1681">
            <v>0</v>
          </cell>
        </row>
        <row r="1682">
          <cell r="A1682" t="str">
            <v>Wolf, Daniel</v>
          </cell>
          <cell r="B1682" t="str">
            <v>Manager Partnerships</v>
          </cell>
          <cell r="C1682" t="str">
            <v>EXAGEN</v>
          </cell>
          <cell r="D1682" t="str">
            <v>7165</v>
          </cell>
          <cell r="E1682" t="str">
            <v>Y</v>
          </cell>
          <cell r="F1682" t="str">
            <v>Business Development Manager</v>
          </cell>
          <cell r="G1682" t="str">
            <v>A</v>
          </cell>
          <cell r="H1682" t="str">
            <v>USD</v>
          </cell>
          <cell r="I1682">
            <v>123028.1</v>
          </cell>
          <cell r="J1682">
            <v>1</v>
          </cell>
          <cell r="L1682" t="str">
            <v>HOME-MD-SEA</v>
          </cell>
          <cell r="M1682" t="str">
            <v>US</v>
          </cell>
          <cell r="AP1682">
            <v>1</v>
          </cell>
          <cell r="AQ1682">
            <v>473.185</v>
          </cell>
          <cell r="AR1682" t="str">
            <v xml:space="preserve"> </v>
          </cell>
          <cell r="AS1682" t="str">
            <v xml:space="preserve"> </v>
          </cell>
          <cell r="AT1682">
            <v>0</v>
          </cell>
        </row>
        <row r="1683">
          <cell r="A1683" t="str">
            <v>Wolfe, Alexander Jonathan</v>
          </cell>
          <cell r="B1683" t="str">
            <v>Senior Program Officer I</v>
          </cell>
          <cell r="C1683" t="str">
            <v>MDHT</v>
          </cell>
          <cell r="D1683" t="str">
            <v>10015</v>
          </cell>
          <cell r="E1683" t="str">
            <v>Y</v>
          </cell>
          <cell r="F1683" t="str">
            <v>Technical Officer</v>
          </cell>
          <cell r="G1683" t="str">
            <v>A</v>
          </cell>
          <cell r="H1683" t="str">
            <v>USD</v>
          </cell>
          <cell r="I1683">
            <v>130000</v>
          </cell>
          <cell r="J1683">
            <v>1</v>
          </cell>
          <cell r="L1683" t="str">
            <v>HOME-CO-SEA</v>
          </cell>
          <cell r="M1683" t="str">
            <v>US</v>
          </cell>
          <cell r="AP1683">
            <v>1</v>
          </cell>
          <cell r="AQ1683">
            <v>500</v>
          </cell>
          <cell r="AR1683" t="str">
            <v xml:space="preserve"> </v>
          </cell>
          <cell r="AS1683" t="str">
            <v xml:space="preserve"> </v>
          </cell>
          <cell r="AT1683">
            <v>0</v>
          </cell>
        </row>
        <row r="1684">
          <cell r="A1684" t="str">
            <v>Wolfe, Michelle Lynn</v>
          </cell>
          <cell r="B1684" t="str">
            <v>Senior HR Business Partners</v>
          </cell>
          <cell r="C1684" t="str">
            <v>HR</v>
          </cell>
          <cell r="D1684" t="str">
            <v>7654</v>
          </cell>
          <cell r="E1684" t="str">
            <v>Y</v>
          </cell>
          <cell r="F1684" t="str">
            <v>Senior HR Business Partner</v>
          </cell>
          <cell r="G1684" t="str">
            <v>A</v>
          </cell>
          <cell r="H1684" t="str">
            <v>USD</v>
          </cell>
          <cell r="I1684">
            <v>139526.39999999999</v>
          </cell>
          <cell r="J1684">
            <v>1</v>
          </cell>
          <cell r="L1684" t="str">
            <v>SEATTLE</v>
          </cell>
          <cell r="M1684" t="str">
            <v>US</v>
          </cell>
          <cell r="AP1684">
            <v>1</v>
          </cell>
          <cell r="AQ1684">
            <v>536.64</v>
          </cell>
          <cell r="AR1684" t="str">
            <v xml:space="preserve"> </v>
          </cell>
          <cell r="AS1684" t="str">
            <v xml:space="preserve"> </v>
          </cell>
          <cell r="AT1684">
            <v>0</v>
          </cell>
        </row>
        <row r="1685">
          <cell r="A1685" t="str">
            <v>Wollen, Alec Kane</v>
          </cell>
          <cell r="B1685" t="str">
            <v>Senior Research &amp; Development Officer I</v>
          </cell>
          <cell r="C1685" t="str">
            <v>MDHT</v>
          </cell>
          <cell r="D1685" t="str">
            <v>5328</v>
          </cell>
          <cell r="E1685" t="str">
            <v>Y</v>
          </cell>
          <cell r="F1685" t="str">
            <v>Product Development Engineer</v>
          </cell>
          <cell r="G1685" t="str">
            <v>A</v>
          </cell>
          <cell r="H1685" t="str">
            <v>USD</v>
          </cell>
          <cell r="I1685">
            <v>85009.600000000006</v>
          </cell>
          <cell r="J1685">
            <v>1</v>
          </cell>
          <cell r="L1685" t="str">
            <v>SEATTLE</v>
          </cell>
          <cell r="M1685" t="str">
            <v>US</v>
          </cell>
          <cell r="AP1685">
            <v>1</v>
          </cell>
          <cell r="AQ1685">
            <v>326.96000000000004</v>
          </cell>
          <cell r="AR1685" t="str">
            <v xml:space="preserve"> </v>
          </cell>
          <cell r="AS1685" t="str">
            <v xml:space="preserve"> </v>
          </cell>
          <cell r="AT1685">
            <v>0</v>
          </cell>
        </row>
        <row r="1686">
          <cell r="A1686" t="str">
            <v>Wood, Siri K.</v>
          </cell>
          <cell r="B1686" t="str">
            <v>Senior Program Officer II</v>
          </cell>
          <cell r="C1686" t="str">
            <v>NCD</v>
          </cell>
          <cell r="D1686" t="str">
            <v>1569</v>
          </cell>
          <cell r="E1686" t="str">
            <v>Y</v>
          </cell>
          <cell r="F1686" t="str">
            <v>Sr Program Officer</v>
          </cell>
          <cell r="G1686" t="str">
            <v>A</v>
          </cell>
          <cell r="H1686" t="str">
            <v>USD</v>
          </cell>
          <cell r="I1686">
            <v>176633.60000000001</v>
          </cell>
          <cell r="J1686">
            <v>1</v>
          </cell>
          <cell r="L1686" t="str">
            <v>SEATTLE</v>
          </cell>
          <cell r="M1686" t="str">
            <v>US</v>
          </cell>
          <cell r="AP1686">
            <v>1</v>
          </cell>
          <cell r="AQ1686">
            <v>679.36</v>
          </cell>
          <cell r="AR1686" t="str">
            <v xml:space="preserve"> </v>
          </cell>
          <cell r="AS1686" t="str">
            <v xml:space="preserve"> </v>
          </cell>
          <cell r="AT1686">
            <v>0</v>
          </cell>
        </row>
        <row r="1687">
          <cell r="A1687" t="str">
            <v>Wubie, Habtamu Teklie</v>
          </cell>
          <cell r="B1687" t="str">
            <v>Senior Data Science Officer I</v>
          </cell>
          <cell r="C1687" t="str">
            <v>CODE</v>
          </cell>
          <cell r="D1687" t="str">
            <v>7856</v>
          </cell>
          <cell r="E1687" t="str">
            <v>Y</v>
          </cell>
          <cell r="F1687" t="str">
            <v>Research Coordinator, Digital and Data Use</v>
          </cell>
          <cell r="G1687" t="str">
            <v>A</v>
          </cell>
          <cell r="H1687" t="str">
            <v>USD</v>
          </cell>
          <cell r="I1687">
            <v>28375.86</v>
          </cell>
          <cell r="J1687">
            <v>1</v>
          </cell>
          <cell r="L1687" t="str">
            <v>ADDIS</v>
          </cell>
          <cell r="M1687" t="str">
            <v>AFRICA</v>
          </cell>
          <cell r="AP1687">
            <v>1</v>
          </cell>
          <cell r="AQ1687">
            <v>109.13792307692307</v>
          </cell>
          <cell r="AR1687" t="str">
            <v xml:space="preserve"> </v>
          </cell>
          <cell r="AS1687" t="str">
            <v xml:space="preserve"> </v>
          </cell>
          <cell r="AT1687">
            <v>0</v>
          </cell>
        </row>
        <row r="1688">
          <cell r="A1688" t="str">
            <v>Yadav, Akanksha</v>
          </cell>
          <cell r="B1688" t="str">
            <v>Program Associate II</v>
          </cell>
          <cell r="C1688" t="str">
            <v>PSN</v>
          </cell>
          <cell r="D1688" t="str">
            <v>7523</v>
          </cell>
          <cell r="E1688" t="str">
            <v>Y</v>
          </cell>
          <cell r="F1688" t="str">
            <v>Associate - Sector Policy and Growth</v>
          </cell>
          <cell r="G1688" t="str">
            <v>A</v>
          </cell>
          <cell r="H1688" t="str">
            <v>INR</v>
          </cell>
          <cell r="I1688">
            <v>1032681.61</v>
          </cell>
          <cell r="J1688">
            <v>1</v>
          </cell>
          <cell r="L1688" t="str">
            <v>REMOTE-IN-ND</v>
          </cell>
          <cell r="M1688" t="str">
            <v>AMEE</v>
          </cell>
          <cell r="AP1688">
            <v>81.06</v>
          </cell>
          <cell r="AQ1688">
            <v>48.998918654747669</v>
          </cell>
          <cell r="AR1688" t="str">
            <v xml:space="preserve"> </v>
          </cell>
          <cell r="AS1688" t="str">
            <v xml:space="preserve"> </v>
          </cell>
          <cell r="AT1688">
            <v>0</v>
          </cell>
        </row>
        <row r="1689">
          <cell r="A1689" t="str">
            <v>Yanthan, Yanchenthung</v>
          </cell>
          <cell r="B1689" t="str">
            <v>Senior Program Officer II</v>
          </cell>
          <cell r="C1689" t="str">
            <v>PSN</v>
          </cell>
          <cell r="D1689" t="str">
            <v>7983</v>
          </cell>
          <cell r="E1689" t="str">
            <v>Y</v>
          </cell>
          <cell r="F1689" t="str">
            <v>Technical Expert - HIV Prevention &amp; Case Finding</v>
          </cell>
          <cell r="G1689" t="str">
            <v>A</v>
          </cell>
          <cell r="H1689" t="str">
            <v>INR</v>
          </cell>
          <cell r="I1689">
            <v>1667028.97</v>
          </cell>
          <cell r="J1689">
            <v>1</v>
          </cell>
          <cell r="L1689" t="str">
            <v>REMOTE-IN-ND</v>
          </cell>
          <cell r="M1689" t="str">
            <v>AMEE</v>
          </cell>
          <cell r="AP1689">
            <v>81.06</v>
          </cell>
          <cell r="AQ1689">
            <v>79.097580614549514</v>
          </cell>
          <cell r="AR1689" t="str">
            <v xml:space="preserve"> </v>
          </cell>
          <cell r="AS1689" t="str">
            <v xml:space="preserve"> </v>
          </cell>
          <cell r="AT1689">
            <v>0</v>
          </cell>
        </row>
        <row r="1690">
          <cell r="A1690" t="str">
            <v>Yanytska, Iryna</v>
          </cell>
          <cell r="B1690" t="str">
            <v>Senior Program Officer I</v>
          </cell>
          <cell r="C1690" t="str">
            <v>PSU</v>
          </cell>
          <cell r="D1690" t="str">
            <v>10288</v>
          </cell>
          <cell r="E1690" t="str">
            <v>Y</v>
          </cell>
          <cell r="F1690" t="str">
            <v>Senior Program Officer I</v>
          </cell>
          <cell r="G1690" t="str">
            <v>A</v>
          </cell>
          <cell r="H1690" t="str">
            <v>USD</v>
          </cell>
          <cell r="I1690">
            <v>55000</v>
          </cell>
          <cell r="J1690">
            <v>1</v>
          </cell>
          <cell r="L1690" t="str">
            <v>KYIV</v>
          </cell>
          <cell r="M1690" t="str">
            <v>AMEE</v>
          </cell>
          <cell r="AP1690">
            <v>1</v>
          </cell>
          <cell r="AQ1690">
            <v>211.53846153846155</v>
          </cell>
          <cell r="AR1690" t="str">
            <v xml:space="preserve"> </v>
          </cell>
          <cell r="AS1690" t="str">
            <v xml:space="preserve"> </v>
          </cell>
          <cell r="AT1690">
            <v>0</v>
          </cell>
        </row>
        <row r="1691">
          <cell r="A1691" t="str">
            <v>Yared, Kalat S</v>
          </cell>
          <cell r="B1691" t="str">
            <v>Senior Partnerships Officer I</v>
          </cell>
          <cell r="C1691" t="str">
            <v>EXAGEN</v>
          </cell>
          <cell r="D1691" t="str">
            <v>7830</v>
          </cell>
          <cell r="E1691" t="str">
            <v>Y</v>
          </cell>
          <cell r="F1691" t="str">
            <v>Business Development Officer</v>
          </cell>
          <cell r="G1691" t="str">
            <v>A</v>
          </cell>
          <cell r="H1691" t="str">
            <v>USD</v>
          </cell>
          <cell r="I1691">
            <v>97344</v>
          </cell>
          <cell r="J1691">
            <v>1</v>
          </cell>
          <cell r="L1691" t="str">
            <v>HOME-MD-SEA</v>
          </cell>
          <cell r="M1691" t="str">
            <v>US</v>
          </cell>
          <cell r="AP1691">
            <v>1</v>
          </cell>
          <cell r="AQ1691">
            <v>374.4</v>
          </cell>
          <cell r="AR1691" t="str">
            <v xml:space="preserve"> </v>
          </cell>
          <cell r="AS1691" t="str">
            <v xml:space="preserve"> </v>
          </cell>
          <cell r="AT1691">
            <v>0</v>
          </cell>
        </row>
        <row r="1692">
          <cell r="A1692" t="str">
            <v>Yawson, Patrick Egyir</v>
          </cell>
          <cell r="B1692" t="str">
            <v>Manager Finance and Awards</v>
          </cell>
          <cell r="C1692" t="str">
            <v>MNTD</v>
          </cell>
          <cell r="D1692" t="str">
            <v>4808</v>
          </cell>
          <cell r="E1692" t="str">
            <v>Y</v>
          </cell>
          <cell r="F1692" t="str">
            <v>REACH Malaria Country Finance &amp; Grants Manager</v>
          </cell>
          <cell r="G1692" t="str">
            <v>A</v>
          </cell>
          <cell r="H1692" t="str">
            <v>USD</v>
          </cell>
          <cell r="I1692">
            <v>48000</v>
          </cell>
          <cell r="J1692">
            <v>1</v>
          </cell>
          <cell r="L1692" t="str">
            <v>ACCRA</v>
          </cell>
          <cell r="M1692" t="str">
            <v>AFRICA</v>
          </cell>
          <cell r="AP1692">
            <v>1</v>
          </cell>
          <cell r="AQ1692">
            <v>184.61538461538461</v>
          </cell>
          <cell r="AR1692" t="str">
            <v xml:space="preserve"> </v>
          </cell>
          <cell r="AS1692" t="str">
            <v xml:space="preserve"> </v>
          </cell>
          <cell r="AT1692">
            <v>0</v>
          </cell>
        </row>
        <row r="1693">
          <cell r="A1693" t="str">
            <v>Yeboah, Mary Nyarko</v>
          </cell>
          <cell r="B1693" t="str">
            <v>Coordinator II Functional Support /Technician II</v>
          </cell>
          <cell r="C1693" t="str">
            <v>NCD</v>
          </cell>
          <cell r="D1693" t="str">
            <v>10258</v>
          </cell>
          <cell r="E1693" t="str">
            <v>Y</v>
          </cell>
          <cell r="F1693" t="str">
            <v>Coordinator II Functional Support /Technician II</v>
          </cell>
          <cell r="G1693" t="str">
            <v>A</v>
          </cell>
          <cell r="H1693" t="str">
            <v>USD</v>
          </cell>
          <cell r="I1693">
            <v>5081</v>
          </cell>
          <cell r="J1693">
            <v>1</v>
          </cell>
          <cell r="L1693" t="str">
            <v>ACCRA</v>
          </cell>
          <cell r="M1693" t="str">
            <v>AFRICA</v>
          </cell>
          <cell r="AP1693">
            <v>1</v>
          </cell>
          <cell r="AQ1693">
            <v>19.542307692307691</v>
          </cell>
          <cell r="AR1693" t="str">
            <v xml:space="preserve"> </v>
          </cell>
          <cell r="AS1693" t="str">
            <v xml:space="preserve"> </v>
          </cell>
          <cell r="AT1693">
            <v>0</v>
          </cell>
        </row>
        <row r="1694">
          <cell r="A1694" t="str">
            <v>Yee, Thin Myat</v>
          </cell>
          <cell r="B1694" t="str">
            <v>Senior Program Project Manager II</v>
          </cell>
          <cell r="C1694" t="str">
            <v>MM</v>
          </cell>
          <cell r="D1694" t="str">
            <v>7921</v>
          </cell>
          <cell r="E1694" t="str">
            <v>Y</v>
          </cell>
          <cell r="F1694" t="str">
            <v>Project Manager – Sexual and Reproductive Health</v>
          </cell>
          <cell r="G1694" t="str">
            <v>A</v>
          </cell>
          <cell r="H1694" t="str">
            <v>USD</v>
          </cell>
          <cell r="I1694">
            <v>28541.18</v>
          </cell>
          <cell r="J1694">
            <v>1</v>
          </cell>
          <cell r="L1694" t="str">
            <v>Yangon</v>
          </cell>
          <cell r="M1694" t="str">
            <v>AMEE</v>
          </cell>
          <cell r="AP1694">
            <v>1</v>
          </cell>
          <cell r="AQ1694">
            <v>109.77376923076923</v>
          </cell>
          <cell r="AR1694" t="str">
            <v xml:space="preserve"> </v>
          </cell>
          <cell r="AS1694" t="str">
            <v xml:space="preserve"> </v>
          </cell>
          <cell r="AT1694">
            <v>0</v>
          </cell>
        </row>
        <row r="1695">
          <cell r="A1695" t="str">
            <v>Yewale, Kiran Ankush</v>
          </cell>
          <cell r="B1695" t="str">
            <v>Program Associate II</v>
          </cell>
          <cell r="C1695" t="str">
            <v>PSN</v>
          </cell>
          <cell r="D1695" t="str">
            <v>8185</v>
          </cell>
          <cell r="E1695" t="str">
            <v>Y</v>
          </cell>
          <cell r="F1695" t="str">
            <v>Data Analyst – HIV/ Hepatitis</v>
          </cell>
          <cell r="G1695" t="str">
            <v>A</v>
          </cell>
          <cell r="H1695" t="str">
            <v>INR</v>
          </cell>
          <cell r="I1695">
            <v>1605000</v>
          </cell>
          <cell r="J1695">
            <v>1</v>
          </cell>
          <cell r="L1695" t="str">
            <v>MUMBAI</v>
          </cell>
          <cell r="M1695" t="str">
            <v>AMEE</v>
          </cell>
          <cell r="AP1695">
            <v>81.06</v>
          </cell>
          <cell r="AQ1695">
            <v>76.154415532653871</v>
          </cell>
          <cell r="AR1695" t="str">
            <v xml:space="preserve"> </v>
          </cell>
          <cell r="AS1695" t="str">
            <v xml:space="preserve"> </v>
          </cell>
          <cell r="AT1695">
            <v>0</v>
          </cell>
        </row>
        <row r="1696">
          <cell r="A1696" t="str">
            <v>Yigzaw, Anley Amare</v>
          </cell>
          <cell r="B1696" t="str">
            <v>Senior Program Officer I</v>
          </cell>
          <cell r="C1696" t="str">
            <v>ET</v>
          </cell>
          <cell r="D1696" t="str">
            <v>10022</v>
          </cell>
          <cell r="E1696" t="str">
            <v>Y</v>
          </cell>
          <cell r="F1696" t="str">
            <v>Zonal Social And Behavior Change Communication (SBCC) Officer</v>
          </cell>
          <cell r="G1696" t="str">
            <v>A</v>
          </cell>
          <cell r="H1696" t="str">
            <v>USD</v>
          </cell>
          <cell r="I1696">
            <v>11915.23</v>
          </cell>
          <cell r="J1696">
            <v>1</v>
          </cell>
          <cell r="L1696" t="str">
            <v>REMOTE-ET</v>
          </cell>
          <cell r="M1696" t="str">
            <v>AFRICA</v>
          </cell>
          <cell r="AP1696">
            <v>1</v>
          </cell>
          <cell r="AQ1696">
            <v>45.827807692307694</v>
          </cell>
          <cell r="AR1696" t="str">
            <v xml:space="preserve"> </v>
          </cell>
          <cell r="AS1696" t="str">
            <v xml:space="preserve"> </v>
          </cell>
          <cell r="AT1696">
            <v>0</v>
          </cell>
        </row>
        <row r="1697">
          <cell r="A1697" t="str">
            <v>Yimam, Eshetu Tefera</v>
          </cell>
          <cell r="B1697" t="str">
            <v>Coordinator I Functional Support /Technician I</v>
          </cell>
          <cell r="C1697" t="str">
            <v>ET</v>
          </cell>
          <cell r="D1697" t="str">
            <v>4008</v>
          </cell>
          <cell r="E1697" t="str">
            <v>Y</v>
          </cell>
          <cell r="F1697" t="str">
            <v>Driver/ Logistician</v>
          </cell>
          <cell r="G1697" t="str">
            <v>A</v>
          </cell>
          <cell r="H1697" t="str">
            <v>USD</v>
          </cell>
          <cell r="I1697">
            <v>4419.17</v>
          </cell>
          <cell r="J1697">
            <v>1</v>
          </cell>
          <cell r="L1697" t="str">
            <v>ADDIS</v>
          </cell>
          <cell r="M1697" t="str">
            <v>AFRICA</v>
          </cell>
          <cell r="AP1697">
            <v>1</v>
          </cell>
          <cell r="AQ1697">
            <v>16.996807692307694</v>
          </cell>
          <cell r="AR1697" t="str">
            <v xml:space="preserve"> </v>
          </cell>
          <cell r="AS1697" t="str">
            <v xml:space="preserve"> </v>
          </cell>
          <cell r="AT1697">
            <v>0</v>
          </cell>
        </row>
        <row r="1698">
          <cell r="A1698" t="str">
            <v>Yin, Emily L.</v>
          </cell>
          <cell r="B1698" t="str">
            <v>Senior Regulatory Affairs Officer I</v>
          </cell>
          <cell r="C1698" t="str">
            <v>CREG</v>
          </cell>
          <cell r="D1698" t="str">
            <v>10154</v>
          </cell>
          <cell r="E1698" t="str">
            <v>Y</v>
          </cell>
          <cell r="F1698" t="str">
            <v>Regulatory Affairs Manager</v>
          </cell>
          <cell r="G1698" t="str">
            <v>A</v>
          </cell>
          <cell r="H1698" t="str">
            <v>USD</v>
          </cell>
          <cell r="I1698">
            <v>110000</v>
          </cell>
          <cell r="J1698">
            <v>1</v>
          </cell>
          <cell r="L1698" t="str">
            <v>HOME-NJ-SEA</v>
          </cell>
          <cell r="M1698" t="str">
            <v>US</v>
          </cell>
          <cell r="AP1698">
            <v>1</v>
          </cell>
          <cell r="AQ1698">
            <v>423.07692307692309</v>
          </cell>
          <cell r="AR1698" t="str">
            <v xml:space="preserve"> </v>
          </cell>
          <cell r="AS1698" t="str">
            <v xml:space="preserve"> </v>
          </cell>
          <cell r="AT1698">
            <v>0</v>
          </cell>
        </row>
        <row r="1699">
          <cell r="A1699" t="str">
            <v>Yograj Harinkhede, Tomeshkumar</v>
          </cell>
          <cell r="B1699" t="str">
            <v>Senior Program Officer II</v>
          </cell>
          <cell r="C1699" t="str">
            <v>PSN</v>
          </cell>
          <cell r="D1699" t="str">
            <v>10312</v>
          </cell>
          <cell r="E1699" t="str">
            <v>Y</v>
          </cell>
          <cell r="F1699" t="str">
            <v>State Technical Officer - SCM</v>
          </cell>
          <cell r="G1699" t="str">
            <v>A</v>
          </cell>
          <cell r="H1699" t="str">
            <v>INR</v>
          </cell>
          <cell r="I1699">
            <v>2273702</v>
          </cell>
          <cell r="J1699">
            <v>1</v>
          </cell>
          <cell r="L1699" t="str">
            <v>REMOTE-IN-ND</v>
          </cell>
          <cell r="M1699" t="str">
            <v>AMEE</v>
          </cell>
          <cell r="AP1699">
            <v>81.06</v>
          </cell>
          <cell r="AQ1699">
            <v>107.8831444893621</v>
          </cell>
          <cell r="AR1699" t="str">
            <v xml:space="preserve"> </v>
          </cell>
          <cell r="AS1699" t="str">
            <v xml:space="preserve"> </v>
          </cell>
          <cell r="AT1699">
            <v>0</v>
          </cell>
        </row>
        <row r="1700">
          <cell r="A1700" t="str">
            <v>Young, Sean Allan</v>
          </cell>
          <cell r="B1700" t="str">
            <v>Administrative Assistant II</v>
          </cell>
          <cell r="C1700" t="str">
            <v>GFTS</v>
          </cell>
          <cell r="D1700" t="str">
            <v>6087</v>
          </cell>
          <cell r="E1700" t="str">
            <v>Y</v>
          </cell>
          <cell r="F1700" t="str">
            <v>Receptionist</v>
          </cell>
          <cell r="G1700" t="str">
            <v>A</v>
          </cell>
          <cell r="H1700" t="str">
            <v>USD</v>
          </cell>
          <cell r="I1700">
            <v>48828</v>
          </cell>
          <cell r="J1700">
            <v>1</v>
          </cell>
          <cell r="L1700" t="str">
            <v>SEATTLE</v>
          </cell>
          <cell r="M1700" t="str">
            <v>US</v>
          </cell>
          <cell r="AP1700">
            <v>1</v>
          </cell>
          <cell r="AQ1700">
            <v>187.8</v>
          </cell>
          <cell r="AR1700" t="str">
            <v xml:space="preserve"> </v>
          </cell>
          <cell r="AS1700" t="str">
            <v xml:space="preserve"> </v>
          </cell>
          <cell r="AT1700">
            <v>0</v>
          </cell>
        </row>
        <row r="1701">
          <cell r="A1701" t="str">
            <v>Yuan, Yuan</v>
          </cell>
          <cell r="B1701" t="str">
            <v>Director Program</v>
          </cell>
          <cell r="C1701" t="str">
            <v>CIFM</v>
          </cell>
          <cell r="D1701" t="str">
            <v>2216</v>
          </cell>
          <cell r="E1701" t="str">
            <v>Y</v>
          </cell>
          <cell r="F1701" t="str">
            <v>China country representative, Business and Alliance Management Leader</v>
          </cell>
          <cell r="G1701" t="str">
            <v>A</v>
          </cell>
          <cell r="H1701" t="str">
            <v>CNY</v>
          </cell>
          <cell r="I1701">
            <v>740319.84</v>
          </cell>
          <cell r="J1701">
            <v>1</v>
          </cell>
          <cell r="L1701" t="str">
            <v>BEIJING</v>
          </cell>
          <cell r="M1701" t="str">
            <v>US</v>
          </cell>
          <cell r="AP1701">
            <v>6.923</v>
          </cell>
          <cell r="AQ1701">
            <v>411.29336992633245</v>
          </cell>
          <cell r="AR1701" t="str">
            <v xml:space="preserve"> </v>
          </cell>
          <cell r="AS1701" t="str">
            <v xml:space="preserve"> </v>
          </cell>
          <cell r="AT1701">
            <v>0</v>
          </cell>
        </row>
        <row r="1702">
          <cell r="A1702" t="str">
            <v>Yudina, Oksana</v>
          </cell>
          <cell r="B1702" t="str">
            <v>Senior Administrative Assistant</v>
          </cell>
          <cell r="C1702" t="str">
            <v>PSU</v>
          </cell>
          <cell r="D1702" t="str">
            <v>3105</v>
          </cell>
          <cell r="E1702" t="str">
            <v>Y</v>
          </cell>
          <cell r="F1702" t="str">
            <v>Program Assistant</v>
          </cell>
          <cell r="G1702" t="str">
            <v>A</v>
          </cell>
          <cell r="H1702" t="str">
            <v>USD</v>
          </cell>
          <cell r="I1702">
            <v>37068.720000000001</v>
          </cell>
          <cell r="J1702">
            <v>1</v>
          </cell>
          <cell r="L1702" t="str">
            <v>KYIV</v>
          </cell>
          <cell r="AP1702">
            <v>1</v>
          </cell>
          <cell r="AQ1702">
            <v>142.572</v>
          </cell>
          <cell r="AR1702" t="str">
            <v xml:space="preserve"> </v>
          </cell>
          <cell r="AS1702" t="str">
            <v xml:space="preserve"> </v>
          </cell>
          <cell r="AT1702">
            <v>0</v>
          </cell>
        </row>
        <row r="1703">
          <cell r="A1703" t="str">
            <v>Zaika, Natalia</v>
          </cell>
          <cell r="B1703" t="str">
            <v>Senior Program Officer I</v>
          </cell>
          <cell r="C1703" t="str">
            <v>PSU</v>
          </cell>
          <cell r="D1703" t="str">
            <v>1863</v>
          </cell>
          <cell r="E1703" t="str">
            <v>Y</v>
          </cell>
          <cell r="F1703" t="str">
            <v>Program Officer</v>
          </cell>
          <cell r="G1703" t="str">
            <v>A</v>
          </cell>
          <cell r="H1703" t="str">
            <v>USD</v>
          </cell>
          <cell r="I1703">
            <v>64200</v>
          </cell>
          <cell r="J1703">
            <v>1</v>
          </cell>
          <cell r="L1703" t="str">
            <v>KYIV</v>
          </cell>
          <cell r="AP1703">
            <v>1</v>
          </cell>
          <cell r="AQ1703">
            <v>246.92307692307693</v>
          </cell>
          <cell r="AR1703" t="str">
            <v xml:space="preserve"> </v>
          </cell>
          <cell r="AS1703" t="str">
            <v xml:space="preserve"> </v>
          </cell>
          <cell r="AT1703">
            <v>0</v>
          </cell>
        </row>
        <row r="1704">
          <cell r="A1704" t="str">
            <v>Zainabu, Rosemine Kilumbu</v>
          </cell>
          <cell r="B1704" t="str">
            <v>Senior Functional Coordinator</v>
          </cell>
          <cell r="C1704" t="str">
            <v>DRC</v>
          </cell>
          <cell r="D1704" t="str">
            <v>7453</v>
          </cell>
          <cell r="E1704" t="str">
            <v>Y</v>
          </cell>
          <cell r="F1704" t="str">
            <v>Senior Program Assistant, Advocacy and Public Policy</v>
          </cell>
          <cell r="G1704" t="str">
            <v>A</v>
          </cell>
          <cell r="H1704" t="str">
            <v>USD</v>
          </cell>
          <cell r="I1704">
            <v>14303.83</v>
          </cell>
          <cell r="J1704">
            <v>1</v>
          </cell>
          <cell r="L1704" t="str">
            <v>KINSHASA</v>
          </cell>
          <cell r="AP1704">
            <v>1</v>
          </cell>
          <cell r="AQ1704">
            <v>55.014730769230766</v>
          </cell>
          <cell r="AR1704" t="str">
            <v xml:space="preserve"> </v>
          </cell>
          <cell r="AS1704" t="str">
            <v xml:space="preserve"> </v>
          </cell>
          <cell r="AT1704">
            <v>0</v>
          </cell>
        </row>
        <row r="1705">
          <cell r="A1705" t="str">
            <v>Zehnder, Amanda E</v>
          </cell>
          <cell r="B1705" t="str">
            <v>Program Advisor I</v>
          </cell>
          <cell r="C1705" t="str">
            <v>CMGT</v>
          </cell>
          <cell r="D1705" t="str">
            <v>3327</v>
          </cell>
          <cell r="E1705" t="str">
            <v>Y</v>
          </cell>
          <cell r="F1705" t="str">
            <v>Senior Change Management and Organization Development Advisor, CVIA</v>
          </cell>
          <cell r="G1705" t="str">
            <v>A</v>
          </cell>
          <cell r="H1705" t="str">
            <v>USD</v>
          </cell>
          <cell r="I1705">
            <v>222723.28</v>
          </cell>
          <cell r="J1705">
            <v>1</v>
          </cell>
          <cell r="L1705" t="str">
            <v>SEATTLE</v>
          </cell>
          <cell r="AP1705">
            <v>1</v>
          </cell>
          <cell r="AQ1705">
            <v>856.62800000000004</v>
          </cell>
          <cell r="AR1705" t="str">
            <v xml:space="preserve"> </v>
          </cell>
          <cell r="AS1705" t="str">
            <v>X</v>
          </cell>
          <cell r="AT1705">
            <v>0</v>
          </cell>
        </row>
        <row r="1706">
          <cell r="A1706" t="str">
            <v>Zgambo, John Allan</v>
          </cell>
          <cell r="B1706" t="str">
            <v>Program Associate II</v>
          </cell>
          <cell r="C1706" t="str">
            <v>MDHT</v>
          </cell>
          <cell r="D1706" t="str">
            <v>7209</v>
          </cell>
          <cell r="E1706" t="str">
            <v>Y</v>
          </cell>
          <cell r="F1706" t="str">
            <v>Design and Innovation Lead</v>
          </cell>
          <cell r="G1706" t="str">
            <v>A</v>
          </cell>
          <cell r="H1706" t="str">
            <v>ZMW</v>
          </cell>
          <cell r="I1706">
            <v>183610.36</v>
          </cell>
          <cell r="J1706">
            <v>0.7</v>
          </cell>
          <cell r="L1706" t="str">
            <v>LUSAKA1</v>
          </cell>
          <cell r="AP1706">
            <v>19.5</v>
          </cell>
          <cell r="AQ1706">
            <v>51.735801634263169</v>
          </cell>
          <cell r="AR1706" t="str">
            <v xml:space="preserve"> </v>
          </cell>
          <cell r="AS1706" t="str">
            <v xml:space="preserve"> </v>
          </cell>
          <cell r="AT1706">
            <v>0</v>
          </cell>
        </row>
        <row r="1707">
          <cell r="A1707" t="str">
            <v>Zhang, Manjun</v>
          </cell>
          <cell r="B1707" t="str">
            <v>Senior Accountant I</v>
          </cell>
          <cell r="C1707" t="str">
            <v>GLACCT</v>
          </cell>
          <cell r="D1707" t="str">
            <v>7036</v>
          </cell>
          <cell r="E1707" t="str">
            <v>Y</v>
          </cell>
          <cell r="F1707" t="str">
            <v>Staff Accountant</v>
          </cell>
          <cell r="G1707" t="str">
            <v>A</v>
          </cell>
          <cell r="H1707" t="str">
            <v>USD</v>
          </cell>
          <cell r="I1707">
            <v>69272.320000000007</v>
          </cell>
          <cell r="J1707">
            <v>1</v>
          </cell>
          <cell r="L1707" t="str">
            <v>SEATTLE</v>
          </cell>
          <cell r="AP1707">
            <v>1</v>
          </cell>
          <cell r="AQ1707">
            <v>266.43200000000002</v>
          </cell>
          <cell r="AR1707" t="str">
            <v xml:space="preserve"> </v>
          </cell>
          <cell r="AS1707" t="str">
            <v xml:space="preserve"> </v>
          </cell>
          <cell r="AT1707">
            <v>0</v>
          </cell>
        </row>
        <row r="1708">
          <cell r="A1708" t="str">
            <v>Zherebko, Nina</v>
          </cell>
          <cell r="B1708" t="str">
            <v>Senior Program Officer II</v>
          </cell>
          <cell r="C1708" t="str">
            <v>PSU</v>
          </cell>
          <cell r="D1708" t="str">
            <v>4143</v>
          </cell>
          <cell r="E1708" t="str">
            <v>Y</v>
          </cell>
          <cell r="F1708" t="str">
            <v>Senior Program Officer II</v>
          </cell>
          <cell r="G1708" t="str">
            <v>A</v>
          </cell>
          <cell r="H1708" t="str">
            <v>USD</v>
          </cell>
          <cell r="I1708">
            <v>75000</v>
          </cell>
          <cell r="J1708">
            <v>1</v>
          </cell>
          <cell r="L1708" t="str">
            <v>KYIV</v>
          </cell>
          <cell r="AP1708">
            <v>1</v>
          </cell>
          <cell r="AQ1708">
            <v>288.46153846153845</v>
          </cell>
          <cell r="AR1708" t="str">
            <v xml:space="preserve"> </v>
          </cell>
          <cell r="AS1708" t="str">
            <v xml:space="preserve"> </v>
          </cell>
          <cell r="AT1708">
            <v>0</v>
          </cell>
        </row>
        <row r="1709">
          <cell r="A1709" t="str">
            <v>Zhu, Changcheng</v>
          </cell>
          <cell r="B1709" t="str">
            <v>Senior Research &amp; Development Officer II</v>
          </cell>
          <cell r="C1709" t="str">
            <v>MDHT</v>
          </cell>
          <cell r="D1709" t="str">
            <v>3844</v>
          </cell>
          <cell r="E1709" t="str">
            <v>Y</v>
          </cell>
          <cell r="F1709" t="str">
            <v>Sr. Program Officer</v>
          </cell>
          <cell r="G1709" t="str">
            <v>A</v>
          </cell>
          <cell r="H1709" t="str">
            <v>USD</v>
          </cell>
          <cell r="I1709">
            <v>137463.04000000001</v>
          </cell>
          <cell r="J1709">
            <v>1</v>
          </cell>
          <cell r="L1709" t="str">
            <v>SEATTLE</v>
          </cell>
          <cell r="AP1709">
            <v>1</v>
          </cell>
          <cell r="AQ1709">
            <v>528.70400000000006</v>
          </cell>
          <cell r="AR1709" t="str">
            <v xml:space="preserve"> </v>
          </cell>
          <cell r="AS1709" t="str">
            <v xml:space="preserve"> </v>
          </cell>
          <cell r="AT1709">
            <v>0</v>
          </cell>
        </row>
        <row r="1710">
          <cell r="A1710" t="str">
            <v>Zobrist, Stephanie Catherine</v>
          </cell>
          <cell r="B1710" t="str">
            <v>Senior Research &amp; Development Officer I</v>
          </cell>
          <cell r="C1710" t="str">
            <v>DX</v>
          </cell>
          <cell r="D1710" t="str">
            <v>6146</v>
          </cell>
          <cell r="E1710" t="str">
            <v>Y</v>
          </cell>
          <cell r="F1710" t="str">
            <v>Program Officer</v>
          </cell>
          <cell r="G1710" t="str">
            <v>A</v>
          </cell>
          <cell r="H1710" t="str">
            <v>USD</v>
          </cell>
          <cell r="I1710">
            <v>111603.44</v>
          </cell>
          <cell r="J1710">
            <v>1</v>
          </cell>
          <cell r="L1710" t="str">
            <v>HOME-WA-SEA</v>
          </cell>
          <cell r="AP1710">
            <v>1</v>
          </cell>
          <cell r="AQ1710">
            <v>429.24400000000003</v>
          </cell>
          <cell r="AR1710" t="str">
            <v xml:space="preserve"> </v>
          </cell>
          <cell r="AS1710" t="str">
            <v xml:space="preserve"> </v>
          </cell>
          <cell r="AT1710">
            <v>0</v>
          </cell>
        </row>
      </sheetData>
      <sheetData sheetId="17"/>
      <sheetData sheetId="18">
        <row r="677">
          <cell r="B677" t="str">
            <v>Maldives</v>
          </cell>
        </row>
        <row r="678">
          <cell r="B678" t="str">
            <v>Male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uidelines"/>
      <sheetName val="INFO"/>
      <sheetName val="GLOBALSUM"/>
      <sheetName val="CONTROL"/>
      <sheetName val="1) Natl Pol &amp; Adv"/>
      <sheetName val="2) Program Action"/>
      <sheetName val="3) Surveillance"/>
      <sheetName val="4) Global Advocacy"/>
      <sheetName val="ACTIVITY_BLANK"/>
      <sheetName val="SUMMARY"/>
      <sheetName val="blank 1"/>
      <sheetName val="blank"/>
      <sheetName val="ACTSUM"/>
      <sheetName val="RATES"/>
      <sheetName val="FX_RATES"/>
      <sheetName val="ABRADATA"/>
      <sheetName val="NOTES"/>
      <sheetName val="Budnarr Ref"/>
      <sheetName val="Obj Summary"/>
      <sheetName val="Geography"/>
      <sheetName val="Checks &amp; Dx"/>
      <sheetName val="Veh Fuel &amp; Run Costs"/>
      <sheetName val="Task Log"/>
      <sheetName val="FTE Calculator"/>
      <sheetName val="Labor (Full)"/>
      <sheetName val="Summary Scenario"/>
      <sheetName val="Unit Cost Assumptions"/>
      <sheetName val="Cross-cutting Ops Costs "/>
      <sheetName val="Expat Allowances"/>
      <sheetName val="International Travel"/>
      <sheetName val="Step 1 Calcs (Consolidated)"/>
      <sheetName val="Step 2 calcs (Consolidated)"/>
      <sheetName val="Step 3 Calcs (Consolidated)"/>
      <sheetName val="Monitoring&amp; Eval (Consolidated)"/>
      <sheetName val="|"/>
      <sheetName val="Ethiopia scenario I"/>
      <sheetName val="(Eth) step 1 calcs"/>
      <sheetName val="(Eth) step 1 Training Detail"/>
      <sheetName val="(Eth) Step 2 calcs (summary)"/>
      <sheetName val="(Eth) 2) Cost detail"/>
      <sheetName val="(Eth) 2) Assumptions (Dist)"/>
      <sheetName val="Ctchmnts &amp; Pop"/>
      <sheetName val="Commodities"/>
      <sheetName val="(Eth) Step 3 Calcs"/>
      <sheetName val="(Eth) 3) ref (training detail)"/>
      <sheetName val="(Eth) Enabl Env &amp; Comm eng"/>
      <sheetName val="1"/>
      <sheetName val="(Ken) Step 1 Calcs"/>
      <sheetName val="(Ken) 2) Cost detail"/>
      <sheetName val="(Ken) 2) Assumptions (Dist)"/>
      <sheetName val="(Ken) Monitoring &amp; Evaluation"/>
      <sheetName val="Kenya - Other inputs"/>
      <sheetName val="."/>
      <sheetName val="(Sen) Step 1 Calcs"/>
      <sheetName val="(Sen) 1) (ref) RR Costs"/>
      <sheetName val="(Sen) 2) Cost detail"/>
      <sheetName val="(Sen) 2) Assumptions (Dist)"/>
      <sheetName val="(Sen) Step 3 Calc"/>
      <sheetName val="(Sen) 3) ref (training detail)"/>
      <sheetName val="(Sen) Monitoring &amp; Evaluation"/>
      <sheetName val="(Sen) Enabl Env &amp; Comm eng"/>
      <sheetName val="(Sen) Unit Cost Assumptions"/>
      <sheetName val="!"/>
      <sheetName val="(Zam) Step 1 Calcs"/>
      <sheetName val="(Zam) 1) (ref) RR Ndola"/>
      <sheetName val="(Zam) Step 2 calcs (summary)"/>
      <sheetName val="(Zam) 2) Cost detail"/>
      <sheetName val="2)Districts (new &amp; cont by lvl)"/>
      <sheetName val="(Zam) 2) Assumptions (Dist)"/>
      <sheetName val="Sheet7"/>
      <sheetName val="(Zam) Step 3 Calcs"/>
      <sheetName val="(Zam) 3) ref (training detail)"/>
      <sheetName val="(Zam) Monitoring &amp; Evaluation"/>
      <sheetName val="(Zam) Enabl Env &amp; Comm eng"/>
      <sheetName val="(ZAM) Other Obj 1 inputs"/>
      <sheetName val=","/>
      <sheetName val="Salary Structure"/>
      <sheetName val="BUDLIST_INPUT"/>
      <sheetName val="IMPORT"/>
      <sheetName val="Mtg &amp; Wkshp Detail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etail"/>
      <sheetName val="Summary"/>
      <sheetName val="1400"/>
      <sheetName val="2300"/>
      <sheetName val="Assumptions"/>
      <sheetName val="PTD Report-internal"/>
      <sheetName val="MER Mgmt"/>
      <sheetName val="MER Planning"/>
      <sheetName val="MER HR"/>
      <sheetName val="MER Finance"/>
      <sheetName val="MER M&amp;E"/>
      <sheetName val="MER A&amp;C"/>
      <sheetName val="Linked_data"/>
      <sheetName val="Linked_data (2)"/>
      <sheetName val="Link_AcctList"/>
      <sheetName val="non-Labor Reclasses"/>
      <sheetName val="Labor Reclasses"/>
      <sheetName val="Expenses 01-11-08"/>
      <sheetName val="Labor 01-11-08"/>
      <sheetName val="EXPL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2">
          <cell r="B32" t="str">
            <v>4008</v>
          </cell>
          <cell r="C32" t="str">
            <v>US HIRES SECONDED STAFF SAL</v>
          </cell>
          <cell r="D32">
            <v>43592.84</v>
          </cell>
        </row>
        <row r="33">
          <cell r="B33" t="str">
            <v>4009</v>
          </cell>
          <cell r="C33" t="str">
            <v>FIELD SITE LOCAL HIRE SALARIES</v>
          </cell>
          <cell r="D33">
            <v>0</v>
          </cell>
        </row>
        <row r="34">
          <cell r="B34" t="str">
            <v>4010</v>
          </cell>
          <cell r="C34" t="str">
            <v>US SALARIES</v>
          </cell>
          <cell r="D34">
            <v>81133.009999999995</v>
          </cell>
        </row>
        <row r="35">
          <cell r="B35" t="str">
            <v>4011</v>
          </cell>
          <cell r="C35" t="str">
            <v>STAFF LEAVE ALLOCATION</v>
          </cell>
          <cell r="D35">
            <v>20577</v>
          </cell>
        </row>
        <row r="36">
          <cell r="B36" t="str">
            <v>4012</v>
          </cell>
          <cell r="C36" t="str">
            <v>HOUSING &amp; POSTING ALLOWANCES</v>
          </cell>
          <cell r="D36">
            <v>0</v>
          </cell>
        </row>
        <row r="37">
          <cell r="B37" t="str">
            <v>4014</v>
          </cell>
          <cell r="C37" t="str">
            <v>CURRENCY ADJUSTMENT</v>
          </cell>
          <cell r="D37">
            <v>0</v>
          </cell>
        </row>
        <row r="38">
          <cell r="B38" t="str">
            <v>4020</v>
          </cell>
          <cell r="C38" t="str">
            <v>FRINGE BENEFIT ALLOCATION</v>
          </cell>
          <cell r="D38">
            <v>41259.47</v>
          </cell>
        </row>
        <row r="39">
          <cell r="B39" t="str">
            <v>4055</v>
          </cell>
          <cell r="C39" t="str">
            <v>EDUCATION ALLOWANCE</v>
          </cell>
          <cell r="D39">
            <v>0</v>
          </cell>
        </row>
        <row r="40">
          <cell r="B40" t="str">
            <v>4056</v>
          </cell>
          <cell r="C40" t="str">
            <v>EXPATRIATE TAX EXPENSE</v>
          </cell>
          <cell r="D40">
            <v>0</v>
          </cell>
        </row>
        <row r="41">
          <cell r="B41" t="str">
            <v>4210</v>
          </cell>
          <cell r="C41" t="str">
            <v>SUB-AGREEMENTS, BASE</v>
          </cell>
          <cell r="D41">
            <v>0</v>
          </cell>
        </row>
        <row r="42">
          <cell r="B42" t="str">
            <v>4211</v>
          </cell>
          <cell r="C42" t="str">
            <v>SUB-AGREEMENTS, ABOVE BASE</v>
          </cell>
          <cell r="D42">
            <v>0</v>
          </cell>
        </row>
        <row r="43">
          <cell r="B43" t="str">
            <v>4222</v>
          </cell>
          <cell r="C43" t="str">
            <v>PS INDPNDNT CONTRACTOR-LICENSD</v>
          </cell>
          <cell r="D43">
            <v>0</v>
          </cell>
        </row>
        <row r="44">
          <cell r="B44" t="str">
            <v>4223</v>
          </cell>
          <cell r="C44" t="str">
            <v>INDEPENDENT CONTRCTORS/CONSULT</v>
          </cell>
          <cell r="D44">
            <v>7160.25</v>
          </cell>
        </row>
        <row r="45">
          <cell r="B45" t="str">
            <v>4230</v>
          </cell>
          <cell r="C45" t="str">
            <v>HONORARIA</v>
          </cell>
          <cell r="D45">
            <v>0</v>
          </cell>
        </row>
        <row r="46">
          <cell r="B46" t="str">
            <v>4240</v>
          </cell>
          <cell r="C46" t="str">
            <v>CONSULTANTS</v>
          </cell>
          <cell r="D46">
            <v>-431.25</v>
          </cell>
        </row>
        <row r="47">
          <cell r="B47" t="str">
            <v>4250</v>
          </cell>
          <cell r="C47" t="str">
            <v>SUBCONTRACTS, BASE</v>
          </cell>
          <cell r="D47">
            <v>0</v>
          </cell>
        </row>
        <row r="48">
          <cell r="B48" t="str">
            <v>4251</v>
          </cell>
          <cell r="C48" t="str">
            <v>SUBCONTRACT, ABOVE BASE</v>
          </cell>
          <cell r="D48">
            <v>0</v>
          </cell>
        </row>
        <row r="49">
          <cell r="B49" t="str">
            <v>4252</v>
          </cell>
          <cell r="C49" t="str">
            <v>SERVICES-ENTITIES-WORK ORDERS</v>
          </cell>
          <cell r="D49">
            <v>0</v>
          </cell>
        </row>
        <row r="50">
          <cell r="B50" t="str">
            <v>4260</v>
          </cell>
          <cell r="C50" t="str">
            <v>TEMP SUPPORT SERVICES-AGENCIES</v>
          </cell>
          <cell r="D50">
            <v>40.28</v>
          </cell>
        </row>
        <row r="51">
          <cell r="B51" t="str">
            <v>4291</v>
          </cell>
          <cell r="C51" t="str">
            <v>PATH Travel Services</v>
          </cell>
          <cell r="D51">
            <v>1213</v>
          </cell>
        </row>
        <row r="52">
          <cell r="B52" t="str">
            <v>4310</v>
          </cell>
          <cell r="C52" t="str">
            <v>FACILITIES ALLOCATION</v>
          </cell>
          <cell r="D52">
            <v>21317.1</v>
          </cell>
        </row>
        <row r="53">
          <cell r="B53" t="str">
            <v>4320</v>
          </cell>
          <cell r="C53" t="str">
            <v>INCIDENTAL ASSIGNMENT EXPENSES</v>
          </cell>
          <cell r="D53">
            <v>0</v>
          </cell>
        </row>
        <row r="54">
          <cell r="B54" t="str">
            <v>4321</v>
          </cell>
          <cell r="C54" t="str">
            <v>RELOCATION/MOVING EXPENSES</v>
          </cell>
          <cell r="D54">
            <v>395.8</v>
          </cell>
        </row>
        <row r="55">
          <cell r="B55" t="str">
            <v>4322</v>
          </cell>
          <cell r="C55" t="str">
            <v>HOME LEAVE/COLLEGE TRAVEL</v>
          </cell>
          <cell r="D55">
            <v>0</v>
          </cell>
        </row>
        <row r="56">
          <cell r="B56" t="str">
            <v>4410</v>
          </cell>
          <cell r="C56" t="str">
            <v>DOMESTIC TRAVEL PATH STAFF</v>
          </cell>
          <cell r="D56">
            <v>4096.24</v>
          </cell>
        </row>
        <row r="57">
          <cell r="B57" t="str">
            <v>4411</v>
          </cell>
          <cell r="C57" t="str">
            <v>DOMESTIC TRVL NON-PATH STAFF</v>
          </cell>
          <cell r="D57">
            <v>535.6</v>
          </cell>
        </row>
        <row r="58">
          <cell r="B58" t="str">
            <v>4420</v>
          </cell>
          <cell r="C58" t="str">
            <v>INTERNATIONAL TRVL PATH STAFF</v>
          </cell>
          <cell r="D58">
            <v>7790.68</v>
          </cell>
        </row>
        <row r="59">
          <cell r="B59" t="str">
            <v>4421</v>
          </cell>
          <cell r="C59" t="str">
            <v>INTERNATIONAL TRVL NON-PATH</v>
          </cell>
          <cell r="D59">
            <v>0</v>
          </cell>
        </row>
        <row r="60">
          <cell r="B60" t="str">
            <v>4430</v>
          </cell>
          <cell r="C60" t="str">
            <v>DOMESTIC PER DM/LDGNG PATH STF</v>
          </cell>
          <cell r="D60">
            <v>4033.44</v>
          </cell>
        </row>
        <row r="61">
          <cell r="B61" t="str">
            <v>4431</v>
          </cell>
          <cell r="C61" t="str">
            <v>DOMSTC PER DM/LODGNG NON-PATH</v>
          </cell>
          <cell r="D61">
            <v>923.58</v>
          </cell>
        </row>
        <row r="62">
          <cell r="B62" t="str">
            <v>4440</v>
          </cell>
          <cell r="C62" t="str">
            <v>INTRNL PER DM/LODGNG PATH STFF</v>
          </cell>
          <cell r="D62">
            <v>8575.2099999999991</v>
          </cell>
        </row>
        <row r="63">
          <cell r="B63" t="str">
            <v>4441</v>
          </cell>
          <cell r="C63" t="str">
            <v>INTRNL PERDM/LODGING NON-PATH</v>
          </cell>
          <cell r="D63">
            <v>371.55</v>
          </cell>
        </row>
        <row r="64">
          <cell r="B64" t="str">
            <v>4609</v>
          </cell>
          <cell r="C64" t="str">
            <v>INTERNET USAGE &amp; CONNECTIVITY</v>
          </cell>
          <cell r="D64">
            <v>1030.5999999999999</v>
          </cell>
        </row>
        <row r="65">
          <cell r="B65" t="str">
            <v>4610</v>
          </cell>
          <cell r="C65" t="str">
            <v>SUBSCRIPTIONS, PUBLICATIONS</v>
          </cell>
          <cell r="D65">
            <v>96.9</v>
          </cell>
        </row>
        <row r="66">
          <cell r="B66" t="str">
            <v>4611</v>
          </cell>
          <cell r="C66" t="str">
            <v>MEETINGS AND CONFERENCES</v>
          </cell>
          <cell r="D66">
            <v>6338.03</v>
          </cell>
        </row>
        <row r="67">
          <cell r="B67" t="str">
            <v>4620</v>
          </cell>
          <cell r="C67" t="str">
            <v>STAFF TRAINING &amp; EDUCATION</v>
          </cell>
          <cell r="D67">
            <v>129.96</v>
          </cell>
        </row>
        <row r="68">
          <cell r="B68" t="str">
            <v>4630</v>
          </cell>
          <cell r="C68" t="str">
            <v>PROJECT WKSHPS, TRNG, STUDY</v>
          </cell>
          <cell r="D68">
            <v>469</v>
          </cell>
        </row>
        <row r="69">
          <cell r="B69" t="str">
            <v>4710</v>
          </cell>
          <cell r="C69" t="str">
            <v>COPYING</v>
          </cell>
          <cell r="D69">
            <v>52.43</v>
          </cell>
        </row>
        <row r="70">
          <cell r="B70" t="str">
            <v>4711</v>
          </cell>
          <cell r="C70" t="str">
            <v>PRINTING</v>
          </cell>
          <cell r="D70">
            <v>2231.84</v>
          </cell>
        </row>
        <row r="71">
          <cell r="B71" t="str">
            <v>4712</v>
          </cell>
          <cell r="C71" t="str">
            <v>TELECOMMUNICATIONS</v>
          </cell>
          <cell r="D71">
            <v>8492.18</v>
          </cell>
        </row>
        <row r="72">
          <cell r="B72" t="str">
            <v>4713</v>
          </cell>
          <cell r="C72" t="str">
            <v>POSTAGE AND FREIGHT</v>
          </cell>
          <cell r="D72">
            <v>1302.55</v>
          </cell>
        </row>
        <row r="73">
          <cell r="B73" t="str">
            <v>4715</v>
          </cell>
          <cell r="C73" t="str">
            <v>SUPPLIES AND MATERIALS</v>
          </cell>
          <cell r="D73">
            <v>278.81</v>
          </cell>
        </row>
        <row r="74">
          <cell r="B74" t="str">
            <v>4716</v>
          </cell>
          <cell r="C74" t="str">
            <v>LAB SUPPLIES</v>
          </cell>
          <cell r="D74">
            <v>0</v>
          </cell>
        </row>
        <row r="75">
          <cell r="B75" t="str">
            <v>4719</v>
          </cell>
          <cell r="C75" t="str">
            <v>BANK FEES</v>
          </cell>
          <cell r="D75">
            <v>50</v>
          </cell>
        </row>
        <row r="76">
          <cell r="B76" t="str">
            <v>4720</v>
          </cell>
          <cell r="C76" t="str">
            <v>ADVERTISING-EMPLOYEE RECRUITNG</v>
          </cell>
          <cell r="D76">
            <v>32.5</v>
          </cell>
        </row>
        <row r="77">
          <cell r="B77" t="str">
            <v>4721</v>
          </cell>
          <cell r="C77" t="str">
            <v>ADVERTISING - OTHER</v>
          </cell>
          <cell r="D77">
            <v>0</v>
          </cell>
        </row>
        <row r="78">
          <cell r="B78" t="str">
            <v>4760</v>
          </cell>
          <cell r="C78" t="str">
            <v>EQUIPMENT, NONCAPITAL, SOFTWAR</v>
          </cell>
          <cell r="D78">
            <v>6184.34</v>
          </cell>
        </row>
        <row r="79">
          <cell r="B79" t="str">
            <v>4770</v>
          </cell>
          <cell r="C79" t="str">
            <v>EQUIP REPAIR MAINT &amp; RENTAL</v>
          </cell>
          <cell r="D79">
            <v>730</v>
          </cell>
        </row>
        <row r="80">
          <cell r="B80" t="str">
            <v>4780</v>
          </cell>
          <cell r="C80" t="str">
            <v>INSURANCE</v>
          </cell>
          <cell r="D80">
            <v>0</v>
          </cell>
        </row>
        <row r="81">
          <cell r="B81" t="str">
            <v>4781</v>
          </cell>
          <cell r="C81" t="str">
            <v>BUS LICENSE, REG, FILINGS, DUE</v>
          </cell>
          <cell r="D81">
            <v>0</v>
          </cell>
        </row>
        <row r="82">
          <cell r="B82" t="str">
            <v>4782</v>
          </cell>
          <cell r="C82" t="str">
            <v>PROFESSIONAL DUES/MEMBERSHIPS</v>
          </cell>
          <cell r="D82">
            <v>0</v>
          </cell>
        </row>
        <row r="83">
          <cell r="B83" t="str">
            <v>4783</v>
          </cell>
          <cell r="C83" t="str">
            <v>TAXES</v>
          </cell>
          <cell r="D83">
            <v>0</v>
          </cell>
        </row>
        <row r="84">
          <cell r="B84" t="str">
            <v>4790</v>
          </cell>
          <cell r="C84" t="str">
            <v>FINES, PENALTIES, LATE FEES</v>
          </cell>
          <cell r="D84">
            <v>0</v>
          </cell>
        </row>
        <row r="85">
          <cell r="B85" t="str">
            <v>4791</v>
          </cell>
          <cell r="C85" t="str">
            <v>DONATIONS &amp; GIFTS</v>
          </cell>
          <cell r="D85">
            <v>0</v>
          </cell>
        </row>
        <row r="86">
          <cell r="B86" t="str">
            <v>4799</v>
          </cell>
          <cell r="C86" t="str">
            <v>MISCELLANEOUS</v>
          </cell>
          <cell r="D86">
            <v>0</v>
          </cell>
        </row>
        <row r="87">
          <cell r="B87" t="str">
            <v>4810</v>
          </cell>
          <cell r="C87" t="str">
            <v>PROJECT EQUIPMENT, CAPITALIZED</v>
          </cell>
          <cell r="D87">
            <v>0</v>
          </cell>
        </row>
        <row r="88">
          <cell r="B88" t="str">
            <v>4880</v>
          </cell>
          <cell r="C88" t="str">
            <v>COMMODITIES/PRODUCTION SUPPLY</v>
          </cell>
          <cell r="D88">
            <v>0</v>
          </cell>
        </row>
        <row r="89">
          <cell r="B89" t="str">
            <v>4890</v>
          </cell>
          <cell r="C89" t="str">
            <v>PASS-THROUGH PROCUREMENT</v>
          </cell>
          <cell r="D89">
            <v>0</v>
          </cell>
        </row>
        <row r="90">
          <cell r="B90" t="str">
            <v>4999</v>
          </cell>
          <cell r="C90" t="str">
            <v>OVERHEAD COST ALLOCATION</v>
          </cell>
          <cell r="D90">
            <v>78423.59</v>
          </cell>
        </row>
      </sheetData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OICE COVER (2)"/>
      <sheetName val="STTA (2)"/>
      <sheetName val="Y4 S-T Personnel (2)"/>
      <sheetName val="Travel  (2)"/>
      <sheetName val="Summary"/>
      <sheetName val="Comms &amp; Printing (2)"/>
      <sheetName val="Subsistence - Sterling rate (2)"/>
      <sheetName val="FOF R"/>
      <sheetName val="NOTES"/>
      <sheetName val="1400"/>
      <sheetName val="2300"/>
      <sheetName val="Calculation of days"/>
      <sheetName val="MER"/>
      <sheetName val="Labor Detail"/>
      <sheetName val="Linked_data"/>
      <sheetName val="Linked_data (2)"/>
      <sheetName val="Link_AcctList"/>
      <sheetName val="INVOICE_COVER_(2)"/>
      <sheetName val="STTA_(2)"/>
      <sheetName val="Y4_S-T_Personnel_(2)"/>
      <sheetName val="Travel__(2)"/>
      <sheetName val="Comms_&amp;_Printing_(2)"/>
      <sheetName val="Subsistence_-_Sterling_rate_(2)"/>
      <sheetName val="FOF_R"/>
      <sheetName val="Calculation_of_days"/>
      <sheetName val="Labor_Detail"/>
      <sheetName val="Linked_data_(2)"/>
      <sheetName val="INVOICE_COVER_(2)1"/>
      <sheetName val="STTA_(2)1"/>
      <sheetName val="Y4_S-T_Personnel_(2)1"/>
      <sheetName val="Travel__(2)1"/>
      <sheetName val="Comms_&amp;_Printing_(2)1"/>
      <sheetName val="Subsistence_-_Sterling_rate_(21"/>
      <sheetName val="FOF_R1"/>
      <sheetName val="Calculation_of_days1"/>
      <sheetName val="Labor_Detail1"/>
      <sheetName val="Linked_data_(2)1"/>
      <sheetName val="INVOICE_COVER_(2)2"/>
      <sheetName val="STTA_(2)2"/>
      <sheetName val="Y4_S-T_Personnel_(2)2"/>
      <sheetName val="Travel__(2)2"/>
      <sheetName val="Comms_&amp;_Printing_(2)2"/>
      <sheetName val="Subsistence_-_Sterling_rate_(22"/>
      <sheetName val="FOF_R2"/>
      <sheetName val="Calculation_of_days2"/>
      <sheetName val="Labor_Detail2"/>
      <sheetName val="Linked_data_(2)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OICE"/>
      <sheetName val="MAIN"/>
      <sheetName val="DETAIL"/>
      <sheetName val="LABOR"/>
      <sheetName val="EXPLAIN"/>
      <sheetName val="ASSUMP"/>
      <sheetName val="NOTES"/>
      <sheetName val="M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expense report APA1"/>
      <sheetName val="Data for import APA1"/>
      <sheetName val="Quarterly expense report APA2"/>
      <sheetName val="Data for import APA2"/>
      <sheetName val="Quarterly expense report APA3"/>
      <sheetName val="Quarterly expense report APA4"/>
      <sheetName val="Summary"/>
      <sheetName val="Summary (2)"/>
      <sheetName val="Financial Status"/>
      <sheetName val="Checklist"/>
      <sheetName val="Notes"/>
      <sheetName val="Budget"/>
      <sheetName val="Cost Share"/>
      <sheetName val="Donor Expenses"/>
      <sheetName val="Current Exp Report"/>
      <sheetName val="GL Detail"/>
      <sheetName val="Labor"/>
      <sheetName val="ALLOCATIONS"/>
      <sheetName val="ACTIVITY CODES"/>
      <sheetName val="AR Recon"/>
      <sheetName val="Customer Aged Debt Report"/>
      <sheetName val="Linked_data (2)"/>
      <sheetName val="Data for import APA3"/>
      <sheetName val="Data for import APA4"/>
      <sheetName val="Data APA2"/>
      <sheetName val="Data APA1"/>
    </sheetNames>
    <sheetDataSet>
      <sheetData sheetId="0" refreshError="1"/>
      <sheetData sheetId="1">
        <row r="1">
          <cell r="N1" t="str">
            <v>KNCV</v>
          </cell>
          <cell r="O1">
            <v>100</v>
          </cell>
        </row>
        <row r="2">
          <cell r="N2" t="str">
            <v>PMU</v>
          </cell>
          <cell r="O2">
            <v>150</v>
          </cell>
        </row>
        <row r="3">
          <cell r="N3" t="str">
            <v>ATS</v>
          </cell>
          <cell r="O3">
            <v>200</v>
          </cell>
        </row>
        <row r="4">
          <cell r="N4" t="str">
            <v>FHI360</v>
          </cell>
          <cell r="O4">
            <v>300</v>
          </cell>
        </row>
        <row r="5">
          <cell r="N5" t="str">
            <v>IRD</v>
          </cell>
          <cell r="O5">
            <v>400</v>
          </cell>
        </row>
        <row r="6">
          <cell r="N6" t="str">
            <v>JATA</v>
          </cell>
          <cell r="O6">
            <v>500</v>
          </cell>
        </row>
        <row r="7">
          <cell r="N7" t="str">
            <v>MSH</v>
          </cell>
          <cell r="O7">
            <v>600</v>
          </cell>
        </row>
        <row r="8">
          <cell r="N8" t="str">
            <v>PATH</v>
          </cell>
          <cell r="O8">
            <v>700</v>
          </cell>
        </row>
        <row r="9">
          <cell r="N9" t="str">
            <v>UNION</v>
          </cell>
          <cell r="O9">
            <v>800</v>
          </cell>
        </row>
        <row r="10">
          <cell r="N10" t="str">
            <v>WHO</v>
          </cell>
          <cell r="O10">
            <v>900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S269"/>
      <sheetName val="Country Costs"/>
      <sheetName val="Main Internal"/>
      <sheetName val="Pipline"/>
      <sheetName val="Overhead"/>
      <sheetName val="Summary"/>
      <sheetName val="Notes"/>
      <sheetName val="1400"/>
      <sheetName val="2300"/>
      <sheetName val="Curr MER"/>
      <sheetName val="PTD MER"/>
      <sheetName val="Linked_data"/>
      <sheetName val="Linked_data (2)"/>
      <sheetName val="Link_AcctList"/>
      <sheetName val="AID1240_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Full"/>
      <sheetName val="Budget - Prog Ops"/>
      <sheetName val="NBI-Loki Ops"/>
      <sheetName val="Office Operations"/>
      <sheetName val="Prog Supplies"/>
      <sheetName val="Materials and Equipment"/>
      <sheetName val="Staff at Locations"/>
      <sheetName val="Facilities"/>
      <sheetName val="Salaries"/>
      <sheetName val="HQ Technical Support"/>
      <sheetName val="IRC SUMMARY"/>
      <sheetName val="Budget_Full"/>
      <sheetName val="Budget_-_Prog_Ops"/>
      <sheetName val="NBI-Loki_Ops"/>
      <sheetName val="Office_Operations"/>
      <sheetName val="Prog_Supplies"/>
      <sheetName val="Materials_and_Equipment"/>
      <sheetName val="Staff_at_Locations"/>
      <sheetName val="HQ_Technical_Support"/>
      <sheetName val="IRC_SUMMARY"/>
      <sheetName val="data summary"/>
      <sheetName val="CPR"/>
      <sheetName val="Paramètres"/>
      <sheetName val="Total Exp."/>
      <sheetName val="Sudan Detail (USD$)"/>
      <sheetName val="INPUT"/>
      <sheetName val="Do Not Touch"/>
      <sheetName val="Definitions"/>
      <sheetName val="Personnel Costs"/>
      <sheetName val="Budget_Full1"/>
      <sheetName val="Budget_-_Prog_Ops1"/>
      <sheetName val="NBI-Loki_Ops1"/>
      <sheetName val="Office_Operations1"/>
      <sheetName val="Prog_Supplies1"/>
      <sheetName val="Materials_and_Equipment1"/>
      <sheetName val="Staff_at_Locations1"/>
      <sheetName val="HQ_Technical_Support1"/>
      <sheetName val="Logframe"/>
      <sheetName val="IRC_SUMMARY1"/>
      <sheetName val="data_summary"/>
      <sheetName val="Lists"/>
      <sheetName val="PSB paid"/>
      <sheetName val="Detail-1"/>
      <sheetName val="OFDA Budget 41.xls"/>
      <sheetName val="OFDA Budget 41"/>
      <sheetName val="Lookup"/>
      <sheetName val="Staff list"/>
      <sheetName val="Data"/>
      <sheetName val="CRS Detail budget"/>
      <sheetName val="original"/>
      <sheetName val="TB Criteria"/>
      <sheetName val="Formula Sheet"/>
      <sheetName val="Drop Down Menu"/>
      <sheetName val="Donor Mapping Codes"/>
      <sheetName val="Control Sheet"/>
      <sheetName val="Price"/>
      <sheetName val="Budget_Full2"/>
      <sheetName val="Budget_-_Prog_Ops2"/>
      <sheetName val="NBI-Loki_Ops2"/>
      <sheetName val="Office_Operations2"/>
      <sheetName val="Prog_Supplies2"/>
      <sheetName val="Materials_and_Equipment2"/>
      <sheetName val="Staff_at_Locations2"/>
      <sheetName val="HQ_Technical_Support2"/>
      <sheetName val="IRC_SUMMARY2"/>
      <sheetName val="data_summary1"/>
      <sheetName val="Total_Exp_"/>
      <sheetName val="Sudan_Detail_(USD$)"/>
      <sheetName val="Personnel_Costs"/>
      <sheetName val="Do_Not_Touch"/>
      <sheetName val="OFDA_Budget_41_xls"/>
      <sheetName val="OFDA_Budget_41"/>
      <sheetName val="PSB_paid"/>
      <sheetName val="Parameters"/>
      <sheetName val="IRC_Detailled_Budget"/>
      <sheetName val="1 parameters"/>
      <sheetName val="TablesCodes"/>
      <sheetName val="2 assumptions"/>
      <sheetName val="Basic Info"/>
      <sheetName val="Staff_list"/>
      <sheetName val="Budget_Full3"/>
      <sheetName val="Budget_-_Prog_Ops3"/>
      <sheetName val="NBI-Loki_Ops3"/>
      <sheetName val="Office_Operations3"/>
      <sheetName val="Prog_Supplies3"/>
      <sheetName val="Materials_and_Equipment3"/>
      <sheetName val="Staff_at_Locations3"/>
      <sheetName val="HQ_Technical_Support3"/>
      <sheetName val="Total_Exp_1"/>
      <sheetName val="Sudan_Detail_(USD$)1"/>
      <sheetName val="Personnel_Costs1"/>
      <sheetName val="Do_Not_Touch1"/>
      <sheetName val="Staff_list1"/>
      <sheetName val="Budget_Full4"/>
      <sheetName val="Budget_-_Prog_Ops4"/>
      <sheetName val="NBI-Loki_Ops4"/>
      <sheetName val="Office_Operations4"/>
      <sheetName val="Prog_Supplies4"/>
      <sheetName val="Materials_and_Equipment4"/>
      <sheetName val="Staff_at_Locations4"/>
      <sheetName val="HQ_Technical_Support4"/>
      <sheetName val="IRC_SUMMARY3"/>
      <sheetName val="data_summary2"/>
      <sheetName val="Total_Exp_2"/>
      <sheetName val="Sudan_Detail_(USD$)2"/>
      <sheetName val="Personnel_Costs2"/>
      <sheetName val="Do_Not_Touch2"/>
      <sheetName val="Staff_list2"/>
      <sheetName val="PSB_paid1"/>
      <sheetName val="OFDA_Budget_41_xls1"/>
      <sheetName val="OFDA_Budget_411"/>
      <sheetName val="CRS_Detail_budget"/>
      <sheetName val="TB_Criteria"/>
      <sheetName val="Formula_Sheet"/>
      <sheetName val="Control_Sheet"/>
      <sheetName val="Donor_Mapping_Codes"/>
      <sheetName val="Drop_Down_Menu"/>
      <sheetName val="1_parameters"/>
      <sheetName val="2_assumptions"/>
      <sheetName val="Basic_Info"/>
      <sheetName val="CRS_Detail_budget1"/>
      <sheetName val="TB_Criteria1"/>
      <sheetName val="IRC_SUMMARY4"/>
      <sheetName val="data_summary3"/>
      <sheetName val="PSB_paid2"/>
      <sheetName val="CRS_Detail_budget2"/>
      <sheetName val="TB_Criteria2"/>
      <sheetName val="OFDA_Budget_41_xls2"/>
      <sheetName val="OFDA_Budget_412"/>
      <sheetName val="Data2 (No Change)"/>
      <sheetName val="Data2_(No_Change)1"/>
      <sheetName val="Data2_(No_Change)"/>
      <sheetName val="Budget_Full5"/>
      <sheetName val="Budget_-_Prog_Ops5"/>
      <sheetName val="NBI-Loki_Ops5"/>
      <sheetName val="Office_Operations5"/>
      <sheetName val="Prog_Supplies5"/>
      <sheetName val="Materials_and_Equipment5"/>
      <sheetName val="Staff_at_Locations5"/>
      <sheetName val="HQ_Technical_Support5"/>
      <sheetName val="IRC_SUMMARY5"/>
      <sheetName val="data_summary4"/>
      <sheetName val="Total_Exp_3"/>
      <sheetName val="Sudan_Detail_(USD$)3"/>
      <sheetName val="Personnel_Costs3"/>
      <sheetName val="Do_Not_Touch3"/>
      <sheetName val="PSB_paid3"/>
      <sheetName val="CRS_Detail_budget3"/>
      <sheetName val="Staff_list3"/>
      <sheetName val="TB_Criteria3"/>
      <sheetName val="OFDA_Budget_41_xls3"/>
      <sheetName val="OFDA_Budget_413"/>
      <sheetName val="Sudan_Detail_(USD$)4"/>
      <sheetName val="Total_Exp_4"/>
      <sheetName val="Do_Not_Touch4"/>
      <sheetName val="Personnel_Costs4"/>
      <sheetName val="Budget_Full8"/>
      <sheetName val="Budget_-_Prog_Ops8"/>
      <sheetName val="NBI-Loki_Ops8"/>
      <sheetName val="Office_Operations8"/>
      <sheetName val="Prog_Supplies8"/>
      <sheetName val="Materials_and_Equipment8"/>
      <sheetName val="Staff_at_Locations8"/>
      <sheetName val="HQ_Technical_Support8"/>
      <sheetName val="IRC_SUMMARY8"/>
      <sheetName val="data_summary7"/>
      <sheetName val="Sudan_Detail_(USD$)7"/>
      <sheetName val="Total_Exp_7"/>
      <sheetName val="Do_Not_Touch7"/>
      <sheetName val="Personnel_Costs7"/>
      <sheetName val="Budget_Full6"/>
      <sheetName val="Budget_-_Prog_Ops6"/>
      <sheetName val="NBI-Loki_Ops6"/>
      <sheetName val="Office_Operations6"/>
      <sheetName val="Prog_Supplies6"/>
      <sheetName val="Materials_and_Equipment6"/>
      <sheetName val="Staff_at_Locations6"/>
      <sheetName val="HQ_Technical_Support6"/>
      <sheetName val="IRC_SUMMARY6"/>
      <sheetName val="data_summary5"/>
      <sheetName val="Sudan_Detail_(USD$)5"/>
      <sheetName val="Total_Exp_5"/>
      <sheetName val="Do_Not_Touch5"/>
      <sheetName val="Personnel_Costs5"/>
      <sheetName val="Budget_Full7"/>
      <sheetName val="Budget_-_Prog_Ops7"/>
      <sheetName val="NBI-Loki_Ops7"/>
      <sheetName val="Office_Operations7"/>
      <sheetName val="Prog_Supplies7"/>
      <sheetName val="Materials_and_Equipment7"/>
      <sheetName val="Staff_at_Locations7"/>
      <sheetName val="HQ_Technical_Support7"/>
      <sheetName val="IRC_SUMMARY7"/>
      <sheetName val="data_summary6"/>
      <sheetName val="Sudan_Detail_(USD$)6"/>
      <sheetName val="Total_Exp_6"/>
      <sheetName val="Do_Not_Touch6"/>
      <sheetName val="Personnel_Costs6"/>
      <sheetName val="Budget_Full9"/>
      <sheetName val="Budget_-_Prog_Ops9"/>
      <sheetName val="NBI-Loki_Ops9"/>
      <sheetName val="Office_Operations9"/>
      <sheetName val="Prog_Supplies9"/>
      <sheetName val="Materials_and_Equipment9"/>
      <sheetName val="Staff_at_Locations9"/>
      <sheetName val="HQ_Technical_Support9"/>
      <sheetName val="IRC_SUMMARY9"/>
      <sheetName val="data_summary8"/>
      <sheetName val="Sudan_Detail_(USD$)8"/>
      <sheetName val="Total_Exp_8"/>
      <sheetName val="Do_Not_Touch8"/>
      <sheetName val="Personnel_Costs8"/>
      <sheetName val="Budget_Full10"/>
      <sheetName val="Budget_-_Prog_Ops10"/>
      <sheetName val="NBI-Loki_Ops10"/>
      <sheetName val="Office_Operations10"/>
      <sheetName val="Prog_Supplies10"/>
      <sheetName val="Materials_and_Equipment10"/>
      <sheetName val="Staff_at_Locations10"/>
      <sheetName val="HQ_Technical_Support10"/>
      <sheetName val="IRC_SUMMARY10"/>
      <sheetName val="data_summary9"/>
      <sheetName val="Sudan_Detail_(USD$)9"/>
      <sheetName val="Total_Exp_9"/>
      <sheetName val="Do_Not_Touch9"/>
      <sheetName val="Personnel_Costs9"/>
      <sheetName val="Budget_Full11"/>
      <sheetName val="Budget_-_Prog_Ops11"/>
      <sheetName val="NBI-Loki_Ops11"/>
      <sheetName val="Office_Operations11"/>
      <sheetName val="Prog_Supplies11"/>
      <sheetName val="Materials_and_Equipment11"/>
      <sheetName val="Staff_at_Locations11"/>
      <sheetName val="HQ_Technical_Support11"/>
      <sheetName val="IRC_SUMMARY11"/>
      <sheetName val="data_summary10"/>
      <sheetName val="Sudan_Detail_(USD$)10"/>
      <sheetName val="Total_Exp_10"/>
      <sheetName val="Do_Not_Touch10"/>
      <sheetName val="Personnel_Costs10"/>
      <sheetName val="Budget_Full13"/>
      <sheetName val="Budget_-_Prog_Ops13"/>
      <sheetName val="NBI-Loki_Ops13"/>
      <sheetName val="Office_Operations13"/>
      <sheetName val="Prog_Supplies13"/>
      <sheetName val="Materials_and_Equipment13"/>
      <sheetName val="Staff_at_Locations13"/>
      <sheetName val="HQ_Technical_Support13"/>
      <sheetName val="IRC_SUMMARY13"/>
      <sheetName val="data_summary12"/>
      <sheetName val="Sudan_Detail_(USD$)12"/>
      <sheetName val="Total_Exp_12"/>
      <sheetName val="Do_Not_Touch12"/>
      <sheetName val="Personnel_Costs12"/>
      <sheetName val="Budget_Full12"/>
      <sheetName val="Budget_-_Prog_Ops12"/>
      <sheetName val="NBI-Loki_Ops12"/>
      <sheetName val="Office_Operations12"/>
      <sheetName val="Prog_Supplies12"/>
      <sheetName val="Materials_and_Equipment12"/>
      <sheetName val="Staff_at_Locations12"/>
      <sheetName val="HQ_Technical_Support12"/>
      <sheetName val="IRC_SUMMARY12"/>
      <sheetName val="data_summary11"/>
      <sheetName val="Sudan_Detail_(USD$)11"/>
      <sheetName val="Total_Exp_11"/>
      <sheetName val="Do_Not_Touch11"/>
      <sheetName val="Personnel_Costs11"/>
      <sheetName val="Budget_Full14"/>
      <sheetName val="Budget_-_Prog_Ops14"/>
      <sheetName val="NBI-Loki_Ops14"/>
      <sheetName val="Office_Operations14"/>
      <sheetName val="Prog_Supplies14"/>
      <sheetName val="Materials_and_Equipment14"/>
      <sheetName val="Staff_at_Locations14"/>
      <sheetName val="HQ_Technical_Support14"/>
      <sheetName val="IRC_SUMMARY14"/>
      <sheetName val="data_summary13"/>
      <sheetName val="Sudan_Detail_(USD$)13"/>
      <sheetName val="Total_Exp_13"/>
      <sheetName val="Do_Not_Touch13"/>
      <sheetName val="Personnel_Costs13"/>
      <sheetName val="Data2_(No_Change)2"/>
      <sheetName val="Budget_Full15"/>
      <sheetName val="Budget_-_Prog_Ops15"/>
      <sheetName val="NBI-Loki_Ops15"/>
      <sheetName val="Office_Operations15"/>
      <sheetName val="Prog_Supplies15"/>
      <sheetName val="Materials_and_Equipment15"/>
      <sheetName val="Staff_at_Locations15"/>
      <sheetName val="HQ_Technical_Support15"/>
      <sheetName val="IRC_SUMMARY15"/>
      <sheetName val="data_summary14"/>
      <sheetName val="Sudan_Detail_(USD$)14"/>
      <sheetName val="Total_Exp_14"/>
      <sheetName val="Do_Not_Touch14"/>
      <sheetName val="Personnel_Costs14"/>
      <sheetName val="Drop_Down_Menu1"/>
      <sheetName val="Formula_Sheet1"/>
      <sheetName val="Control_Sheet1"/>
      <sheetName val="Donor_Mapping_Codes1"/>
      <sheetName val="Data2_(No_Change)3"/>
      <sheetName val="Activity Budget"/>
      <sheetName val="Output"/>
      <sheetName val="Reference"/>
      <sheetName val="Staff"/>
      <sheetName val="Calcul Salaires"/>
      <sheetName val="Reconciliation"/>
      <sheetName val="Somalia Country Office budget "/>
      <sheetName val="COA"/>
      <sheetName val="Control_Sheet2"/>
      <sheetName val="Summary"/>
      <sheetName val="1_parameters1"/>
      <sheetName val="2_assumptions1"/>
      <sheetName val="Basic_Info1"/>
      <sheetName val="Year 1_Budget Monitoring"/>
      <sheetName val="Payment to Partner"/>
      <sheetName val="Expenditures list"/>
      <sheetName val="Zone Follow up sheet"/>
      <sheetName val="Operational Budget"/>
      <sheetName val="Activity budget - KBC"/>
      <sheetName val="Yearly Installment Plan"/>
      <sheetName val="Stability fund"/>
      <sheetName val="Comms costs"/>
      <sheetName val="depts"/>
      <sheetName val="Pharma CIs"/>
      <sheetName val="References"/>
      <sheetName val="Worksheet"/>
      <sheetName val="Detail"/>
      <sheetName val="الهدر يومياً"/>
      <sheetName val="تصفيه face "/>
      <sheetName val="المديريات"/>
      <sheetName val="مواقع سلسلة التبريد"/>
      <sheetName val="ورقة1"/>
      <sheetName val="masterData"/>
      <sheetName val="Sheet2"/>
      <sheetName val="HIV"/>
      <sheetName val="HSS"/>
      <sheetName val="Malaria"/>
      <sheetName val="TB"/>
      <sheetName val="Budget_Full16"/>
      <sheetName val="Budget_-_Prog_Ops16"/>
      <sheetName val="NBI-Loki_Ops16"/>
      <sheetName val="Office_Operations16"/>
      <sheetName val="Prog_Supplies16"/>
      <sheetName val="Materials_and_Equipment16"/>
      <sheetName val="Staff_at_Locations16"/>
      <sheetName val="HQ_Technical_Support16"/>
      <sheetName val="IRC_SUMMARY16"/>
      <sheetName val="data_summary15"/>
      <sheetName val="Total_Exp_15"/>
      <sheetName val="Sudan_Detail_(USD$)15"/>
      <sheetName val="Personnel_Costs15"/>
      <sheetName val="Do_Not_Touch15"/>
      <sheetName val="PSB_paid4"/>
      <sheetName val="OFDA_Budget_41_xls4"/>
      <sheetName val="OFDA_Budget_414"/>
      <sheetName val="Staff_list4"/>
      <sheetName val="CRS_Detail_budget4"/>
      <sheetName val="TB_Criteria4"/>
      <sheetName val="Formula_Sheet2"/>
      <sheetName val="Control_Sheet3"/>
      <sheetName val="Drop_Down_Menu2"/>
      <sheetName val="Donor_Mapping_Codes2"/>
      <sheetName val="Calcul_Salaires"/>
      <sheetName val="Activity_Budget"/>
      <sheetName val="Data2_(No_Change)4"/>
      <sheetName val="Somalia_Country_Office_budget_"/>
      <sheetName val="1_parameters2"/>
      <sheetName val="2_assumptions2"/>
      <sheetName val="Basic_Info2"/>
      <sheetName val="Calcul_Salaires1"/>
      <sheetName val="Drop_Down_Menu3"/>
      <sheetName val="Formula_Sheet3"/>
      <sheetName val="Donor_Mapping_Codes3"/>
      <sheetName val="1_parameters3"/>
      <sheetName val="2_assumptions3"/>
      <sheetName val="Basic_Info3"/>
      <sheetName val="Calcul_Salaires2"/>
      <sheetName val="C1 "/>
      <sheetName val="C2"/>
      <sheetName val="C4"/>
      <sheetName val="C5"/>
      <sheetName val="RH"/>
      <sheetName val="ST"/>
      <sheetName val="TRANSIT"/>
      <sheetName val="PSB_paid5"/>
      <sheetName val="OFDA_Budget_41_xls5"/>
      <sheetName val="OFDA_Budget_415"/>
      <sheetName val="Drop_Down_Menu4"/>
      <sheetName val="Formula_Sheet4"/>
      <sheetName val="Control_Sheet4"/>
      <sheetName val="Donor_Mapping_Codes4"/>
      <sheetName val="1_parameters4"/>
      <sheetName val="2_assumptions4"/>
      <sheetName val="Basic_Info4"/>
      <sheetName val="Calcul_Salaires3"/>
      <sheetName val="Budget_Full20"/>
      <sheetName val="Budget_-_Prog_Ops20"/>
      <sheetName val="NBI-Loki_Ops20"/>
      <sheetName val="Office_Operations20"/>
      <sheetName val="Prog_Supplies20"/>
      <sheetName val="Materials_and_Equipment20"/>
      <sheetName val="Staff_at_Locations20"/>
      <sheetName val="HQ_Technical_Support20"/>
      <sheetName val="IRC_SUMMARY20"/>
      <sheetName val="data_summary19"/>
      <sheetName val="Total_Exp_19"/>
      <sheetName val="Sudan_Detail_(USD$)19"/>
      <sheetName val="Personnel_Costs19"/>
      <sheetName val="Do_Not_Touch19"/>
      <sheetName val="PSB_paid8"/>
      <sheetName val="OFDA_Budget_41_xls8"/>
      <sheetName val="OFDA_Budget_418"/>
      <sheetName val="Staff_list8"/>
      <sheetName val="CRS_Detail_budget8"/>
      <sheetName val="TB_Criteria8"/>
      <sheetName val="Formula_Sheet6"/>
      <sheetName val="Drop_Down_Menu6"/>
      <sheetName val="Control_Sheet7"/>
      <sheetName val="Donor_Mapping_Codes6"/>
      <sheetName val="1_parameters5"/>
      <sheetName val="2_assumptions5"/>
      <sheetName val="Basic_Info5"/>
      <sheetName val="Calcul_Salaires4"/>
      <sheetName val="Activity_Budget4"/>
      <sheetName val="Data2_(No_Change)8"/>
      <sheetName val="Somalia_Country_Office_budget_4"/>
      <sheetName val="Budget_Full19"/>
      <sheetName val="Budget_-_Prog_Ops19"/>
      <sheetName val="NBI-Loki_Ops19"/>
      <sheetName val="Office_Operations19"/>
      <sheetName val="Prog_Supplies19"/>
      <sheetName val="Materials_and_Equipment19"/>
      <sheetName val="Staff_at_Locations19"/>
      <sheetName val="HQ_Technical_Support19"/>
      <sheetName val="IRC_SUMMARY19"/>
      <sheetName val="data_summary18"/>
      <sheetName val="Total_Exp_18"/>
      <sheetName val="Sudan_Detail_(USD$)18"/>
      <sheetName val="Personnel_Costs18"/>
      <sheetName val="Do_Not_Touch18"/>
      <sheetName val="PSB_paid7"/>
      <sheetName val="OFDA_Budget_41_xls7"/>
      <sheetName val="OFDA_Budget_417"/>
      <sheetName val="Staff_list7"/>
      <sheetName val="CRS_Detail_budget7"/>
      <sheetName val="TB_Criteria7"/>
      <sheetName val="Formula_Sheet5"/>
      <sheetName val="Drop_Down_Menu5"/>
      <sheetName val="Control_Sheet6"/>
      <sheetName val="Donor_Mapping_Codes5"/>
      <sheetName val="Activity_Budget3"/>
      <sheetName val="Data2_(No_Change)7"/>
      <sheetName val="Somalia_Country_Office_budget_3"/>
      <sheetName val="Budget_Full17"/>
      <sheetName val="Budget_-_Prog_Ops17"/>
      <sheetName val="NBI-Loki_Ops17"/>
      <sheetName val="Office_Operations17"/>
      <sheetName val="Prog_Supplies17"/>
      <sheetName val="Materials_and_Equipment17"/>
      <sheetName val="Staff_at_Locations17"/>
      <sheetName val="HQ_Technical_Support17"/>
      <sheetName val="IRC_SUMMARY17"/>
      <sheetName val="data_summary16"/>
      <sheetName val="Total_Exp_16"/>
      <sheetName val="Sudan_Detail_(USD$)16"/>
      <sheetName val="Personnel_Costs16"/>
      <sheetName val="Do_Not_Touch16"/>
      <sheetName val="Staff_list5"/>
      <sheetName val="CRS_Detail_budget5"/>
      <sheetName val="TB_Criteria5"/>
      <sheetName val="Activity_Budget1"/>
      <sheetName val="Data2_(No_Change)5"/>
      <sheetName val="Somalia_Country_Office_budget_1"/>
      <sheetName val="Budget_Full18"/>
      <sheetName val="Budget_-_Prog_Ops18"/>
      <sheetName val="NBI-Loki_Ops18"/>
      <sheetName val="Office_Operations18"/>
      <sheetName val="Prog_Supplies18"/>
      <sheetName val="Materials_and_Equipment18"/>
      <sheetName val="Staff_at_Locations18"/>
      <sheetName val="HQ_Technical_Support18"/>
      <sheetName val="IRC_SUMMARY18"/>
      <sheetName val="data_summary17"/>
      <sheetName val="Total_Exp_17"/>
      <sheetName val="Sudan_Detail_(USD$)17"/>
      <sheetName val="Personnel_Costs17"/>
      <sheetName val="Do_Not_Touch17"/>
      <sheetName val="PSB_paid6"/>
      <sheetName val="OFDA_Budget_41_xls6"/>
      <sheetName val="OFDA_Budget_416"/>
      <sheetName val="Staff_list6"/>
      <sheetName val="CRS_Detail_budget6"/>
      <sheetName val="TB_Criteria6"/>
      <sheetName val="Control_Sheet5"/>
      <sheetName val="Activity_Budget2"/>
      <sheetName val="Data2_(No_Change)6"/>
      <sheetName val="Somalia_Country_Office_budget_2"/>
      <sheetName val="Budget_Full21"/>
      <sheetName val="Budget_-_Prog_Ops21"/>
      <sheetName val="NBI-Loki_Ops21"/>
      <sheetName val="Office_Operations21"/>
      <sheetName val="Prog_Supplies21"/>
      <sheetName val="Materials_and_Equipment21"/>
      <sheetName val="Staff_at_Locations21"/>
      <sheetName val="HQ_Technical_Support21"/>
      <sheetName val="IRC_SUMMARY21"/>
      <sheetName val="data_summary20"/>
      <sheetName val="Total_Exp_20"/>
      <sheetName val="Sudan_Detail_(USD$)20"/>
      <sheetName val="Personnel_Costs20"/>
      <sheetName val="Do_Not_Touch20"/>
      <sheetName val="PSB_paid9"/>
      <sheetName val="OFDA_Budget_41_xls9"/>
      <sheetName val="OFDA_Budget_419"/>
      <sheetName val="Staff_list9"/>
      <sheetName val="CRS_Detail_budget9"/>
      <sheetName val="TB_Criteria9"/>
      <sheetName val="Formula_Sheet7"/>
      <sheetName val="Drop_Down_Menu7"/>
      <sheetName val="Control_Sheet8"/>
      <sheetName val="Donor_Mapping_Codes7"/>
      <sheetName val="1_parameters6"/>
      <sheetName val="2_assumptions6"/>
      <sheetName val="Basic_Info6"/>
      <sheetName val="Calcul_Salaires5"/>
      <sheetName val="Activity_Budget5"/>
      <sheetName val="Data2_(No_Change)9"/>
      <sheetName val="Somalia_Country_Office_budget_5"/>
      <sheetName val="Budget_Full22"/>
      <sheetName val="Budget_-_Prog_Ops22"/>
      <sheetName val="NBI-Loki_Ops22"/>
      <sheetName val="Office_Operations22"/>
      <sheetName val="Prog_Supplies22"/>
      <sheetName val="Materials_and_Equipment22"/>
      <sheetName val="Staff_at_Locations22"/>
      <sheetName val="HQ_Technical_Support22"/>
      <sheetName val="IRC_SUMMARY22"/>
      <sheetName val="data_summary21"/>
      <sheetName val="Total_Exp_21"/>
      <sheetName val="Sudan_Detail_(USD$)21"/>
      <sheetName val="Personnel_Costs21"/>
      <sheetName val="Do_Not_Touch21"/>
      <sheetName val="PSB_paid10"/>
      <sheetName val="OFDA_Budget_41_xls10"/>
      <sheetName val="OFDA_Budget_4110"/>
      <sheetName val="Staff_list10"/>
      <sheetName val="CRS_Detail_budget10"/>
      <sheetName val="TB_Criteria10"/>
      <sheetName val="Formula_Sheet8"/>
      <sheetName val="Drop_Down_Menu8"/>
      <sheetName val="Control_Sheet9"/>
      <sheetName val="Donor_Mapping_Codes8"/>
      <sheetName val="1_parameters7"/>
      <sheetName val="2_assumptions7"/>
      <sheetName val="Basic_Info7"/>
      <sheetName val="Calcul_Salaires6"/>
      <sheetName val="Activity_Budget6"/>
      <sheetName val="Data2_(No_Change)10"/>
      <sheetName val="Somalia_Country_Office_budget_6"/>
      <sheetName val="Signature sheet"/>
      <sheetName val="Backend serv"/>
      <sheetName val="Backend drugs"/>
      <sheetName val="CRS_Yr1"/>
      <sheetName val="New Salary scale"/>
      <sheetName val="Indirect Cost"/>
      <sheetName val="#REF"/>
      <sheetName val="Budget  by Objective"/>
      <sheetName val="Consolidated Budget"/>
      <sheetName val="Receipt&amp;Payment+Request"/>
      <sheetName val="Input Sheet"/>
      <sheetName val="Paramétrage"/>
      <sheetName val="Budget Line Item"/>
      <sheetName val="Liste de factures"/>
      <sheetName val="Piks"/>
      <sheetName val="Admin 2011 detail"/>
      <sheetName val="4.grille salaire"/>
      <sheetName val="prts drc may 08"/>
      <sheetName val="data1"/>
      <sheetName val="BANK USDapril 09"/>
      <sheetName val="renvoi"/>
      <sheetName val="PARAMETRES"/>
      <sheetName val="1. SUMMARY"/>
      <sheetName val="Sheet1"/>
      <sheetName val="2. PERSONNEL"/>
      <sheetName val="Juillet 08"/>
      <sheetName val="Allocation of Pooled Exp-Sch 2"/>
      <sheetName val="Budget_Full23"/>
      <sheetName val="Budget_-_Prog_Ops23"/>
      <sheetName val="NBI-Loki_Ops23"/>
      <sheetName val="Office_Operations23"/>
      <sheetName val="Prog_Supplies23"/>
      <sheetName val="Materials_and_Equipment23"/>
      <sheetName val="Staff_at_Locations23"/>
      <sheetName val="HQ_Technical_Support23"/>
      <sheetName val="IRC_SUMMARY23"/>
      <sheetName val="data_summary22"/>
      <sheetName val="Sudan_Detail_(USD$)22"/>
      <sheetName val="Total_Exp_22"/>
      <sheetName val="Do_Not_Touch22"/>
      <sheetName val="Personnel_Costs22"/>
      <sheetName val="PSB_paid11"/>
      <sheetName val="CRS_Detail_budget11"/>
      <sheetName val="Staff_list11"/>
      <sheetName val="OFDA_Budget_41_xls11"/>
      <sheetName val="OFDA_Budget_4111"/>
      <sheetName val="TB_Criteria11"/>
      <sheetName val="Drop_Down_Menu9"/>
      <sheetName val="Formula_Sheet9"/>
      <sheetName val="Control_Sheet10"/>
      <sheetName val="Donor_Mapping_Codes9"/>
      <sheetName val="1_parameters8"/>
      <sheetName val="2_assumptions8"/>
      <sheetName val="Basic_Info8"/>
      <sheetName val="Calcul_Salaires7"/>
      <sheetName val="Activity_Budget7"/>
      <sheetName val="Data2_(No_Change)11"/>
      <sheetName val="Somalia_Country_Office_budget_7"/>
      <sheetName val="الهدر_يومياً"/>
      <sheetName val="تصفيه_face_"/>
      <sheetName val="مواقع_سلسلة_التبريد"/>
      <sheetName val="C1_"/>
      <sheetName val="Signature_sheet"/>
      <sheetName val="Backend_serv"/>
      <sheetName val="Backend_drugs"/>
      <sheetName val="Budget__by_Objective"/>
      <sheetName val="4_grille_salaire"/>
      <sheetName val="PME Tracking KNG"/>
      <sheetName val="March 2005"/>
      <sheetName val="Account Code"/>
      <sheetName val="Assumptions"/>
      <sheetName val="Year_1_Budget_Monitoring1"/>
      <sheetName val="Payment_to_Partner1"/>
      <sheetName val="Expenditures_list1"/>
      <sheetName val="Zone_Follow_up_sheet1"/>
      <sheetName val="Operational_Budget1"/>
      <sheetName val="Activity_budget_-_KBC1"/>
      <sheetName val="Yearly_Installment_Plan1"/>
      <sheetName val="Stability_fund1"/>
      <sheetName val="Comms_costs1"/>
      <sheetName val="Year_1_Budget_Monitoring"/>
      <sheetName val="Payment_to_Partner"/>
      <sheetName val="Expenditures_list"/>
      <sheetName val="Zone_Follow_up_sheet"/>
      <sheetName val="Operational_Budget"/>
      <sheetName val="Activity_budget_-_KBC"/>
      <sheetName val="Yearly_Installment_Plan"/>
      <sheetName val="Stability_fund"/>
      <sheetName val="Comms_costs"/>
      <sheetName val="Year_1_Budget_Monitoring2"/>
      <sheetName val="Payment_to_Partner2"/>
      <sheetName val="Expenditures_list2"/>
      <sheetName val="Zone_Follow_up_sheet2"/>
      <sheetName val="Operational_Budget2"/>
      <sheetName val="Activity_budget_-_KBC2"/>
      <sheetName val="Yearly_Installment_Plan2"/>
      <sheetName val="Stability_fund2"/>
      <sheetName val="Comms_costs2"/>
      <sheetName val="sheet3"/>
      <sheetName val="COMMITMENT TO BVA"/>
      <sheetName val="ALL ACTUALS"/>
      <sheetName val="Original Budget"/>
      <sheetName val="IRC Format"/>
      <sheetName val="list"/>
      <sheetName val="DRA - ERD Sector"/>
      <sheetName val="IRC"/>
      <sheetName val="Details"/>
      <sheetName val="FY18BudgetComparHelpernoGNA"/>
      <sheetName val="{AR}01"/>
      <sheetName val="Wksht-ODC"/>
      <sheetName val="Salary and Fringe"/>
      <sheetName val="Salary Scale"/>
      <sheetName val="Salary_and_Fringe"/>
      <sheetName val="Salary_Scale"/>
      <sheetName val="Salary_and_Fringe1"/>
      <sheetName val="Salary_Scale1"/>
      <sheetName val="Salary_and_Fringe2"/>
      <sheetName val="Salary_Scale2"/>
      <sheetName val="Ethiopie"/>
      <sheetName val="Rapport de stock"/>
      <sheetName val="Liste_de_factures"/>
      <sheetName val="Liste_de_factures1"/>
      <sheetName val="0210-YTDDetail"/>
      <sheetName val="JOURNAL echo"/>
    </sheetNames>
    <sheetDataSet>
      <sheetData sheetId="0">
        <row r="10">
          <cell r="G10">
            <v>50</v>
          </cell>
        </row>
      </sheetData>
      <sheetData sheetId="1">
        <row r="10">
          <cell r="G10">
            <v>50</v>
          </cell>
        </row>
      </sheetData>
      <sheetData sheetId="2">
        <row r="10">
          <cell r="G10">
            <v>50</v>
          </cell>
        </row>
      </sheetData>
      <sheetData sheetId="3">
        <row r="10">
          <cell r="G10">
            <v>50</v>
          </cell>
        </row>
      </sheetData>
      <sheetData sheetId="4">
        <row r="10">
          <cell r="G10">
            <v>50</v>
          </cell>
        </row>
      </sheetData>
      <sheetData sheetId="5">
        <row r="10">
          <cell r="G10">
            <v>50</v>
          </cell>
        </row>
      </sheetData>
      <sheetData sheetId="6">
        <row r="10">
          <cell r="G10">
            <v>50</v>
          </cell>
        </row>
      </sheetData>
      <sheetData sheetId="7" refreshError="1">
        <row r="10">
          <cell r="G10">
            <v>50</v>
          </cell>
          <cell r="H10">
            <v>10</v>
          </cell>
        </row>
      </sheetData>
      <sheetData sheetId="8"/>
      <sheetData sheetId="9">
        <row r="10">
          <cell r="G10">
            <v>6</v>
          </cell>
        </row>
      </sheetData>
      <sheetData sheetId="10">
        <row r="10">
          <cell r="G10">
            <v>50</v>
          </cell>
        </row>
      </sheetData>
      <sheetData sheetId="11" refreshError="1"/>
      <sheetData sheetId="12" refreshError="1"/>
      <sheetData sheetId="13">
        <row r="10">
          <cell r="G10">
            <v>50</v>
          </cell>
        </row>
      </sheetData>
      <sheetData sheetId="14">
        <row r="10">
          <cell r="G10">
            <v>50</v>
          </cell>
        </row>
      </sheetData>
      <sheetData sheetId="15">
        <row r="10">
          <cell r="G10">
            <v>50</v>
          </cell>
        </row>
      </sheetData>
      <sheetData sheetId="16">
        <row r="10">
          <cell r="G10">
            <v>50</v>
          </cell>
        </row>
      </sheetData>
      <sheetData sheetId="17">
        <row r="10">
          <cell r="G10">
            <v>50</v>
          </cell>
        </row>
      </sheetData>
      <sheetData sheetId="18">
        <row r="10">
          <cell r="G10">
            <v>50</v>
          </cell>
        </row>
      </sheetData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0">
          <cell r="G10">
            <v>50</v>
          </cell>
        </row>
      </sheetData>
      <sheetData sheetId="30">
        <row r="10">
          <cell r="G10">
            <v>50</v>
          </cell>
        </row>
      </sheetData>
      <sheetData sheetId="31">
        <row r="10">
          <cell r="G10">
            <v>50</v>
          </cell>
        </row>
      </sheetData>
      <sheetData sheetId="32">
        <row r="10">
          <cell r="G10">
            <v>50</v>
          </cell>
        </row>
      </sheetData>
      <sheetData sheetId="33">
        <row r="10">
          <cell r="G10">
            <v>50</v>
          </cell>
        </row>
      </sheetData>
      <sheetData sheetId="34">
        <row r="10">
          <cell r="G10">
            <v>50</v>
          </cell>
        </row>
      </sheetData>
      <sheetData sheetId="35">
        <row r="10">
          <cell r="G10">
            <v>50</v>
          </cell>
        </row>
      </sheetData>
      <sheetData sheetId="36">
        <row r="10">
          <cell r="G10">
            <v>50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10">
          <cell r="G10">
            <v>50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10">
          <cell r="G10">
            <v>50</v>
          </cell>
        </row>
      </sheetData>
      <sheetData sheetId="80">
        <row r="10">
          <cell r="G10">
            <v>50</v>
          </cell>
        </row>
      </sheetData>
      <sheetData sheetId="81">
        <row r="10">
          <cell r="G10">
            <v>50</v>
          </cell>
        </row>
      </sheetData>
      <sheetData sheetId="82">
        <row r="10">
          <cell r="G10">
            <v>50</v>
          </cell>
        </row>
      </sheetData>
      <sheetData sheetId="83">
        <row r="10">
          <cell r="G10">
            <v>50</v>
          </cell>
        </row>
      </sheetData>
      <sheetData sheetId="84">
        <row r="10">
          <cell r="G10">
            <v>50</v>
          </cell>
        </row>
      </sheetData>
      <sheetData sheetId="85">
        <row r="10">
          <cell r="G10">
            <v>50</v>
          </cell>
        </row>
      </sheetData>
      <sheetData sheetId="86">
        <row r="10">
          <cell r="G10">
            <v>50</v>
          </cell>
        </row>
      </sheetData>
      <sheetData sheetId="87">
        <row r="10">
          <cell r="G10">
            <v>50</v>
          </cell>
        </row>
      </sheetData>
      <sheetData sheetId="88">
        <row r="10">
          <cell r="G10">
            <v>50</v>
          </cell>
        </row>
      </sheetData>
      <sheetData sheetId="89">
        <row r="10">
          <cell r="G10">
            <v>50</v>
          </cell>
        </row>
      </sheetData>
      <sheetData sheetId="90">
        <row r="10">
          <cell r="G10">
            <v>50</v>
          </cell>
        </row>
      </sheetData>
      <sheetData sheetId="91">
        <row r="10">
          <cell r="G10">
            <v>50</v>
          </cell>
        </row>
      </sheetData>
      <sheetData sheetId="92">
        <row r="10">
          <cell r="G10">
            <v>50</v>
          </cell>
        </row>
      </sheetData>
      <sheetData sheetId="93">
        <row r="10">
          <cell r="G10">
            <v>50</v>
          </cell>
        </row>
      </sheetData>
      <sheetData sheetId="94">
        <row r="10">
          <cell r="G10">
            <v>50</v>
          </cell>
        </row>
      </sheetData>
      <sheetData sheetId="95">
        <row r="10">
          <cell r="G10">
            <v>50</v>
          </cell>
        </row>
      </sheetData>
      <sheetData sheetId="96">
        <row r="10">
          <cell r="G10">
            <v>50</v>
          </cell>
        </row>
      </sheetData>
      <sheetData sheetId="97">
        <row r="10">
          <cell r="G10">
            <v>50</v>
          </cell>
        </row>
      </sheetData>
      <sheetData sheetId="98">
        <row r="10">
          <cell r="G10">
            <v>50</v>
          </cell>
        </row>
      </sheetData>
      <sheetData sheetId="99">
        <row r="10">
          <cell r="G10">
            <v>50</v>
          </cell>
        </row>
      </sheetData>
      <sheetData sheetId="100">
        <row r="10">
          <cell r="G10">
            <v>50</v>
          </cell>
        </row>
      </sheetData>
      <sheetData sheetId="101">
        <row r="10">
          <cell r="G10">
            <v>50</v>
          </cell>
        </row>
      </sheetData>
      <sheetData sheetId="102">
        <row r="10">
          <cell r="G10">
            <v>50</v>
          </cell>
        </row>
      </sheetData>
      <sheetData sheetId="103">
        <row r="10">
          <cell r="G10">
            <v>50</v>
          </cell>
        </row>
      </sheetData>
      <sheetData sheetId="104">
        <row r="10">
          <cell r="G10">
            <v>50</v>
          </cell>
        </row>
      </sheetData>
      <sheetData sheetId="105">
        <row r="10">
          <cell r="G10">
            <v>50</v>
          </cell>
        </row>
      </sheetData>
      <sheetData sheetId="106">
        <row r="10">
          <cell r="G10">
            <v>50</v>
          </cell>
        </row>
      </sheetData>
      <sheetData sheetId="107">
        <row r="10">
          <cell r="G10">
            <v>50</v>
          </cell>
        </row>
      </sheetData>
      <sheetData sheetId="108">
        <row r="10">
          <cell r="G10">
            <v>50</v>
          </cell>
        </row>
      </sheetData>
      <sheetData sheetId="109">
        <row r="10">
          <cell r="G10">
            <v>50</v>
          </cell>
        </row>
      </sheetData>
      <sheetData sheetId="110">
        <row r="10">
          <cell r="G10">
            <v>50</v>
          </cell>
        </row>
      </sheetData>
      <sheetData sheetId="111">
        <row r="10">
          <cell r="G10">
            <v>50</v>
          </cell>
        </row>
      </sheetData>
      <sheetData sheetId="112">
        <row r="10">
          <cell r="G10">
            <v>50</v>
          </cell>
        </row>
      </sheetData>
      <sheetData sheetId="113">
        <row r="10">
          <cell r="G10">
            <v>50</v>
          </cell>
        </row>
      </sheetData>
      <sheetData sheetId="114">
        <row r="10">
          <cell r="G10">
            <v>50</v>
          </cell>
        </row>
      </sheetData>
      <sheetData sheetId="115">
        <row r="10">
          <cell r="G10">
            <v>50</v>
          </cell>
        </row>
      </sheetData>
      <sheetData sheetId="116">
        <row r="10">
          <cell r="G10">
            <v>50</v>
          </cell>
        </row>
      </sheetData>
      <sheetData sheetId="117">
        <row r="10">
          <cell r="G10">
            <v>50</v>
          </cell>
        </row>
      </sheetData>
      <sheetData sheetId="118">
        <row r="10">
          <cell r="G10">
            <v>50</v>
          </cell>
        </row>
      </sheetData>
      <sheetData sheetId="119">
        <row r="10">
          <cell r="G10">
            <v>50</v>
          </cell>
        </row>
      </sheetData>
      <sheetData sheetId="120">
        <row r="10">
          <cell r="G10">
            <v>50</v>
          </cell>
        </row>
      </sheetData>
      <sheetData sheetId="121">
        <row r="10">
          <cell r="G10">
            <v>50</v>
          </cell>
        </row>
      </sheetData>
      <sheetData sheetId="122">
        <row r="10">
          <cell r="G10">
            <v>50</v>
          </cell>
        </row>
      </sheetData>
      <sheetData sheetId="123">
        <row r="10">
          <cell r="G10">
            <v>50</v>
          </cell>
        </row>
      </sheetData>
      <sheetData sheetId="124">
        <row r="10">
          <cell r="G10">
            <v>50</v>
          </cell>
        </row>
      </sheetData>
      <sheetData sheetId="125">
        <row r="10">
          <cell r="G10">
            <v>50</v>
          </cell>
        </row>
      </sheetData>
      <sheetData sheetId="126">
        <row r="10">
          <cell r="G10">
            <v>50</v>
          </cell>
        </row>
      </sheetData>
      <sheetData sheetId="127">
        <row r="10">
          <cell r="G10">
            <v>50</v>
          </cell>
        </row>
      </sheetData>
      <sheetData sheetId="128">
        <row r="10">
          <cell r="G10">
            <v>50</v>
          </cell>
        </row>
      </sheetData>
      <sheetData sheetId="129" refreshError="1"/>
      <sheetData sheetId="130">
        <row r="10">
          <cell r="G10">
            <v>50</v>
          </cell>
        </row>
      </sheetData>
      <sheetData sheetId="131">
        <row r="10">
          <cell r="G10">
            <v>50</v>
          </cell>
        </row>
      </sheetData>
      <sheetData sheetId="132">
        <row r="10">
          <cell r="G10">
            <v>50</v>
          </cell>
        </row>
      </sheetData>
      <sheetData sheetId="133">
        <row r="10">
          <cell r="G10">
            <v>50</v>
          </cell>
        </row>
      </sheetData>
      <sheetData sheetId="134">
        <row r="10">
          <cell r="G10">
            <v>50</v>
          </cell>
        </row>
      </sheetData>
      <sheetData sheetId="135">
        <row r="10">
          <cell r="G10">
            <v>50</v>
          </cell>
        </row>
      </sheetData>
      <sheetData sheetId="136">
        <row r="10">
          <cell r="G10">
            <v>50</v>
          </cell>
        </row>
      </sheetData>
      <sheetData sheetId="137">
        <row r="10">
          <cell r="G10">
            <v>50</v>
          </cell>
        </row>
      </sheetData>
      <sheetData sheetId="138">
        <row r="10">
          <cell r="G10">
            <v>50</v>
          </cell>
        </row>
      </sheetData>
      <sheetData sheetId="139">
        <row r="10">
          <cell r="G10">
            <v>50</v>
          </cell>
        </row>
      </sheetData>
      <sheetData sheetId="140">
        <row r="10">
          <cell r="G10">
            <v>50</v>
          </cell>
        </row>
      </sheetData>
      <sheetData sheetId="141">
        <row r="10">
          <cell r="G10">
            <v>50</v>
          </cell>
        </row>
      </sheetData>
      <sheetData sheetId="142">
        <row r="10">
          <cell r="G10">
            <v>50</v>
          </cell>
        </row>
      </sheetData>
      <sheetData sheetId="143">
        <row r="10">
          <cell r="G10">
            <v>50</v>
          </cell>
        </row>
      </sheetData>
      <sheetData sheetId="144">
        <row r="10">
          <cell r="G10">
            <v>50</v>
          </cell>
        </row>
      </sheetData>
      <sheetData sheetId="145">
        <row r="10">
          <cell r="G10">
            <v>50</v>
          </cell>
        </row>
      </sheetData>
      <sheetData sheetId="146">
        <row r="10">
          <cell r="G10">
            <v>50</v>
          </cell>
        </row>
      </sheetData>
      <sheetData sheetId="147">
        <row r="10">
          <cell r="G10">
            <v>50</v>
          </cell>
        </row>
      </sheetData>
      <sheetData sheetId="148">
        <row r="10">
          <cell r="G10">
            <v>50</v>
          </cell>
        </row>
      </sheetData>
      <sheetData sheetId="149">
        <row r="10">
          <cell r="G10">
            <v>50</v>
          </cell>
        </row>
      </sheetData>
      <sheetData sheetId="150">
        <row r="10">
          <cell r="G10">
            <v>50</v>
          </cell>
        </row>
      </sheetData>
      <sheetData sheetId="151">
        <row r="10">
          <cell r="G10">
            <v>50</v>
          </cell>
        </row>
      </sheetData>
      <sheetData sheetId="152">
        <row r="10">
          <cell r="G10">
            <v>50</v>
          </cell>
        </row>
      </sheetData>
      <sheetData sheetId="153">
        <row r="10">
          <cell r="G10">
            <v>50</v>
          </cell>
        </row>
      </sheetData>
      <sheetData sheetId="154">
        <row r="10">
          <cell r="G10">
            <v>50</v>
          </cell>
        </row>
      </sheetData>
      <sheetData sheetId="155">
        <row r="10">
          <cell r="G10">
            <v>50</v>
          </cell>
        </row>
      </sheetData>
      <sheetData sheetId="156">
        <row r="10">
          <cell r="G10">
            <v>50</v>
          </cell>
        </row>
      </sheetData>
      <sheetData sheetId="157">
        <row r="10">
          <cell r="G10">
            <v>50</v>
          </cell>
        </row>
      </sheetData>
      <sheetData sheetId="158">
        <row r="10">
          <cell r="G10">
            <v>50</v>
          </cell>
        </row>
      </sheetData>
      <sheetData sheetId="159">
        <row r="10">
          <cell r="G10">
            <v>50</v>
          </cell>
        </row>
      </sheetData>
      <sheetData sheetId="160">
        <row r="10">
          <cell r="G10">
            <v>50</v>
          </cell>
        </row>
      </sheetData>
      <sheetData sheetId="161">
        <row r="10">
          <cell r="G10">
            <v>50</v>
          </cell>
        </row>
      </sheetData>
      <sheetData sheetId="162">
        <row r="10">
          <cell r="G10">
            <v>50</v>
          </cell>
        </row>
      </sheetData>
      <sheetData sheetId="163">
        <row r="10">
          <cell r="G10">
            <v>50</v>
          </cell>
        </row>
      </sheetData>
      <sheetData sheetId="164">
        <row r="10">
          <cell r="G10">
            <v>50</v>
          </cell>
        </row>
      </sheetData>
      <sheetData sheetId="165">
        <row r="10">
          <cell r="G10">
            <v>50</v>
          </cell>
        </row>
      </sheetData>
      <sheetData sheetId="166">
        <row r="10">
          <cell r="G10">
            <v>50</v>
          </cell>
        </row>
      </sheetData>
      <sheetData sheetId="167">
        <row r="10">
          <cell r="G10">
            <v>50</v>
          </cell>
        </row>
      </sheetData>
      <sheetData sheetId="168">
        <row r="10">
          <cell r="G10">
            <v>50</v>
          </cell>
        </row>
      </sheetData>
      <sheetData sheetId="169">
        <row r="10">
          <cell r="G10">
            <v>50</v>
          </cell>
        </row>
      </sheetData>
      <sheetData sheetId="170">
        <row r="10">
          <cell r="G10">
            <v>50</v>
          </cell>
        </row>
      </sheetData>
      <sheetData sheetId="171">
        <row r="10">
          <cell r="G10">
            <v>50</v>
          </cell>
        </row>
      </sheetData>
      <sheetData sheetId="172">
        <row r="10">
          <cell r="G10">
            <v>50</v>
          </cell>
        </row>
      </sheetData>
      <sheetData sheetId="173">
        <row r="10">
          <cell r="G10">
            <v>50</v>
          </cell>
        </row>
      </sheetData>
      <sheetData sheetId="174">
        <row r="10">
          <cell r="G10">
            <v>50</v>
          </cell>
        </row>
      </sheetData>
      <sheetData sheetId="175">
        <row r="10">
          <cell r="G10">
            <v>50</v>
          </cell>
        </row>
      </sheetData>
      <sheetData sheetId="176">
        <row r="10">
          <cell r="G10">
            <v>50</v>
          </cell>
        </row>
      </sheetData>
      <sheetData sheetId="177">
        <row r="10">
          <cell r="G10">
            <v>50</v>
          </cell>
        </row>
      </sheetData>
      <sheetData sheetId="178">
        <row r="10">
          <cell r="G10">
            <v>50</v>
          </cell>
        </row>
      </sheetData>
      <sheetData sheetId="179">
        <row r="10">
          <cell r="G10">
            <v>50</v>
          </cell>
        </row>
      </sheetData>
      <sheetData sheetId="180">
        <row r="10">
          <cell r="G10">
            <v>50</v>
          </cell>
        </row>
      </sheetData>
      <sheetData sheetId="181">
        <row r="10">
          <cell r="G10">
            <v>50</v>
          </cell>
        </row>
      </sheetData>
      <sheetData sheetId="182">
        <row r="10">
          <cell r="G10">
            <v>50</v>
          </cell>
        </row>
      </sheetData>
      <sheetData sheetId="183">
        <row r="10">
          <cell r="G10">
            <v>50</v>
          </cell>
        </row>
      </sheetData>
      <sheetData sheetId="184">
        <row r="10">
          <cell r="G10">
            <v>50</v>
          </cell>
        </row>
      </sheetData>
      <sheetData sheetId="185">
        <row r="10">
          <cell r="G10">
            <v>50</v>
          </cell>
        </row>
      </sheetData>
      <sheetData sheetId="186">
        <row r="10">
          <cell r="G10">
            <v>50</v>
          </cell>
        </row>
      </sheetData>
      <sheetData sheetId="187">
        <row r="10">
          <cell r="G10">
            <v>50</v>
          </cell>
        </row>
      </sheetData>
      <sheetData sheetId="188">
        <row r="10">
          <cell r="G10">
            <v>50</v>
          </cell>
        </row>
      </sheetData>
      <sheetData sheetId="189">
        <row r="10">
          <cell r="G10">
            <v>50</v>
          </cell>
        </row>
      </sheetData>
      <sheetData sheetId="190">
        <row r="10">
          <cell r="G10">
            <v>50</v>
          </cell>
        </row>
      </sheetData>
      <sheetData sheetId="191">
        <row r="10">
          <cell r="G10">
            <v>50</v>
          </cell>
        </row>
      </sheetData>
      <sheetData sheetId="192">
        <row r="10">
          <cell r="G10">
            <v>50</v>
          </cell>
        </row>
      </sheetData>
      <sheetData sheetId="193">
        <row r="10">
          <cell r="G10">
            <v>50</v>
          </cell>
        </row>
      </sheetData>
      <sheetData sheetId="194">
        <row r="10">
          <cell r="G10">
            <v>50</v>
          </cell>
        </row>
      </sheetData>
      <sheetData sheetId="195">
        <row r="10">
          <cell r="G10">
            <v>50</v>
          </cell>
        </row>
      </sheetData>
      <sheetData sheetId="196">
        <row r="10">
          <cell r="G10">
            <v>50</v>
          </cell>
        </row>
      </sheetData>
      <sheetData sheetId="197">
        <row r="10">
          <cell r="G10">
            <v>50</v>
          </cell>
        </row>
      </sheetData>
      <sheetData sheetId="198">
        <row r="10">
          <cell r="G10">
            <v>50</v>
          </cell>
        </row>
      </sheetData>
      <sheetData sheetId="199">
        <row r="10">
          <cell r="G10">
            <v>50</v>
          </cell>
        </row>
      </sheetData>
      <sheetData sheetId="200">
        <row r="10">
          <cell r="G10">
            <v>50</v>
          </cell>
        </row>
      </sheetData>
      <sheetData sheetId="201">
        <row r="10">
          <cell r="G10">
            <v>50</v>
          </cell>
        </row>
      </sheetData>
      <sheetData sheetId="202">
        <row r="10">
          <cell r="G10">
            <v>50</v>
          </cell>
        </row>
      </sheetData>
      <sheetData sheetId="203">
        <row r="10">
          <cell r="G10">
            <v>50</v>
          </cell>
        </row>
      </sheetData>
      <sheetData sheetId="204">
        <row r="10">
          <cell r="G10">
            <v>50</v>
          </cell>
        </row>
      </sheetData>
      <sheetData sheetId="205">
        <row r="10">
          <cell r="G10">
            <v>50</v>
          </cell>
        </row>
      </sheetData>
      <sheetData sheetId="206">
        <row r="10">
          <cell r="G10">
            <v>50</v>
          </cell>
        </row>
      </sheetData>
      <sheetData sheetId="207">
        <row r="10">
          <cell r="G10">
            <v>50</v>
          </cell>
        </row>
      </sheetData>
      <sheetData sheetId="208">
        <row r="10">
          <cell r="G10">
            <v>50</v>
          </cell>
        </row>
      </sheetData>
      <sheetData sheetId="209">
        <row r="10">
          <cell r="G10">
            <v>50</v>
          </cell>
        </row>
      </sheetData>
      <sheetData sheetId="210">
        <row r="10">
          <cell r="G10">
            <v>50</v>
          </cell>
        </row>
      </sheetData>
      <sheetData sheetId="211">
        <row r="10">
          <cell r="G10">
            <v>50</v>
          </cell>
        </row>
      </sheetData>
      <sheetData sheetId="212">
        <row r="10">
          <cell r="G10">
            <v>50</v>
          </cell>
        </row>
      </sheetData>
      <sheetData sheetId="213">
        <row r="10">
          <cell r="G10">
            <v>50</v>
          </cell>
        </row>
      </sheetData>
      <sheetData sheetId="214">
        <row r="10">
          <cell r="G10">
            <v>50</v>
          </cell>
        </row>
      </sheetData>
      <sheetData sheetId="215">
        <row r="10">
          <cell r="G10">
            <v>50</v>
          </cell>
        </row>
      </sheetData>
      <sheetData sheetId="216">
        <row r="10">
          <cell r="G10">
            <v>50</v>
          </cell>
        </row>
      </sheetData>
      <sheetData sheetId="217">
        <row r="10">
          <cell r="G10">
            <v>50</v>
          </cell>
        </row>
      </sheetData>
      <sheetData sheetId="218">
        <row r="10">
          <cell r="G10">
            <v>50</v>
          </cell>
        </row>
      </sheetData>
      <sheetData sheetId="219">
        <row r="10">
          <cell r="G10">
            <v>50</v>
          </cell>
        </row>
      </sheetData>
      <sheetData sheetId="220">
        <row r="10">
          <cell r="G10">
            <v>50</v>
          </cell>
        </row>
      </sheetData>
      <sheetData sheetId="221">
        <row r="10">
          <cell r="G10">
            <v>50</v>
          </cell>
        </row>
      </sheetData>
      <sheetData sheetId="222">
        <row r="10">
          <cell r="G10">
            <v>50</v>
          </cell>
        </row>
      </sheetData>
      <sheetData sheetId="223">
        <row r="10">
          <cell r="G10">
            <v>50</v>
          </cell>
        </row>
      </sheetData>
      <sheetData sheetId="224">
        <row r="10">
          <cell r="G10">
            <v>50</v>
          </cell>
        </row>
      </sheetData>
      <sheetData sheetId="225">
        <row r="10">
          <cell r="G10">
            <v>50</v>
          </cell>
        </row>
      </sheetData>
      <sheetData sheetId="226">
        <row r="10">
          <cell r="G10">
            <v>50</v>
          </cell>
        </row>
      </sheetData>
      <sheetData sheetId="227">
        <row r="10">
          <cell r="G10">
            <v>50</v>
          </cell>
        </row>
      </sheetData>
      <sheetData sheetId="228">
        <row r="10">
          <cell r="G10">
            <v>50</v>
          </cell>
        </row>
      </sheetData>
      <sheetData sheetId="229">
        <row r="10">
          <cell r="G10">
            <v>50</v>
          </cell>
        </row>
      </sheetData>
      <sheetData sheetId="230">
        <row r="10">
          <cell r="G10">
            <v>50</v>
          </cell>
        </row>
      </sheetData>
      <sheetData sheetId="231">
        <row r="10">
          <cell r="G10">
            <v>50</v>
          </cell>
        </row>
      </sheetData>
      <sheetData sheetId="232">
        <row r="10">
          <cell r="G10">
            <v>50</v>
          </cell>
        </row>
      </sheetData>
      <sheetData sheetId="233">
        <row r="10">
          <cell r="G10">
            <v>50</v>
          </cell>
        </row>
      </sheetData>
      <sheetData sheetId="234">
        <row r="10">
          <cell r="G10">
            <v>50</v>
          </cell>
        </row>
      </sheetData>
      <sheetData sheetId="235">
        <row r="10">
          <cell r="G10">
            <v>50</v>
          </cell>
        </row>
      </sheetData>
      <sheetData sheetId="236">
        <row r="10">
          <cell r="G10">
            <v>50</v>
          </cell>
        </row>
      </sheetData>
      <sheetData sheetId="237">
        <row r="10">
          <cell r="G10">
            <v>50</v>
          </cell>
        </row>
      </sheetData>
      <sheetData sheetId="238">
        <row r="10">
          <cell r="G10">
            <v>50</v>
          </cell>
        </row>
      </sheetData>
      <sheetData sheetId="239">
        <row r="10">
          <cell r="G10">
            <v>50</v>
          </cell>
        </row>
      </sheetData>
      <sheetData sheetId="240">
        <row r="10">
          <cell r="G10">
            <v>50</v>
          </cell>
        </row>
      </sheetData>
      <sheetData sheetId="241">
        <row r="10">
          <cell r="G10">
            <v>50</v>
          </cell>
        </row>
      </sheetData>
      <sheetData sheetId="242">
        <row r="10">
          <cell r="G10">
            <v>50</v>
          </cell>
        </row>
      </sheetData>
      <sheetData sheetId="243">
        <row r="10">
          <cell r="G10">
            <v>50</v>
          </cell>
        </row>
      </sheetData>
      <sheetData sheetId="244">
        <row r="10">
          <cell r="G10">
            <v>50</v>
          </cell>
        </row>
      </sheetData>
      <sheetData sheetId="245">
        <row r="10">
          <cell r="G10">
            <v>50</v>
          </cell>
        </row>
      </sheetData>
      <sheetData sheetId="246">
        <row r="10">
          <cell r="G10">
            <v>50</v>
          </cell>
        </row>
      </sheetData>
      <sheetData sheetId="247">
        <row r="10">
          <cell r="G10">
            <v>50</v>
          </cell>
        </row>
      </sheetData>
      <sheetData sheetId="248">
        <row r="10">
          <cell r="G10">
            <v>50</v>
          </cell>
        </row>
      </sheetData>
      <sheetData sheetId="249">
        <row r="10">
          <cell r="G10">
            <v>50</v>
          </cell>
        </row>
      </sheetData>
      <sheetData sheetId="250">
        <row r="10">
          <cell r="G10">
            <v>50</v>
          </cell>
        </row>
      </sheetData>
      <sheetData sheetId="251">
        <row r="10">
          <cell r="G10">
            <v>50</v>
          </cell>
        </row>
      </sheetData>
      <sheetData sheetId="252">
        <row r="10">
          <cell r="G10">
            <v>50</v>
          </cell>
        </row>
      </sheetData>
      <sheetData sheetId="253">
        <row r="10">
          <cell r="G10">
            <v>50</v>
          </cell>
        </row>
      </sheetData>
      <sheetData sheetId="254">
        <row r="10">
          <cell r="G10">
            <v>50</v>
          </cell>
        </row>
      </sheetData>
      <sheetData sheetId="255">
        <row r="10">
          <cell r="G10">
            <v>50</v>
          </cell>
        </row>
      </sheetData>
      <sheetData sheetId="256">
        <row r="10">
          <cell r="G10">
            <v>50</v>
          </cell>
        </row>
      </sheetData>
      <sheetData sheetId="257">
        <row r="10">
          <cell r="G10">
            <v>50</v>
          </cell>
        </row>
      </sheetData>
      <sheetData sheetId="258">
        <row r="10">
          <cell r="G10">
            <v>50</v>
          </cell>
        </row>
      </sheetData>
      <sheetData sheetId="259">
        <row r="10">
          <cell r="G10">
            <v>50</v>
          </cell>
        </row>
      </sheetData>
      <sheetData sheetId="260">
        <row r="10">
          <cell r="G10">
            <v>50</v>
          </cell>
        </row>
      </sheetData>
      <sheetData sheetId="261">
        <row r="10">
          <cell r="G10">
            <v>50</v>
          </cell>
        </row>
      </sheetData>
      <sheetData sheetId="262">
        <row r="10">
          <cell r="G10">
            <v>50</v>
          </cell>
        </row>
      </sheetData>
      <sheetData sheetId="263">
        <row r="10">
          <cell r="G10">
            <v>50</v>
          </cell>
        </row>
      </sheetData>
      <sheetData sheetId="264">
        <row r="10">
          <cell r="G10">
            <v>50</v>
          </cell>
        </row>
      </sheetData>
      <sheetData sheetId="265">
        <row r="10">
          <cell r="G10">
            <v>50</v>
          </cell>
        </row>
      </sheetData>
      <sheetData sheetId="266">
        <row r="10">
          <cell r="G10">
            <v>50</v>
          </cell>
        </row>
      </sheetData>
      <sheetData sheetId="267">
        <row r="10">
          <cell r="G10">
            <v>50</v>
          </cell>
        </row>
      </sheetData>
      <sheetData sheetId="268">
        <row r="10">
          <cell r="G10">
            <v>50</v>
          </cell>
        </row>
      </sheetData>
      <sheetData sheetId="269">
        <row r="10">
          <cell r="G10">
            <v>50</v>
          </cell>
        </row>
      </sheetData>
      <sheetData sheetId="270">
        <row r="10">
          <cell r="G10">
            <v>50</v>
          </cell>
        </row>
      </sheetData>
      <sheetData sheetId="271">
        <row r="10">
          <cell r="G10">
            <v>50</v>
          </cell>
        </row>
      </sheetData>
      <sheetData sheetId="272">
        <row r="10">
          <cell r="G10">
            <v>50</v>
          </cell>
        </row>
      </sheetData>
      <sheetData sheetId="273">
        <row r="10">
          <cell r="G10">
            <v>50</v>
          </cell>
        </row>
      </sheetData>
      <sheetData sheetId="274">
        <row r="10">
          <cell r="G10">
            <v>50</v>
          </cell>
        </row>
      </sheetData>
      <sheetData sheetId="275">
        <row r="10">
          <cell r="G10">
            <v>50</v>
          </cell>
        </row>
      </sheetData>
      <sheetData sheetId="276">
        <row r="10">
          <cell r="G10">
            <v>50</v>
          </cell>
        </row>
      </sheetData>
      <sheetData sheetId="277">
        <row r="10">
          <cell r="G10">
            <v>50</v>
          </cell>
        </row>
      </sheetData>
      <sheetData sheetId="278">
        <row r="10">
          <cell r="G10">
            <v>50</v>
          </cell>
        </row>
      </sheetData>
      <sheetData sheetId="279">
        <row r="10">
          <cell r="G10">
            <v>50</v>
          </cell>
        </row>
      </sheetData>
      <sheetData sheetId="280">
        <row r="10">
          <cell r="G10">
            <v>50</v>
          </cell>
        </row>
      </sheetData>
      <sheetData sheetId="281">
        <row r="10">
          <cell r="G10">
            <v>50</v>
          </cell>
        </row>
      </sheetData>
      <sheetData sheetId="282">
        <row r="10">
          <cell r="G10">
            <v>50</v>
          </cell>
        </row>
      </sheetData>
      <sheetData sheetId="283">
        <row r="10">
          <cell r="G10">
            <v>50</v>
          </cell>
        </row>
      </sheetData>
      <sheetData sheetId="284">
        <row r="10">
          <cell r="G10">
            <v>50</v>
          </cell>
        </row>
      </sheetData>
      <sheetData sheetId="285">
        <row r="10">
          <cell r="G10">
            <v>50</v>
          </cell>
        </row>
      </sheetData>
      <sheetData sheetId="286">
        <row r="10">
          <cell r="G10">
            <v>50</v>
          </cell>
        </row>
      </sheetData>
      <sheetData sheetId="287">
        <row r="10">
          <cell r="G10">
            <v>50</v>
          </cell>
        </row>
      </sheetData>
      <sheetData sheetId="288">
        <row r="10">
          <cell r="G10">
            <v>50</v>
          </cell>
        </row>
      </sheetData>
      <sheetData sheetId="289">
        <row r="10">
          <cell r="G10">
            <v>50</v>
          </cell>
        </row>
      </sheetData>
      <sheetData sheetId="290">
        <row r="10">
          <cell r="G10">
            <v>50</v>
          </cell>
        </row>
      </sheetData>
      <sheetData sheetId="291">
        <row r="10">
          <cell r="G10">
            <v>50</v>
          </cell>
        </row>
      </sheetData>
      <sheetData sheetId="292">
        <row r="10">
          <cell r="G10">
            <v>50</v>
          </cell>
        </row>
      </sheetData>
      <sheetData sheetId="293">
        <row r="10">
          <cell r="G10">
            <v>50</v>
          </cell>
        </row>
      </sheetData>
      <sheetData sheetId="294">
        <row r="10">
          <cell r="G10">
            <v>50</v>
          </cell>
        </row>
      </sheetData>
      <sheetData sheetId="295">
        <row r="10">
          <cell r="G10">
            <v>50</v>
          </cell>
        </row>
      </sheetData>
      <sheetData sheetId="296">
        <row r="10">
          <cell r="G10">
            <v>50</v>
          </cell>
        </row>
      </sheetData>
      <sheetData sheetId="297">
        <row r="10">
          <cell r="G10">
            <v>50</v>
          </cell>
        </row>
      </sheetData>
      <sheetData sheetId="298">
        <row r="10">
          <cell r="G10">
            <v>50</v>
          </cell>
        </row>
      </sheetData>
      <sheetData sheetId="299">
        <row r="10">
          <cell r="G10">
            <v>50</v>
          </cell>
        </row>
      </sheetData>
      <sheetData sheetId="300">
        <row r="10">
          <cell r="G10">
            <v>50</v>
          </cell>
        </row>
      </sheetData>
      <sheetData sheetId="301">
        <row r="10">
          <cell r="G10">
            <v>50</v>
          </cell>
        </row>
      </sheetData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10">
          <cell r="G10">
            <v>50</v>
          </cell>
        </row>
      </sheetData>
      <sheetData sheetId="311" refreshError="1"/>
      <sheetData sheetId="312">
        <row r="10">
          <cell r="G10">
            <v>50</v>
          </cell>
        </row>
      </sheetData>
      <sheetData sheetId="313">
        <row r="10">
          <cell r="G10">
            <v>50</v>
          </cell>
        </row>
      </sheetData>
      <sheetData sheetId="314">
        <row r="10">
          <cell r="G10">
            <v>50</v>
          </cell>
        </row>
      </sheetData>
      <sheetData sheetId="315"/>
      <sheetData sheetId="316">
        <row r="10">
          <cell r="G10">
            <v>50</v>
          </cell>
        </row>
      </sheetData>
      <sheetData sheetId="317">
        <row r="10">
          <cell r="G10">
            <v>50</v>
          </cell>
        </row>
      </sheetData>
      <sheetData sheetId="318">
        <row r="10">
          <cell r="G10">
            <v>6</v>
          </cell>
        </row>
      </sheetData>
      <sheetData sheetId="319">
        <row r="10">
          <cell r="G10">
            <v>50</v>
          </cell>
        </row>
      </sheetData>
      <sheetData sheetId="320">
        <row r="10">
          <cell r="G10">
            <v>50</v>
          </cell>
        </row>
      </sheetData>
      <sheetData sheetId="321" refreshError="1"/>
      <sheetData sheetId="322">
        <row r="10">
          <cell r="G10">
            <v>50</v>
          </cell>
        </row>
      </sheetData>
      <sheetData sheetId="323">
        <row r="10">
          <cell r="G10">
            <v>50</v>
          </cell>
        </row>
      </sheetData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>
        <row r="10">
          <cell r="G10">
            <v>6</v>
          </cell>
        </row>
      </sheetData>
      <sheetData sheetId="333">
        <row r="10">
          <cell r="G10">
            <v>50</v>
          </cell>
        </row>
      </sheetData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>
        <row r="10">
          <cell r="G10">
            <v>50</v>
          </cell>
        </row>
      </sheetData>
      <sheetData sheetId="341">
        <row r="10">
          <cell r="G10">
            <v>50</v>
          </cell>
        </row>
      </sheetData>
      <sheetData sheetId="342">
        <row r="10">
          <cell r="G10">
            <v>50</v>
          </cell>
        </row>
      </sheetData>
      <sheetData sheetId="343">
        <row r="10">
          <cell r="G10">
            <v>50</v>
          </cell>
        </row>
      </sheetData>
      <sheetData sheetId="344">
        <row r="10">
          <cell r="G10">
            <v>50</v>
          </cell>
        </row>
      </sheetData>
      <sheetData sheetId="345">
        <row r="10">
          <cell r="G10">
            <v>50</v>
          </cell>
        </row>
      </sheetData>
      <sheetData sheetId="346">
        <row r="10">
          <cell r="G10">
            <v>50</v>
          </cell>
        </row>
      </sheetData>
      <sheetData sheetId="347">
        <row r="10">
          <cell r="G10">
            <v>50</v>
          </cell>
        </row>
      </sheetData>
      <sheetData sheetId="348">
        <row r="10">
          <cell r="G10">
            <v>50</v>
          </cell>
        </row>
      </sheetData>
      <sheetData sheetId="349">
        <row r="10">
          <cell r="G10">
            <v>50</v>
          </cell>
        </row>
      </sheetData>
      <sheetData sheetId="350">
        <row r="10">
          <cell r="G10">
            <v>50</v>
          </cell>
        </row>
      </sheetData>
      <sheetData sheetId="351">
        <row r="10">
          <cell r="G10">
            <v>50</v>
          </cell>
        </row>
      </sheetData>
      <sheetData sheetId="352">
        <row r="10">
          <cell r="G10">
            <v>50</v>
          </cell>
        </row>
      </sheetData>
      <sheetData sheetId="353">
        <row r="10">
          <cell r="G10">
            <v>50</v>
          </cell>
        </row>
      </sheetData>
      <sheetData sheetId="354">
        <row r="10">
          <cell r="G10">
            <v>50</v>
          </cell>
        </row>
      </sheetData>
      <sheetData sheetId="355">
        <row r="10">
          <cell r="G10">
            <v>50</v>
          </cell>
        </row>
      </sheetData>
      <sheetData sheetId="356">
        <row r="10">
          <cell r="G10">
            <v>50</v>
          </cell>
        </row>
      </sheetData>
      <sheetData sheetId="357">
        <row r="10">
          <cell r="G10">
            <v>6</v>
          </cell>
        </row>
      </sheetData>
      <sheetData sheetId="358">
        <row r="10">
          <cell r="G10">
            <v>50</v>
          </cell>
        </row>
      </sheetData>
      <sheetData sheetId="359">
        <row r="10">
          <cell r="G10">
            <v>50</v>
          </cell>
        </row>
      </sheetData>
      <sheetData sheetId="360">
        <row r="10">
          <cell r="G10">
            <v>50</v>
          </cell>
        </row>
      </sheetData>
      <sheetData sheetId="361">
        <row r="10">
          <cell r="G10">
            <v>50</v>
          </cell>
        </row>
      </sheetData>
      <sheetData sheetId="362">
        <row r="10">
          <cell r="G10">
            <v>50</v>
          </cell>
        </row>
      </sheetData>
      <sheetData sheetId="363">
        <row r="10">
          <cell r="G10">
            <v>50</v>
          </cell>
        </row>
      </sheetData>
      <sheetData sheetId="364">
        <row r="10">
          <cell r="G10">
            <v>50</v>
          </cell>
        </row>
      </sheetData>
      <sheetData sheetId="365">
        <row r="10">
          <cell r="G10">
            <v>50</v>
          </cell>
        </row>
      </sheetData>
      <sheetData sheetId="366">
        <row r="10">
          <cell r="G10">
            <v>50</v>
          </cell>
        </row>
      </sheetData>
      <sheetData sheetId="367">
        <row r="10">
          <cell r="G10">
            <v>50</v>
          </cell>
        </row>
      </sheetData>
      <sheetData sheetId="368">
        <row r="10">
          <cell r="G10">
            <v>50</v>
          </cell>
        </row>
      </sheetData>
      <sheetData sheetId="369">
        <row r="10">
          <cell r="G10">
            <v>50</v>
          </cell>
        </row>
      </sheetData>
      <sheetData sheetId="370">
        <row r="10">
          <cell r="G10">
            <v>50</v>
          </cell>
        </row>
      </sheetData>
      <sheetData sheetId="371">
        <row r="10">
          <cell r="G10">
            <v>50</v>
          </cell>
        </row>
      </sheetData>
      <sheetData sheetId="372">
        <row r="10">
          <cell r="G10">
            <v>50</v>
          </cell>
        </row>
      </sheetData>
      <sheetData sheetId="373">
        <row r="10">
          <cell r="G10">
            <v>50</v>
          </cell>
        </row>
      </sheetData>
      <sheetData sheetId="374">
        <row r="10">
          <cell r="G10">
            <v>50</v>
          </cell>
        </row>
      </sheetData>
      <sheetData sheetId="375">
        <row r="10">
          <cell r="G10">
            <v>50</v>
          </cell>
        </row>
      </sheetData>
      <sheetData sheetId="376">
        <row r="10">
          <cell r="G10">
            <v>50</v>
          </cell>
        </row>
      </sheetData>
      <sheetData sheetId="377">
        <row r="10">
          <cell r="G10">
            <v>50</v>
          </cell>
        </row>
      </sheetData>
      <sheetData sheetId="378">
        <row r="10">
          <cell r="G10">
            <v>50</v>
          </cell>
        </row>
      </sheetData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>
        <row r="10">
          <cell r="G10">
            <v>50</v>
          </cell>
        </row>
      </sheetData>
      <sheetData sheetId="387">
        <row r="10">
          <cell r="G10">
            <v>50</v>
          </cell>
        </row>
      </sheetData>
      <sheetData sheetId="388">
        <row r="10">
          <cell r="G10">
            <v>50</v>
          </cell>
        </row>
      </sheetData>
      <sheetData sheetId="389">
        <row r="10">
          <cell r="G10">
            <v>50</v>
          </cell>
        </row>
      </sheetData>
      <sheetData sheetId="390">
        <row r="10">
          <cell r="G10">
            <v>50</v>
          </cell>
        </row>
      </sheetData>
      <sheetData sheetId="391">
        <row r="10">
          <cell r="G10">
            <v>50</v>
          </cell>
        </row>
      </sheetData>
      <sheetData sheetId="392">
        <row r="10">
          <cell r="G10">
            <v>50</v>
          </cell>
        </row>
      </sheetData>
      <sheetData sheetId="393">
        <row r="10">
          <cell r="G10">
            <v>50</v>
          </cell>
        </row>
      </sheetData>
      <sheetData sheetId="394">
        <row r="10">
          <cell r="G10">
            <v>50</v>
          </cell>
        </row>
      </sheetData>
      <sheetData sheetId="395">
        <row r="10">
          <cell r="G10">
            <v>6</v>
          </cell>
        </row>
      </sheetData>
      <sheetData sheetId="396">
        <row r="10">
          <cell r="G10">
            <v>50</v>
          </cell>
        </row>
      </sheetData>
      <sheetData sheetId="397">
        <row r="10">
          <cell r="G10">
            <v>50</v>
          </cell>
        </row>
      </sheetData>
      <sheetData sheetId="398">
        <row r="10">
          <cell r="G10">
            <v>50</v>
          </cell>
        </row>
      </sheetData>
      <sheetData sheetId="399">
        <row r="10">
          <cell r="G10">
            <v>50</v>
          </cell>
        </row>
      </sheetData>
      <sheetData sheetId="400">
        <row r="10">
          <cell r="G10">
            <v>50</v>
          </cell>
        </row>
      </sheetData>
      <sheetData sheetId="401">
        <row r="10">
          <cell r="G10">
            <v>50</v>
          </cell>
        </row>
      </sheetData>
      <sheetData sheetId="402">
        <row r="10">
          <cell r="G10">
            <v>50</v>
          </cell>
        </row>
      </sheetData>
      <sheetData sheetId="403">
        <row r="10">
          <cell r="G10">
            <v>50</v>
          </cell>
        </row>
      </sheetData>
      <sheetData sheetId="404">
        <row r="10">
          <cell r="G10">
            <v>50</v>
          </cell>
        </row>
      </sheetData>
      <sheetData sheetId="405">
        <row r="10">
          <cell r="G10">
            <v>50</v>
          </cell>
        </row>
      </sheetData>
      <sheetData sheetId="406">
        <row r="10">
          <cell r="G10">
            <v>50</v>
          </cell>
        </row>
      </sheetData>
      <sheetData sheetId="407">
        <row r="10">
          <cell r="G10">
            <v>50</v>
          </cell>
        </row>
      </sheetData>
      <sheetData sheetId="408">
        <row r="10">
          <cell r="G10">
            <v>50</v>
          </cell>
        </row>
      </sheetData>
      <sheetData sheetId="409">
        <row r="10">
          <cell r="G10">
            <v>50</v>
          </cell>
        </row>
      </sheetData>
      <sheetData sheetId="410">
        <row r="10">
          <cell r="G10">
            <v>50</v>
          </cell>
        </row>
      </sheetData>
      <sheetData sheetId="411">
        <row r="10">
          <cell r="G10">
            <v>50</v>
          </cell>
        </row>
      </sheetData>
      <sheetData sheetId="412">
        <row r="10">
          <cell r="G10">
            <v>50</v>
          </cell>
        </row>
      </sheetData>
      <sheetData sheetId="413">
        <row r="10">
          <cell r="G10">
            <v>50</v>
          </cell>
        </row>
      </sheetData>
      <sheetData sheetId="414">
        <row r="10">
          <cell r="G10">
            <v>50</v>
          </cell>
        </row>
      </sheetData>
      <sheetData sheetId="415">
        <row r="10">
          <cell r="G10">
            <v>50</v>
          </cell>
        </row>
      </sheetData>
      <sheetData sheetId="416">
        <row r="10">
          <cell r="G10">
            <v>50</v>
          </cell>
        </row>
      </sheetData>
      <sheetData sheetId="417">
        <row r="10">
          <cell r="G10">
            <v>50</v>
          </cell>
        </row>
      </sheetData>
      <sheetData sheetId="418">
        <row r="10">
          <cell r="G10">
            <v>50</v>
          </cell>
        </row>
      </sheetData>
      <sheetData sheetId="419">
        <row r="10">
          <cell r="G10">
            <v>50</v>
          </cell>
        </row>
      </sheetData>
      <sheetData sheetId="420">
        <row r="10">
          <cell r="G10">
            <v>50</v>
          </cell>
        </row>
      </sheetData>
      <sheetData sheetId="421">
        <row r="10">
          <cell r="G10">
            <v>50</v>
          </cell>
        </row>
      </sheetData>
      <sheetData sheetId="422">
        <row r="10">
          <cell r="G10">
            <v>50</v>
          </cell>
        </row>
      </sheetData>
      <sheetData sheetId="423">
        <row r="10">
          <cell r="G10">
            <v>50</v>
          </cell>
        </row>
      </sheetData>
      <sheetData sheetId="424">
        <row r="10">
          <cell r="G10">
            <v>50</v>
          </cell>
        </row>
      </sheetData>
      <sheetData sheetId="425">
        <row r="10">
          <cell r="G10">
            <v>50</v>
          </cell>
        </row>
      </sheetData>
      <sheetData sheetId="426">
        <row r="10">
          <cell r="G10">
            <v>50</v>
          </cell>
        </row>
      </sheetData>
      <sheetData sheetId="427">
        <row r="10">
          <cell r="G10">
            <v>50</v>
          </cell>
        </row>
      </sheetData>
      <sheetData sheetId="428">
        <row r="10">
          <cell r="G10">
            <v>50</v>
          </cell>
        </row>
      </sheetData>
      <sheetData sheetId="429">
        <row r="10">
          <cell r="G10">
            <v>50</v>
          </cell>
        </row>
      </sheetData>
      <sheetData sheetId="430">
        <row r="10">
          <cell r="G10">
            <v>50</v>
          </cell>
        </row>
      </sheetData>
      <sheetData sheetId="431">
        <row r="10">
          <cell r="G10">
            <v>50</v>
          </cell>
        </row>
      </sheetData>
      <sheetData sheetId="432">
        <row r="10">
          <cell r="G10">
            <v>50</v>
          </cell>
        </row>
      </sheetData>
      <sheetData sheetId="433">
        <row r="10">
          <cell r="G10">
            <v>50</v>
          </cell>
        </row>
      </sheetData>
      <sheetData sheetId="434">
        <row r="10">
          <cell r="G10">
            <v>50</v>
          </cell>
        </row>
      </sheetData>
      <sheetData sheetId="435">
        <row r="10">
          <cell r="G10">
            <v>50</v>
          </cell>
        </row>
      </sheetData>
      <sheetData sheetId="436">
        <row r="10">
          <cell r="G10">
            <v>50</v>
          </cell>
        </row>
      </sheetData>
      <sheetData sheetId="437">
        <row r="10">
          <cell r="G10">
            <v>50</v>
          </cell>
        </row>
      </sheetData>
      <sheetData sheetId="438">
        <row r="10">
          <cell r="G10">
            <v>50</v>
          </cell>
        </row>
      </sheetData>
      <sheetData sheetId="439">
        <row r="10">
          <cell r="G10">
            <v>50</v>
          </cell>
        </row>
      </sheetData>
      <sheetData sheetId="440">
        <row r="10">
          <cell r="G10">
            <v>50</v>
          </cell>
        </row>
      </sheetData>
      <sheetData sheetId="441">
        <row r="10">
          <cell r="G10">
            <v>50</v>
          </cell>
        </row>
      </sheetData>
      <sheetData sheetId="442">
        <row r="10">
          <cell r="G10">
            <v>50</v>
          </cell>
        </row>
      </sheetData>
      <sheetData sheetId="443">
        <row r="10">
          <cell r="G10">
            <v>50</v>
          </cell>
        </row>
      </sheetData>
      <sheetData sheetId="444">
        <row r="10">
          <cell r="G10">
            <v>50</v>
          </cell>
        </row>
      </sheetData>
      <sheetData sheetId="445">
        <row r="10">
          <cell r="G10">
            <v>50</v>
          </cell>
        </row>
      </sheetData>
      <sheetData sheetId="446">
        <row r="10">
          <cell r="G10">
            <v>50</v>
          </cell>
        </row>
      </sheetData>
      <sheetData sheetId="447">
        <row r="10">
          <cell r="G10">
            <v>50</v>
          </cell>
        </row>
      </sheetData>
      <sheetData sheetId="448">
        <row r="10">
          <cell r="G10">
            <v>50</v>
          </cell>
        </row>
      </sheetData>
      <sheetData sheetId="449">
        <row r="10">
          <cell r="G10">
            <v>50</v>
          </cell>
        </row>
      </sheetData>
      <sheetData sheetId="450">
        <row r="10">
          <cell r="G10">
            <v>50</v>
          </cell>
        </row>
      </sheetData>
      <sheetData sheetId="451">
        <row r="10">
          <cell r="G10">
            <v>50</v>
          </cell>
        </row>
      </sheetData>
      <sheetData sheetId="452">
        <row r="10">
          <cell r="G10">
            <v>50</v>
          </cell>
        </row>
      </sheetData>
      <sheetData sheetId="453">
        <row r="10">
          <cell r="G10">
            <v>50</v>
          </cell>
        </row>
      </sheetData>
      <sheetData sheetId="454">
        <row r="10">
          <cell r="G10">
            <v>50</v>
          </cell>
        </row>
      </sheetData>
      <sheetData sheetId="455">
        <row r="10">
          <cell r="G10">
            <v>50</v>
          </cell>
        </row>
      </sheetData>
      <sheetData sheetId="456">
        <row r="10">
          <cell r="G10">
            <v>50</v>
          </cell>
        </row>
      </sheetData>
      <sheetData sheetId="457">
        <row r="10">
          <cell r="G10">
            <v>50</v>
          </cell>
        </row>
      </sheetData>
      <sheetData sheetId="458">
        <row r="10">
          <cell r="G10">
            <v>50</v>
          </cell>
        </row>
      </sheetData>
      <sheetData sheetId="459">
        <row r="10">
          <cell r="G10">
            <v>50</v>
          </cell>
        </row>
      </sheetData>
      <sheetData sheetId="460">
        <row r="10">
          <cell r="G10">
            <v>50</v>
          </cell>
        </row>
      </sheetData>
      <sheetData sheetId="461">
        <row r="10">
          <cell r="G10">
            <v>50</v>
          </cell>
        </row>
      </sheetData>
      <sheetData sheetId="462">
        <row r="10">
          <cell r="G10">
            <v>50</v>
          </cell>
        </row>
      </sheetData>
      <sheetData sheetId="463">
        <row r="10">
          <cell r="G10">
            <v>50</v>
          </cell>
        </row>
      </sheetData>
      <sheetData sheetId="464">
        <row r="10">
          <cell r="G10">
            <v>50</v>
          </cell>
        </row>
      </sheetData>
      <sheetData sheetId="465">
        <row r="10">
          <cell r="G10">
            <v>50</v>
          </cell>
        </row>
      </sheetData>
      <sheetData sheetId="466">
        <row r="10">
          <cell r="G10">
            <v>50</v>
          </cell>
        </row>
      </sheetData>
      <sheetData sheetId="467">
        <row r="10">
          <cell r="G10">
            <v>50</v>
          </cell>
        </row>
      </sheetData>
      <sheetData sheetId="468">
        <row r="10">
          <cell r="G10">
            <v>50</v>
          </cell>
        </row>
      </sheetData>
      <sheetData sheetId="469">
        <row r="10">
          <cell r="G10">
            <v>50</v>
          </cell>
        </row>
      </sheetData>
      <sheetData sheetId="470">
        <row r="10">
          <cell r="G10">
            <v>50</v>
          </cell>
        </row>
      </sheetData>
      <sheetData sheetId="471">
        <row r="10">
          <cell r="G10">
            <v>50</v>
          </cell>
        </row>
      </sheetData>
      <sheetData sheetId="472">
        <row r="10">
          <cell r="G10">
            <v>50</v>
          </cell>
        </row>
      </sheetData>
      <sheetData sheetId="473">
        <row r="10">
          <cell r="G10">
            <v>50</v>
          </cell>
        </row>
      </sheetData>
      <sheetData sheetId="474">
        <row r="10">
          <cell r="G10">
            <v>50</v>
          </cell>
        </row>
      </sheetData>
      <sheetData sheetId="475">
        <row r="10">
          <cell r="G10">
            <v>50</v>
          </cell>
        </row>
      </sheetData>
      <sheetData sheetId="476">
        <row r="10">
          <cell r="G10">
            <v>50</v>
          </cell>
        </row>
      </sheetData>
      <sheetData sheetId="477">
        <row r="10">
          <cell r="G10">
            <v>50</v>
          </cell>
        </row>
      </sheetData>
      <sheetData sheetId="478">
        <row r="10">
          <cell r="G10">
            <v>50</v>
          </cell>
        </row>
      </sheetData>
      <sheetData sheetId="479">
        <row r="10">
          <cell r="G10">
            <v>50</v>
          </cell>
        </row>
      </sheetData>
      <sheetData sheetId="480">
        <row r="10">
          <cell r="G10">
            <v>50</v>
          </cell>
        </row>
      </sheetData>
      <sheetData sheetId="481">
        <row r="10">
          <cell r="G10">
            <v>50</v>
          </cell>
        </row>
      </sheetData>
      <sheetData sheetId="482">
        <row r="10">
          <cell r="G10">
            <v>50</v>
          </cell>
        </row>
      </sheetData>
      <sheetData sheetId="483">
        <row r="10">
          <cell r="G10">
            <v>50</v>
          </cell>
        </row>
      </sheetData>
      <sheetData sheetId="484">
        <row r="10">
          <cell r="G10">
            <v>50</v>
          </cell>
        </row>
      </sheetData>
      <sheetData sheetId="485">
        <row r="10">
          <cell r="G10">
            <v>50</v>
          </cell>
        </row>
      </sheetData>
      <sheetData sheetId="486">
        <row r="10">
          <cell r="G10">
            <v>50</v>
          </cell>
        </row>
      </sheetData>
      <sheetData sheetId="487">
        <row r="10">
          <cell r="G10">
            <v>50</v>
          </cell>
        </row>
      </sheetData>
      <sheetData sheetId="488">
        <row r="10">
          <cell r="G10">
            <v>50</v>
          </cell>
        </row>
      </sheetData>
      <sheetData sheetId="489">
        <row r="10">
          <cell r="G10">
            <v>50</v>
          </cell>
        </row>
      </sheetData>
      <sheetData sheetId="490">
        <row r="10">
          <cell r="G10">
            <v>50</v>
          </cell>
        </row>
      </sheetData>
      <sheetData sheetId="491">
        <row r="10">
          <cell r="G10">
            <v>50</v>
          </cell>
        </row>
      </sheetData>
      <sheetData sheetId="492">
        <row r="10">
          <cell r="G10">
            <v>50</v>
          </cell>
        </row>
      </sheetData>
      <sheetData sheetId="493">
        <row r="10">
          <cell r="G10">
            <v>50</v>
          </cell>
        </row>
      </sheetData>
      <sheetData sheetId="494">
        <row r="10">
          <cell r="G10">
            <v>50</v>
          </cell>
        </row>
      </sheetData>
      <sheetData sheetId="495">
        <row r="10">
          <cell r="G10">
            <v>50</v>
          </cell>
        </row>
      </sheetData>
      <sheetData sheetId="496">
        <row r="10">
          <cell r="G10">
            <v>50</v>
          </cell>
        </row>
      </sheetData>
      <sheetData sheetId="497">
        <row r="10">
          <cell r="G10">
            <v>50</v>
          </cell>
        </row>
      </sheetData>
      <sheetData sheetId="498">
        <row r="10">
          <cell r="G10">
            <v>50</v>
          </cell>
        </row>
      </sheetData>
      <sheetData sheetId="499">
        <row r="10">
          <cell r="G10">
            <v>50</v>
          </cell>
        </row>
      </sheetData>
      <sheetData sheetId="500">
        <row r="10">
          <cell r="G10">
            <v>50</v>
          </cell>
        </row>
      </sheetData>
      <sheetData sheetId="501">
        <row r="10">
          <cell r="G10">
            <v>50</v>
          </cell>
        </row>
      </sheetData>
      <sheetData sheetId="502">
        <row r="10">
          <cell r="G10">
            <v>50</v>
          </cell>
        </row>
      </sheetData>
      <sheetData sheetId="503">
        <row r="10">
          <cell r="G10">
            <v>50</v>
          </cell>
        </row>
      </sheetData>
      <sheetData sheetId="504">
        <row r="10">
          <cell r="G10">
            <v>50</v>
          </cell>
        </row>
      </sheetData>
      <sheetData sheetId="505">
        <row r="10">
          <cell r="G10">
            <v>50</v>
          </cell>
        </row>
      </sheetData>
      <sheetData sheetId="506">
        <row r="10">
          <cell r="G10">
            <v>50</v>
          </cell>
        </row>
      </sheetData>
      <sheetData sheetId="507">
        <row r="10">
          <cell r="G10">
            <v>50</v>
          </cell>
        </row>
      </sheetData>
      <sheetData sheetId="508">
        <row r="10">
          <cell r="G10">
            <v>50</v>
          </cell>
        </row>
      </sheetData>
      <sheetData sheetId="509">
        <row r="10">
          <cell r="G10">
            <v>50</v>
          </cell>
        </row>
      </sheetData>
      <sheetData sheetId="510">
        <row r="10">
          <cell r="G10">
            <v>50</v>
          </cell>
        </row>
      </sheetData>
      <sheetData sheetId="511">
        <row r="10">
          <cell r="G10">
            <v>50</v>
          </cell>
        </row>
      </sheetData>
      <sheetData sheetId="512">
        <row r="10">
          <cell r="G10">
            <v>50</v>
          </cell>
        </row>
      </sheetData>
      <sheetData sheetId="513">
        <row r="10">
          <cell r="G10">
            <v>50</v>
          </cell>
        </row>
      </sheetData>
      <sheetData sheetId="514">
        <row r="10">
          <cell r="G10">
            <v>50</v>
          </cell>
        </row>
      </sheetData>
      <sheetData sheetId="515">
        <row r="10">
          <cell r="G10">
            <v>50</v>
          </cell>
        </row>
      </sheetData>
      <sheetData sheetId="516">
        <row r="10">
          <cell r="G10">
            <v>50</v>
          </cell>
        </row>
      </sheetData>
      <sheetData sheetId="517">
        <row r="10">
          <cell r="G10">
            <v>50</v>
          </cell>
        </row>
      </sheetData>
      <sheetData sheetId="518">
        <row r="10">
          <cell r="G10">
            <v>50</v>
          </cell>
        </row>
      </sheetData>
      <sheetData sheetId="519">
        <row r="10">
          <cell r="G10">
            <v>50</v>
          </cell>
        </row>
      </sheetData>
      <sheetData sheetId="520">
        <row r="10">
          <cell r="G10">
            <v>50</v>
          </cell>
        </row>
      </sheetData>
      <sheetData sheetId="521">
        <row r="10">
          <cell r="G10">
            <v>50</v>
          </cell>
        </row>
      </sheetData>
      <sheetData sheetId="522">
        <row r="10">
          <cell r="G10">
            <v>50</v>
          </cell>
        </row>
      </sheetData>
      <sheetData sheetId="523">
        <row r="10">
          <cell r="G10">
            <v>50</v>
          </cell>
        </row>
      </sheetData>
      <sheetData sheetId="524">
        <row r="10">
          <cell r="G10">
            <v>50</v>
          </cell>
        </row>
      </sheetData>
      <sheetData sheetId="525">
        <row r="10">
          <cell r="G10">
            <v>50</v>
          </cell>
        </row>
      </sheetData>
      <sheetData sheetId="526">
        <row r="10">
          <cell r="G10">
            <v>50</v>
          </cell>
        </row>
      </sheetData>
      <sheetData sheetId="527">
        <row r="10">
          <cell r="G10">
            <v>50</v>
          </cell>
        </row>
      </sheetData>
      <sheetData sheetId="528">
        <row r="10">
          <cell r="G10">
            <v>50</v>
          </cell>
        </row>
      </sheetData>
      <sheetData sheetId="529">
        <row r="10">
          <cell r="G10">
            <v>50</v>
          </cell>
        </row>
      </sheetData>
      <sheetData sheetId="530">
        <row r="10">
          <cell r="G10">
            <v>50</v>
          </cell>
        </row>
      </sheetData>
      <sheetData sheetId="531">
        <row r="10">
          <cell r="G10">
            <v>50</v>
          </cell>
        </row>
      </sheetData>
      <sheetData sheetId="532">
        <row r="10">
          <cell r="G10">
            <v>50</v>
          </cell>
        </row>
      </sheetData>
      <sheetData sheetId="533">
        <row r="10">
          <cell r="G10">
            <v>50</v>
          </cell>
        </row>
      </sheetData>
      <sheetData sheetId="534">
        <row r="10">
          <cell r="G10">
            <v>50</v>
          </cell>
        </row>
      </sheetData>
      <sheetData sheetId="535">
        <row r="10">
          <cell r="G10">
            <v>50</v>
          </cell>
        </row>
      </sheetData>
      <sheetData sheetId="536">
        <row r="10">
          <cell r="G10">
            <v>50</v>
          </cell>
        </row>
      </sheetData>
      <sheetData sheetId="537">
        <row r="10">
          <cell r="G10">
            <v>50</v>
          </cell>
        </row>
      </sheetData>
      <sheetData sheetId="538">
        <row r="10">
          <cell r="G10">
            <v>50</v>
          </cell>
        </row>
      </sheetData>
      <sheetData sheetId="539">
        <row r="10">
          <cell r="G10">
            <v>50</v>
          </cell>
        </row>
      </sheetData>
      <sheetData sheetId="540">
        <row r="10">
          <cell r="G10">
            <v>50</v>
          </cell>
        </row>
      </sheetData>
      <sheetData sheetId="541">
        <row r="10">
          <cell r="G10">
            <v>50</v>
          </cell>
        </row>
      </sheetData>
      <sheetData sheetId="542">
        <row r="10">
          <cell r="G10">
            <v>50</v>
          </cell>
        </row>
      </sheetData>
      <sheetData sheetId="543">
        <row r="10">
          <cell r="G10">
            <v>50</v>
          </cell>
        </row>
      </sheetData>
      <sheetData sheetId="544">
        <row r="10">
          <cell r="G10">
            <v>50</v>
          </cell>
        </row>
      </sheetData>
      <sheetData sheetId="545">
        <row r="10">
          <cell r="G10">
            <v>50</v>
          </cell>
        </row>
      </sheetData>
      <sheetData sheetId="546">
        <row r="10">
          <cell r="G10">
            <v>50</v>
          </cell>
        </row>
      </sheetData>
      <sheetData sheetId="547">
        <row r="10">
          <cell r="G10">
            <v>50</v>
          </cell>
        </row>
      </sheetData>
      <sheetData sheetId="548">
        <row r="10">
          <cell r="G10">
            <v>50</v>
          </cell>
        </row>
      </sheetData>
      <sheetData sheetId="549">
        <row r="10">
          <cell r="G10">
            <v>50</v>
          </cell>
        </row>
      </sheetData>
      <sheetData sheetId="550">
        <row r="10">
          <cell r="G10">
            <v>50</v>
          </cell>
        </row>
      </sheetData>
      <sheetData sheetId="551">
        <row r="10">
          <cell r="G10">
            <v>50</v>
          </cell>
        </row>
      </sheetData>
      <sheetData sheetId="552">
        <row r="10">
          <cell r="G10">
            <v>50</v>
          </cell>
        </row>
      </sheetData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/>
      <sheetData sheetId="576"/>
      <sheetData sheetId="577"/>
      <sheetData sheetId="578"/>
      <sheetData sheetId="579"/>
      <sheetData sheetId="580" refreshError="1"/>
      <sheetData sheetId="581"/>
      <sheetData sheetId="582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>
        <row r="10">
          <cell r="G10">
            <v>50</v>
          </cell>
        </row>
      </sheetData>
      <sheetData sheetId="589">
        <row r="10">
          <cell r="G10">
            <v>50</v>
          </cell>
        </row>
      </sheetData>
      <sheetData sheetId="590">
        <row r="10">
          <cell r="G10">
            <v>50</v>
          </cell>
        </row>
      </sheetData>
      <sheetData sheetId="591">
        <row r="10">
          <cell r="G10">
            <v>50</v>
          </cell>
        </row>
      </sheetData>
      <sheetData sheetId="592">
        <row r="10">
          <cell r="G10">
            <v>50</v>
          </cell>
        </row>
      </sheetData>
      <sheetData sheetId="593">
        <row r="10">
          <cell r="G10">
            <v>50</v>
          </cell>
        </row>
      </sheetData>
      <sheetData sheetId="594">
        <row r="10">
          <cell r="G10">
            <v>50</v>
          </cell>
        </row>
      </sheetData>
      <sheetData sheetId="595">
        <row r="10">
          <cell r="G10">
            <v>6</v>
          </cell>
        </row>
      </sheetData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>
        <row r="10">
          <cell r="G10">
            <v>6</v>
          </cell>
        </row>
      </sheetData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>
        <row r="10">
          <cell r="G10">
            <v>6</v>
          </cell>
        </row>
      </sheetData>
      <sheetData sheetId="621">
        <row r="10">
          <cell r="G10">
            <v>6</v>
          </cell>
        </row>
      </sheetData>
      <sheetData sheetId="622"/>
      <sheetData sheetId="623"/>
      <sheetData sheetId="624"/>
      <sheetData sheetId="625"/>
      <sheetData sheetId="626"/>
      <sheetData sheetId="627"/>
      <sheetData sheetId="628" refreshError="1"/>
      <sheetData sheetId="629" refreshError="1"/>
      <sheetData sheetId="630" refreshError="1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 refreshError="1"/>
      <sheetData sheetId="640" refreshError="1"/>
      <sheetData sheetId="641" refreshError="1"/>
      <sheetData sheetId="642"/>
      <sheetData sheetId="643" refreshError="1"/>
      <sheetData sheetId="644"/>
      <sheetData sheetId="645"/>
      <sheetData sheetId="646"/>
      <sheetData sheetId="647" refreshError="1"/>
      <sheetData sheetId="648" refreshError="1"/>
      <sheetData sheetId="649" refreshError="1"/>
      <sheetData sheetId="650" refreshError="1"/>
      <sheetData sheetId="651">
        <row r="10">
          <cell r="G10">
            <v>6</v>
          </cell>
        </row>
      </sheetData>
      <sheetData sheetId="652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/>
      <sheetData sheetId="660"/>
      <sheetData sheetId="661"/>
      <sheetData sheetId="662" refreshError="1"/>
      <sheetData sheetId="663"/>
      <sheetData sheetId="664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/>
      <sheetData sheetId="674"/>
      <sheetData sheetId="675"/>
      <sheetData sheetId="676"/>
      <sheetData sheetId="677"/>
      <sheetData sheetId="678"/>
      <sheetData sheetId="679" refreshError="1"/>
      <sheetData sheetId="680" refreshError="1"/>
      <sheetData sheetId="681"/>
      <sheetData sheetId="682"/>
      <sheetData sheetId="683" refreshError="1"/>
      <sheetData sheetId="68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lines"/>
      <sheetName val="INFO"/>
      <sheetName val="GLOBALSUM"/>
      <sheetName val="CONTROL"/>
      <sheetName val="TO#1-Central"/>
      <sheetName val="TO#1-Rwanda"/>
      <sheetName val="TO#2-Central"/>
      <sheetName val="TO#2-Rwanda"/>
      <sheetName val="TO#3-Central"/>
      <sheetName val="TO#3-Rwanda"/>
      <sheetName val="ACTIVITY_BLANK"/>
      <sheetName val="SUMMARY-CENTRAL"/>
      <sheetName val="SUMMARY-MISSION"/>
      <sheetName val="SUMMARY-CENTRAL &amp; MISSION"/>
      <sheetName val="RATES"/>
      <sheetName val="FX_RATES"/>
      <sheetName val="ABRADATA"/>
      <sheetName val="NOTES"/>
      <sheetName val="BudgetCheckList"/>
      <sheetName val="BUDLIST_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ed budgets"/>
      <sheetName val="Guidelines"/>
      <sheetName val="INFO"/>
      <sheetName val="GLOBALSUM"/>
      <sheetName val="CONTROL"/>
      <sheetName val="SINGLE ACTIVITY BUDGET"/>
      <sheetName val="ACTIVITY_BLANK"/>
      <sheetName val="SUMMARY"/>
      <sheetName val="ACTSUM"/>
      <sheetName val="RATES"/>
      <sheetName val="FX_RATES"/>
      <sheetName val="ABRADATA"/>
      <sheetName val="NOTES"/>
      <sheetName val="LOE"/>
      <sheetName val="BUDLIST_INPUT"/>
      <sheetName val="IMPORT"/>
      <sheetName val="SAM TB Chall  Pre Award - ml 10"/>
      <sheetName val="Detailed_budgets"/>
      <sheetName val="SINGLE_ACTIVITY_BUDGET"/>
      <sheetName val="SAM_TB_Chall__Pre_Award_-_ml_10"/>
    </sheetNames>
    <sheetDataSet>
      <sheetData sheetId="0" refreshError="1"/>
      <sheetData sheetId="1" refreshError="1"/>
      <sheetData sheetId="2">
        <row r="4">
          <cell r="E4">
            <v>0</v>
          </cell>
        </row>
      </sheetData>
      <sheetData sheetId="3" refreshError="1"/>
      <sheetData sheetId="4">
        <row r="6">
          <cell r="C6" t="str">
            <v>PROJECT :</v>
          </cell>
        </row>
        <row r="160">
          <cell r="C160" t="str">
            <v xml:space="preserve">In Country Travel </v>
          </cell>
        </row>
      </sheetData>
      <sheetData sheetId="5">
        <row r="6">
          <cell r="G6" t="str">
            <v>Pre Award</v>
          </cell>
        </row>
      </sheetData>
      <sheetData sheetId="6">
        <row r="6">
          <cell r="G6" t="str">
            <v>Blank Activity page</v>
          </cell>
        </row>
      </sheetData>
      <sheetData sheetId="7" refreshError="1"/>
      <sheetData sheetId="8"/>
      <sheetData sheetId="9">
        <row r="6">
          <cell r="E6">
            <v>260</v>
          </cell>
        </row>
      </sheetData>
      <sheetData sheetId="10">
        <row r="2">
          <cell r="A2" t="str">
            <v>USA</v>
          </cell>
        </row>
      </sheetData>
      <sheetData sheetId="11">
        <row r="3">
          <cell r="A3" t="str">
            <v>Abokyi, Shalom  Akonvi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lines"/>
      <sheetName val="INFO"/>
      <sheetName val="GLOBALSUM"/>
      <sheetName val="CONTROL"/>
      <sheetName val="Envelopes"/>
      <sheetName val="Simple Summary"/>
      <sheetName val="Mgmt (US &amp; FRN)"/>
      <sheetName val="Policy &amp; Advocacy"/>
      <sheetName val="Communications"/>
      <sheetName val="Zam - Southern"/>
      <sheetName val="Zam - NMCC"/>
      <sheetName val="Senegal"/>
      <sheetName val="Ethiopia"/>
      <sheetName val="Regional - TZMI"/>
      <sheetName val="Tanzania"/>
      <sheetName val="Malawi"/>
      <sheetName val="Mozambique"/>
      <sheetName val="ACTIVITY_BLANK"/>
      <sheetName val="Reg - Shared Learning"/>
      <sheetName val="SUMMARY"/>
      <sheetName val="ACTSUM"/>
      <sheetName val="Salary Scales"/>
      <sheetName val="RATES"/>
      <sheetName val="Office Set up &amp; ops"/>
      <sheetName val="Expat"/>
      <sheetName val="FX_RATES"/>
      <sheetName val="ABRADATA"/>
      <sheetName val="NOTES"/>
      <sheetName val="Apr MER"/>
      <sheetName val="IMPORT"/>
      <sheetName val="BUDLIST_INPUT"/>
      <sheetName val="Assumptions"/>
      <sheetName val="Labor "/>
      <sheetName val="Labor(old)"/>
      <sheetName val="Sheet1"/>
    </sheetNames>
    <sheetDataSet>
      <sheetData sheetId="0"/>
      <sheetData sheetId="1">
        <row r="4">
          <cell r="E4" t="str">
            <v>xxxxxxx-00.XLS</v>
          </cell>
        </row>
      </sheetData>
      <sheetData sheetId="2"/>
      <sheetData sheetId="3">
        <row r="150">
          <cell r="C150" t="str">
            <v>CONSULTANTS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6">
          <cell r="E6">
            <v>260</v>
          </cell>
        </row>
      </sheetData>
      <sheetData sheetId="23"/>
      <sheetData sheetId="24"/>
      <sheetData sheetId="25">
        <row r="2">
          <cell r="A2" t="str">
            <v>USA</v>
          </cell>
        </row>
      </sheetData>
      <sheetData sheetId="26">
        <row r="3">
          <cell r="A3" t="str">
            <v>Abdalla, Salama Rashid</v>
          </cell>
        </row>
        <row r="95">
          <cell r="A95" t="str">
            <v>Aakesson, Ashley A</v>
          </cell>
        </row>
        <row r="96">
          <cell r="A96" t="str">
            <v>Abdramane, Bakayoko</v>
          </cell>
        </row>
        <row r="97">
          <cell r="A97" t="str">
            <v>Abebe, Meron Befekadu</v>
          </cell>
        </row>
        <row r="98">
          <cell r="A98" t="str">
            <v>Abu-Haydar, Elizabeth</v>
          </cell>
        </row>
        <row r="99">
          <cell r="A99" t="str">
            <v>Achieng, Jacqueline Anne</v>
          </cell>
        </row>
        <row r="100">
          <cell r="A100" t="str">
            <v>Adera, Rose Atieno</v>
          </cell>
        </row>
        <row r="101">
          <cell r="A101" t="str">
            <v>Adhikaree, Pravakar</v>
          </cell>
        </row>
        <row r="102">
          <cell r="A102" t="str">
            <v>Agoureeva, Galina</v>
          </cell>
        </row>
        <row r="103">
          <cell r="A103" t="str">
            <v>Ahua, Julienne Eba</v>
          </cell>
        </row>
        <row r="104">
          <cell r="A104" t="str">
            <v>Ajayi, Ayorinde Albert</v>
          </cell>
        </row>
        <row r="105">
          <cell r="A105" t="str">
            <v>Alderson, Mark Raymond</v>
          </cell>
        </row>
        <row r="106">
          <cell r="A106" t="str">
            <v>Allan, Vajra</v>
          </cell>
        </row>
        <row r="107">
          <cell r="A107" t="str">
            <v>Alli, David A</v>
          </cell>
        </row>
        <row r="108">
          <cell r="A108" t="str">
            <v>Alombah, Fozo Richard</v>
          </cell>
        </row>
        <row r="109">
          <cell r="A109" t="str">
            <v>Aluda, Benjamin</v>
          </cell>
        </row>
        <row r="110">
          <cell r="A110" t="str">
            <v>Amador, Juan JosT</v>
          </cell>
        </row>
        <row r="111">
          <cell r="A111" t="str">
            <v>Ambatipudi, Naveena</v>
          </cell>
        </row>
        <row r="112">
          <cell r="A112" t="str">
            <v>Ambundo, Martin</v>
          </cell>
        </row>
        <row r="113">
          <cell r="A113" t="str">
            <v>Amisi, Philisters</v>
          </cell>
        </row>
        <row r="114">
          <cell r="A114" t="str">
            <v>Amos, Joel C.</v>
          </cell>
        </row>
        <row r="115">
          <cell r="A115" t="str">
            <v>Andati, James</v>
          </cell>
        </row>
        <row r="116">
          <cell r="A116" t="str">
            <v>Anderson, Lisa J</v>
          </cell>
        </row>
        <row r="117">
          <cell r="A117" t="str">
            <v>Angoran, Hortense Benie</v>
          </cell>
        </row>
        <row r="118">
          <cell r="A118" t="str">
            <v>Antony, Kalpana</v>
          </cell>
        </row>
        <row r="119">
          <cell r="A119" t="str">
            <v>Ardphoon, Phakamas</v>
          </cell>
        </row>
        <row r="120">
          <cell r="A120" t="str">
            <v>Armas, Maria Alejandra</v>
          </cell>
        </row>
        <row r="121">
          <cell r="A121" t="str">
            <v>Arnaud, Juliette</v>
          </cell>
        </row>
        <row r="122">
          <cell r="A122" t="str">
            <v>Arney, Jennifer K</v>
          </cell>
        </row>
        <row r="123">
          <cell r="A123" t="str">
            <v>Arnold, Erik A</v>
          </cell>
        </row>
        <row r="124">
          <cell r="A124" t="str">
            <v>Arora, Rajesh</v>
          </cell>
        </row>
        <row r="125">
          <cell r="A125" t="str">
            <v>Asaka, Jacinta Awino</v>
          </cell>
        </row>
        <row r="126">
          <cell r="A126" t="str">
            <v>Asuncion, Rica Muceros</v>
          </cell>
        </row>
        <row r="127">
          <cell r="A127" t="str">
            <v>Atapay, Herbie Muzita Lengo</v>
          </cell>
        </row>
        <row r="128">
          <cell r="A128" t="str">
            <v>Atherly, Deborah</v>
          </cell>
        </row>
        <row r="129">
          <cell r="A129" t="str">
            <v>Aumell, Anne Cathryn</v>
          </cell>
        </row>
        <row r="130">
          <cell r="A130" t="str">
            <v>Austin, Glenn D</v>
          </cell>
        </row>
        <row r="131">
          <cell r="A131" t="str">
            <v>Austin, Mary Lou</v>
          </cell>
        </row>
        <row r="132">
          <cell r="A132" t="str">
            <v>Ayiemba, Nuru Pauline</v>
          </cell>
        </row>
        <row r="133">
          <cell r="A133" t="str">
            <v>Babatounde, Olateju</v>
          </cell>
        </row>
        <row r="134">
          <cell r="A134" t="str">
            <v>Badshah, Rohan</v>
          </cell>
        </row>
        <row r="135">
          <cell r="A135" t="str">
            <v>Bains, Jasbir Singh</v>
          </cell>
        </row>
        <row r="136">
          <cell r="A136" t="str">
            <v>Bajaj, Kishore Kumar</v>
          </cell>
        </row>
        <row r="137">
          <cell r="A137" t="str">
            <v>Baker, Julie E.</v>
          </cell>
        </row>
        <row r="138">
          <cell r="A138" t="str">
            <v>Bakhshi, Jyotika</v>
          </cell>
        </row>
        <row r="139">
          <cell r="A139" t="str">
            <v>Balaji, K. A.</v>
          </cell>
        </row>
        <row r="140">
          <cell r="A140" t="str">
            <v>Balderston, Elizabeth Ann</v>
          </cell>
        </row>
        <row r="141">
          <cell r="A141" t="str">
            <v>Baldyniuk, Olga</v>
          </cell>
        </row>
        <row r="142">
          <cell r="A142" t="str">
            <v>Ballenot, John Paul</v>
          </cell>
        </row>
        <row r="143">
          <cell r="A143" t="str">
            <v>Baltodano, Brenda</v>
          </cell>
        </row>
        <row r="144">
          <cell r="A144" t="str">
            <v>Banda, Mildred</v>
          </cell>
        </row>
        <row r="145">
          <cell r="A145" t="str">
            <v>Ba-Nguz, Eleonore Antoinette</v>
          </cell>
        </row>
        <row r="146">
          <cell r="A146" t="str">
            <v>Bankar, Tejashree</v>
          </cell>
        </row>
        <row r="147">
          <cell r="A147" t="str">
            <v>Barfield, Cori Anne</v>
          </cell>
        </row>
        <row r="148">
          <cell r="A148" t="str">
            <v>Barney, Rebecca Suzanne</v>
          </cell>
        </row>
        <row r="149">
          <cell r="A149" t="str">
            <v>Bartholomew, Kathryn Elizabeth</v>
          </cell>
        </row>
        <row r="150">
          <cell r="A150" t="str">
            <v>Basnet, Prakash</v>
          </cell>
        </row>
        <row r="151">
          <cell r="A151" t="str">
            <v>Bass, Dawn Mccarra</v>
          </cell>
        </row>
        <row r="152">
          <cell r="A152" t="str">
            <v>Batchelor, Leslie Ann</v>
          </cell>
        </row>
        <row r="153">
          <cell r="A153" t="str">
            <v>Bauer, Allory Shannon</v>
          </cell>
        </row>
        <row r="154">
          <cell r="A154" t="str">
            <v>Bauers, Nicole Maier</v>
          </cell>
        </row>
        <row r="155">
          <cell r="A155" t="str">
            <v>Becker, Loren  B.</v>
          </cell>
        </row>
        <row r="156">
          <cell r="A156" t="str">
            <v>Beddoe, Andrew Gregory</v>
          </cell>
        </row>
        <row r="157">
          <cell r="A157" t="str">
            <v>Bedell, Kristin</v>
          </cell>
        </row>
        <row r="158">
          <cell r="A158" t="str">
            <v>Belayneh, Asalif Demissie</v>
          </cell>
        </row>
        <row r="159">
          <cell r="A159" t="str">
            <v>Belemvire, Seydou</v>
          </cell>
        </row>
        <row r="160">
          <cell r="A160" t="str">
            <v>Benbow, Laura Elizabeth</v>
          </cell>
        </row>
        <row r="161">
          <cell r="A161" t="str">
            <v>Bennett, Ashley</v>
          </cell>
        </row>
        <row r="162">
          <cell r="A162" t="str">
            <v>Bergeron, Laurent</v>
          </cell>
        </row>
        <row r="163">
          <cell r="A163" t="str">
            <v>Berhanu, Abenet Leykun</v>
          </cell>
        </row>
        <row r="164">
          <cell r="A164" t="str">
            <v>Berlier, Monique</v>
          </cell>
        </row>
        <row r="165">
          <cell r="A165" t="str">
            <v>Berman, Adriane Pallat</v>
          </cell>
        </row>
        <row r="166">
          <cell r="A166" t="str">
            <v>Bernson, Jeffrey D</v>
          </cell>
        </row>
        <row r="167">
          <cell r="A167" t="str">
            <v>Berrebie, Mohammed</v>
          </cell>
        </row>
        <row r="168">
          <cell r="A168" t="str">
            <v>Betigeri, Arvind</v>
          </cell>
        </row>
        <row r="169">
          <cell r="A169" t="str">
            <v>Bhas, Deepanjali</v>
          </cell>
        </row>
        <row r="170">
          <cell r="A170" t="str">
            <v>Bhavsar, Manoj Madhukarrao</v>
          </cell>
        </row>
        <row r="171">
          <cell r="A171" t="str">
            <v>Bibaoco, Alexander Ansaldo</v>
          </cell>
        </row>
        <row r="172">
          <cell r="A172" t="str">
            <v>Bikindu Makanka, Daddy</v>
          </cell>
        </row>
        <row r="173">
          <cell r="A173" t="str">
            <v>Bilak, Hana</v>
          </cell>
        </row>
        <row r="174">
          <cell r="A174" t="str">
            <v>Bingham, Allison</v>
          </cell>
        </row>
        <row r="175">
          <cell r="A175" t="str">
            <v>Birkett, Ashley James</v>
          </cell>
        </row>
        <row r="176">
          <cell r="A176" t="str">
            <v>Bishop, Anne M</v>
          </cell>
        </row>
        <row r="177">
          <cell r="A177" t="str">
            <v>Blades, Dale W</v>
          </cell>
        </row>
        <row r="178">
          <cell r="A178" t="str">
            <v>Blanton, Elizabeth M</v>
          </cell>
        </row>
        <row r="179">
          <cell r="A179" t="str">
            <v>Blum, Jeremy</v>
          </cell>
        </row>
        <row r="180">
          <cell r="A180" t="str">
            <v>Boettcher, Molly</v>
          </cell>
        </row>
        <row r="181">
          <cell r="A181" t="str">
            <v>Bogdanov, Alexsey Vitalievich</v>
          </cell>
        </row>
        <row r="182">
          <cell r="A182" t="str">
            <v>Bohloko, Rachel</v>
          </cell>
        </row>
        <row r="183">
          <cell r="A183" t="str">
            <v>Boi, Dominic Mogeni</v>
          </cell>
        </row>
        <row r="184">
          <cell r="A184" t="str">
            <v>Boison, Patricia</v>
          </cell>
        </row>
        <row r="185">
          <cell r="A185" t="str">
            <v>Boldt, Kelley M.</v>
          </cell>
        </row>
        <row r="186">
          <cell r="A186" t="str">
            <v>Bonzo, Thomas Daniel</v>
          </cell>
        </row>
        <row r="187">
          <cell r="A187" t="str">
            <v>Borisova, Natalie</v>
          </cell>
        </row>
        <row r="188">
          <cell r="A188" t="str">
            <v>Boslego, John W.</v>
          </cell>
        </row>
        <row r="189">
          <cell r="A189" t="str">
            <v>Botting, Carla Ann</v>
          </cell>
        </row>
        <row r="190">
          <cell r="A190" t="str">
            <v>Bouma, Enricke Hermanne</v>
          </cell>
        </row>
        <row r="191">
          <cell r="A191" t="str">
            <v>Bounds-Poulin, Christine L</v>
          </cell>
        </row>
        <row r="192">
          <cell r="A192" t="str">
            <v>Bourgeois, A. Louis</v>
          </cell>
        </row>
        <row r="193">
          <cell r="A193" t="str">
            <v>Boyer-Nelson, Mischa</v>
          </cell>
        </row>
        <row r="194">
          <cell r="A194" t="str">
            <v>Boyle, David Scott</v>
          </cell>
        </row>
        <row r="195">
          <cell r="A195" t="str">
            <v>Brawley, Margaret</v>
          </cell>
        </row>
        <row r="196">
          <cell r="A196" t="str">
            <v>Brisson, Kerry Anne</v>
          </cell>
        </row>
        <row r="197">
          <cell r="A197" t="str">
            <v>Britcher, Jasen Howard</v>
          </cell>
        </row>
        <row r="198">
          <cell r="A198" t="str">
            <v>Brokenshire-Scott, Catherine</v>
          </cell>
        </row>
        <row r="199">
          <cell r="A199" t="str">
            <v>Brooke, Kelli Weddle</v>
          </cell>
        </row>
        <row r="200">
          <cell r="A200" t="str">
            <v>Brooke, Stephen</v>
          </cell>
        </row>
        <row r="201">
          <cell r="A201" t="str">
            <v>Brooks, Alan D</v>
          </cell>
        </row>
        <row r="202">
          <cell r="A202" t="str">
            <v>Brooks, Christine</v>
          </cell>
        </row>
        <row r="203">
          <cell r="A203" t="str">
            <v>Brown, Jeffrey Scott</v>
          </cell>
        </row>
        <row r="204">
          <cell r="A204" t="str">
            <v>Brown, Jennifer J</v>
          </cell>
        </row>
        <row r="205">
          <cell r="A205" t="str">
            <v>Brown, Scott Christopher</v>
          </cell>
        </row>
        <row r="206">
          <cell r="A206" t="str">
            <v>Brudi, Cornelius Franz</v>
          </cell>
        </row>
        <row r="207">
          <cell r="A207" t="str">
            <v>Brundage, Clarissa Lord</v>
          </cell>
        </row>
        <row r="208">
          <cell r="A208" t="str">
            <v>Bryant, Daniel Spencer</v>
          </cell>
        </row>
        <row r="209">
          <cell r="A209" t="str">
            <v>Buapoem, Supattra</v>
          </cell>
        </row>
        <row r="210">
          <cell r="A210" t="str">
            <v>Bui, Andy Duy</v>
          </cell>
        </row>
        <row r="211">
          <cell r="A211" t="str">
            <v>Bui, Thanh Ngoc</v>
          </cell>
        </row>
        <row r="212">
          <cell r="A212" t="str">
            <v>Bun, Sophal</v>
          </cell>
        </row>
        <row r="213">
          <cell r="A213" t="str">
            <v>Bunu, Yussufu Ahmed</v>
          </cell>
        </row>
        <row r="214">
          <cell r="A214" t="str">
            <v>Burns, Jennifer Barr</v>
          </cell>
        </row>
        <row r="215">
          <cell r="A215" t="str">
            <v>Burns, Michele A</v>
          </cell>
        </row>
        <row r="216">
          <cell r="A216" t="str">
            <v>Burton, Althea M</v>
          </cell>
        </row>
        <row r="217">
          <cell r="A217" t="str">
            <v>Bwalya, Kelvin</v>
          </cell>
        </row>
        <row r="218">
          <cell r="A218" t="str">
            <v>Byrkit, Ramona Anne</v>
          </cell>
        </row>
        <row r="219">
          <cell r="A219" t="str">
            <v>Cadoux, Fabrice</v>
          </cell>
        </row>
        <row r="220">
          <cell r="A220" t="str">
            <v>Caldwell, Gloria Dianne</v>
          </cell>
        </row>
        <row r="221">
          <cell r="A221" t="str">
            <v>Cali, Shannon Marti</v>
          </cell>
        </row>
        <row r="222">
          <cell r="A222" t="str">
            <v>Camara, Sega</v>
          </cell>
        </row>
        <row r="223">
          <cell r="A223" t="str">
            <v>Campbell, Carlos Clinton</v>
          </cell>
        </row>
        <row r="224">
          <cell r="A224" t="str">
            <v>Caple, Molly Ann</v>
          </cell>
        </row>
        <row r="225">
          <cell r="A225" t="str">
            <v>Carroll, Philip Thomas</v>
          </cell>
        </row>
        <row r="226">
          <cell r="A226" t="str">
            <v>Carter, Terrell Cline</v>
          </cell>
        </row>
        <row r="227">
          <cell r="A227" t="str">
            <v>Casey, Kathleen M</v>
          </cell>
        </row>
        <row r="228">
          <cell r="A228" t="str">
            <v>Castany Prado, Gloria</v>
          </cell>
        </row>
        <row r="229">
          <cell r="A229" t="str">
            <v>Cavallari, Shannon</v>
          </cell>
        </row>
        <row r="230">
          <cell r="A230" t="str">
            <v>Cham, Sittiasma</v>
          </cell>
        </row>
        <row r="231">
          <cell r="A231" t="str">
            <v>Chang, Hugh Nai-Hun</v>
          </cell>
        </row>
        <row r="232">
          <cell r="A232" t="str">
            <v>Chappell, Kendra Ann</v>
          </cell>
        </row>
        <row r="233">
          <cell r="A233" t="str">
            <v>Chaturvedi, Shailesh</v>
          </cell>
        </row>
        <row r="234">
          <cell r="A234" t="str">
            <v>Chaumont, Julie</v>
          </cell>
        </row>
        <row r="235">
          <cell r="A235" t="str">
            <v>Chea, Kunthea</v>
          </cell>
        </row>
        <row r="236">
          <cell r="A236" t="str">
            <v>Chen, Dexiang</v>
          </cell>
        </row>
        <row r="237">
          <cell r="A237" t="str">
            <v>Cheng Li, Bota</v>
          </cell>
        </row>
        <row r="238">
          <cell r="A238" t="str">
            <v>Chepkong'A, Kennedy Toroitich</v>
          </cell>
        </row>
        <row r="239">
          <cell r="A239" t="str">
            <v>Chepsoy, Lorna</v>
          </cell>
        </row>
        <row r="240">
          <cell r="A240" t="str">
            <v>Cheruiyot, Joseph Sawe</v>
          </cell>
        </row>
        <row r="241">
          <cell r="A241" t="str">
            <v>Chham, Rivann</v>
          </cell>
        </row>
        <row r="242">
          <cell r="A242" t="str">
            <v>Chham, Samnang</v>
          </cell>
        </row>
        <row r="243">
          <cell r="A243" t="str">
            <v>Childress, Brian Lee</v>
          </cell>
        </row>
        <row r="244">
          <cell r="A244" t="str">
            <v>Chinvarasopak, Waranuch</v>
          </cell>
        </row>
        <row r="245">
          <cell r="A245" t="str">
            <v>Chipezeyani, Amos Ashings</v>
          </cell>
        </row>
        <row r="246">
          <cell r="A246" t="str">
            <v>Chirwa, Wezie Grace</v>
          </cell>
        </row>
        <row r="247">
          <cell r="A247" t="str">
            <v>Chiyende, Elizabeth Kafula</v>
          </cell>
        </row>
        <row r="248">
          <cell r="A248" t="str">
            <v>Chokunonga, Ever</v>
          </cell>
        </row>
        <row r="249">
          <cell r="A249" t="str">
            <v>Chonde, Timothy M</v>
          </cell>
        </row>
        <row r="250">
          <cell r="A250" t="str">
            <v>Christenson, Kaitlin</v>
          </cell>
        </row>
        <row r="251">
          <cell r="A251" t="str">
            <v>Christy, Caroline L</v>
          </cell>
        </row>
        <row r="252">
          <cell r="A252" t="str">
            <v>Chritz, Steffanie Sinclair</v>
          </cell>
        </row>
        <row r="253">
          <cell r="A253" t="str">
            <v>Chung, Judith Ann</v>
          </cell>
        </row>
        <row r="254">
          <cell r="A254" t="str">
            <v>Chweya, Amos Monari</v>
          </cell>
        </row>
        <row r="255">
          <cell r="A255" t="str">
            <v>Clifford, Allison</v>
          </cell>
        </row>
        <row r="256">
          <cell r="A256" t="str">
            <v>Cline-Cole, Elfrida</v>
          </cell>
        </row>
        <row r="257">
          <cell r="A257" t="str">
            <v>Clouse, Courtney  M.</v>
          </cell>
        </row>
        <row r="258">
          <cell r="A258" t="str">
            <v>Coffey, Patricia S</v>
          </cell>
        </row>
        <row r="259">
          <cell r="A259" t="str">
            <v>Cofie, Patience</v>
          </cell>
        </row>
        <row r="260">
          <cell r="A260" t="str">
            <v>Cohen, Jessica A.</v>
          </cell>
        </row>
        <row r="261">
          <cell r="A261" t="str">
            <v>Cohen, Lisa B</v>
          </cell>
        </row>
        <row r="262">
          <cell r="A262" t="str">
            <v>Cokelet Meneken, Emeline</v>
          </cell>
        </row>
        <row r="263">
          <cell r="A263" t="str">
            <v>Cole, Ellen M</v>
          </cell>
        </row>
        <row r="264">
          <cell r="A264" t="str">
            <v>Collins, Cathleen Mary</v>
          </cell>
        </row>
        <row r="265">
          <cell r="A265" t="str">
            <v>Collins, Karina Nicole</v>
          </cell>
        </row>
        <row r="266">
          <cell r="A266" t="str">
            <v>Collymore, Yvette Jenipher</v>
          </cell>
        </row>
        <row r="267">
          <cell r="A267" t="str">
            <v>Colvin, Charlotte</v>
          </cell>
        </row>
        <row r="268">
          <cell r="A268" t="str">
            <v>Compernolle, Lou Petronella</v>
          </cell>
        </row>
        <row r="269">
          <cell r="A269" t="str">
            <v>Contreras, Ines Pena</v>
          </cell>
        </row>
        <row r="270">
          <cell r="A270" t="str">
            <v>Cooke, Mary G</v>
          </cell>
        </row>
        <row r="271">
          <cell r="A271" t="str">
            <v>Cour, Emmanuel</v>
          </cell>
        </row>
        <row r="272">
          <cell r="A272" t="str">
            <v>Cover, Jane Kathelene</v>
          </cell>
        </row>
        <row r="273">
          <cell r="A273" t="str">
            <v>Crudder, Christopher Hanley</v>
          </cell>
        </row>
        <row r="274">
          <cell r="A274" t="str">
            <v>Cruz, Ann-Marie Michelle</v>
          </cell>
        </row>
        <row r="275">
          <cell r="A275" t="str">
            <v>Culjat, Dorothy L</v>
          </cell>
        </row>
        <row r="276">
          <cell r="A276" t="str">
            <v>Cummings, Randall Ray</v>
          </cell>
        </row>
        <row r="277">
          <cell r="A277" t="str">
            <v>Curran, Birute M</v>
          </cell>
        </row>
        <row r="278">
          <cell r="A278" t="str">
            <v>Dabrowska Brown, Alicja</v>
          </cell>
        </row>
        <row r="279">
          <cell r="A279" t="str">
            <v>Dahlquist, Kristin L</v>
          </cell>
        </row>
        <row r="280">
          <cell r="A280" t="str">
            <v>Dana, Nobanzi</v>
          </cell>
        </row>
        <row r="281">
          <cell r="A281" t="str">
            <v>Dao, Sang Dinh</v>
          </cell>
        </row>
        <row r="282">
          <cell r="A282" t="str">
            <v>Dargan, Tanya</v>
          </cell>
        </row>
        <row r="283">
          <cell r="A283" t="str">
            <v>Darnell, Elana M</v>
          </cell>
        </row>
        <row r="284">
          <cell r="A284" t="str">
            <v>Dass, Yesu</v>
          </cell>
        </row>
        <row r="285">
          <cell r="A285" t="str">
            <v>Dauba, Sonya</v>
          </cell>
        </row>
        <row r="286">
          <cell r="A286" t="str">
            <v>Davis, Jon L</v>
          </cell>
        </row>
        <row r="287">
          <cell r="A287" t="str">
            <v>Dawson, Suzanne P.</v>
          </cell>
        </row>
        <row r="288">
          <cell r="A288" t="str">
            <v>De Lorenzi, Arianna Levitus</v>
          </cell>
        </row>
        <row r="289">
          <cell r="A289" t="str">
            <v>De Los Santos, Tala Villaruel</v>
          </cell>
        </row>
        <row r="290">
          <cell r="A290" t="str">
            <v>Dearman, Julie</v>
          </cell>
        </row>
        <row r="291">
          <cell r="A291" t="str">
            <v>Deepak, Nitya Nand</v>
          </cell>
        </row>
        <row r="292">
          <cell r="A292" t="str">
            <v>Del Rosario, Virginia</v>
          </cell>
        </row>
        <row r="293">
          <cell r="A293" t="str">
            <v>Demissie, Aster</v>
          </cell>
        </row>
        <row r="294">
          <cell r="A294" t="str">
            <v>Demmelmaier, Christine</v>
          </cell>
        </row>
        <row r="295">
          <cell r="A295" t="str">
            <v>Denny, Monica Nicole</v>
          </cell>
        </row>
        <row r="296">
          <cell r="A296" t="str">
            <v>DeRonghe, Meg Louise</v>
          </cell>
        </row>
        <row r="297">
          <cell r="A297" t="str">
            <v>Derrick, Molly P</v>
          </cell>
        </row>
        <row r="298">
          <cell r="A298" t="str">
            <v>DeVaney, Teresa Lynn</v>
          </cell>
        </row>
        <row r="299">
          <cell r="A299" t="str">
            <v>Diallo, Mamadou</v>
          </cell>
        </row>
        <row r="300">
          <cell r="A300" t="str">
            <v>Diby, Clement N'Zi</v>
          </cell>
        </row>
        <row r="301">
          <cell r="A301" t="str">
            <v>Dickens, Todd R</v>
          </cell>
        </row>
        <row r="302">
          <cell r="A302" t="str">
            <v>Dieye, Yakou</v>
          </cell>
        </row>
        <row r="303">
          <cell r="A303" t="str">
            <v>Dinh, Huong Thi Mai</v>
          </cell>
        </row>
        <row r="304">
          <cell r="A304" t="str">
            <v>Diomande, Madeleine Sadialou Seuyo</v>
          </cell>
        </row>
        <row r="305">
          <cell r="A305" t="str">
            <v>Dixon, Dwan</v>
          </cell>
        </row>
        <row r="306">
          <cell r="A306" t="str">
            <v>Domingo-Villegas, Gonzalo Jose</v>
          </cell>
        </row>
        <row r="307">
          <cell r="A307" t="str">
            <v>Donnelly, Kathleen Mary</v>
          </cell>
        </row>
        <row r="308">
          <cell r="A308" t="str">
            <v>Douhe, Georges Gnande</v>
          </cell>
        </row>
        <row r="309">
          <cell r="A309" t="str">
            <v>Downing, Louise A.</v>
          </cell>
        </row>
        <row r="310">
          <cell r="A310" t="str">
            <v>Doyle, Katherine Elizabeth</v>
          </cell>
        </row>
        <row r="311">
          <cell r="A311" t="str">
            <v>Drake, Jennifer Erin Kidwell</v>
          </cell>
        </row>
        <row r="312">
          <cell r="A312" t="str">
            <v>D'Silva, Milton</v>
          </cell>
        </row>
        <row r="313">
          <cell r="A313" t="str">
            <v>Dube, Samukeliso</v>
          </cell>
        </row>
        <row r="314">
          <cell r="A314" t="str">
            <v>Dunkin, Alicia</v>
          </cell>
        </row>
        <row r="315">
          <cell r="A315" t="str">
            <v>Eakin, Matthew Ryan</v>
          </cell>
        </row>
        <row r="316">
          <cell r="A316" t="str">
            <v>Earle, Duncan Owens</v>
          </cell>
        </row>
        <row r="317">
          <cell r="A317" t="str">
            <v>East, Laura Teresa</v>
          </cell>
        </row>
        <row r="318">
          <cell r="A318" t="str">
            <v>Eddings, Kristen Anna</v>
          </cell>
        </row>
        <row r="319">
          <cell r="A319" t="str">
            <v>Edwards, Ceretta Jacqueline</v>
          </cell>
        </row>
        <row r="320">
          <cell r="A320" t="str">
            <v>Egesa, Lorian V.</v>
          </cell>
        </row>
        <row r="321">
          <cell r="A321" t="str">
            <v>Eisenstein, Michael B.</v>
          </cell>
        </row>
        <row r="322">
          <cell r="A322" t="str">
            <v>Elias, Christopher J.</v>
          </cell>
        </row>
        <row r="323">
          <cell r="A323" t="str">
            <v>Elliott, Terry C</v>
          </cell>
        </row>
        <row r="324">
          <cell r="A324" t="str">
            <v>Elliott, Tim D</v>
          </cell>
        </row>
        <row r="325">
          <cell r="A325" t="str">
            <v>Emmel, Aaron J.</v>
          </cell>
        </row>
        <row r="326">
          <cell r="A326" t="str">
            <v>Endale, Kibrom Tesfaye</v>
          </cell>
        </row>
        <row r="327">
          <cell r="A327" t="str">
            <v>Endicott, Catherine L.</v>
          </cell>
        </row>
        <row r="328">
          <cell r="A328" t="str">
            <v>Enwere, Godwin Chiadikobi</v>
          </cell>
        </row>
        <row r="329">
          <cell r="A329" t="str">
            <v>Erdahl, Katrina</v>
          </cell>
        </row>
        <row r="330">
          <cell r="A330" t="str">
            <v>Erickson, Joyce E</v>
          </cell>
        </row>
        <row r="331">
          <cell r="A331" t="str">
            <v>Ersbak, Jamie</v>
          </cell>
        </row>
        <row r="332">
          <cell r="A332" t="str">
            <v>Espinoza, Henry</v>
          </cell>
        </row>
        <row r="333">
          <cell r="A333" t="str">
            <v>Estrada, Marcus</v>
          </cell>
        </row>
        <row r="334">
          <cell r="A334" t="str">
            <v>Ethelston, Sally A</v>
          </cell>
        </row>
        <row r="335">
          <cell r="A335" t="str">
            <v>Evans, Mechelle R</v>
          </cell>
        </row>
        <row r="336">
          <cell r="A336" t="str">
            <v>Fall, Adji Assietou</v>
          </cell>
        </row>
        <row r="337">
          <cell r="A337" t="str">
            <v>Faltas, Nefra Hala</v>
          </cell>
        </row>
        <row r="338">
          <cell r="A338" t="str">
            <v>Fernandes, Marianne L.</v>
          </cell>
        </row>
        <row r="339">
          <cell r="A339" t="str">
            <v>Fix, Francis</v>
          </cell>
        </row>
        <row r="340">
          <cell r="A340" t="str">
            <v>Fleming, Jessica Ann</v>
          </cell>
        </row>
        <row r="341">
          <cell r="A341" t="str">
            <v>Fletcher, Tracy A</v>
          </cell>
        </row>
        <row r="342">
          <cell r="A342" t="str">
            <v>Flood, Enrique Alex</v>
          </cell>
        </row>
        <row r="343">
          <cell r="A343" t="str">
            <v>Flores Paredes, Jose L</v>
          </cell>
        </row>
        <row r="344">
          <cell r="A344" t="str">
            <v>Flores, Andrea M</v>
          </cell>
        </row>
        <row r="345">
          <cell r="A345" t="str">
            <v>Flores, Jorge Enrique</v>
          </cell>
        </row>
        <row r="346">
          <cell r="A346" t="str">
            <v>Flynn, Beree</v>
          </cell>
        </row>
        <row r="347">
          <cell r="A347" t="str">
            <v>Folsom, Michelle J</v>
          </cell>
        </row>
        <row r="348">
          <cell r="A348" t="str">
            <v>Fononda, Amanda</v>
          </cell>
        </row>
        <row r="349">
          <cell r="A349" t="str">
            <v>Fontaine, Tracy Moore</v>
          </cell>
        </row>
        <row r="350">
          <cell r="A350" t="str">
            <v>Forsman, Carmen Felicia</v>
          </cell>
        </row>
        <row r="351">
          <cell r="A351" t="str">
            <v>Foster, Jennifer L</v>
          </cell>
        </row>
        <row r="352">
          <cell r="A352" t="str">
            <v>Fox-Boyd, Katherine  E.</v>
          </cell>
        </row>
        <row r="353">
          <cell r="A353" t="str">
            <v>Franzel, Lauren</v>
          </cell>
        </row>
        <row r="354">
          <cell r="A354" t="str">
            <v>Frechin-Mahrer, Trudi</v>
          </cell>
        </row>
        <row r="355">
          <cell r="A355" t="str">
            <v>Free, Michael J</v>
          </cell>
        </row>
        <row r="356">
          <cell r="A356" t="str">
            <v>Frey, Matthew</v>
          </cell>
        </row>
        <row r="357">
          <cell r="A357" t="str">
            <v>Fry, Erin Natalie</v>
          </cell>
        </row>
        <row r="358">
          <cell r="A358" t="str">
            <v>Galloway, Rae Anne</v>
          </cell>
        </row>
        <row r="359">
          <cell r="A359" t="str">
            <v>Gamazina, Yekaterina Olegivna</v>
          </cell>
        </row>
        <row r="360">
          <cell r="A360" t="str">
            <v>Gandhi, Sanjay T.</v>
          </cell>
        </row>
        <row r="361">
          <cell r="A361" t="str">
            <v>Garcia, Jody Williams</v>
          </cell>
        </row>
        <row r="362">
          <cell r="A362" t="str">
            <v>Gardner, Michelle</v>
          </cell>
        </row>
        <row r="363">
          <cell r="A363" t="str">
            <v>Gathiru, Virginia Wairimu</v>
          </cell>
        </row>
        <row r="364">
          <cell r="A364" t="str">
            <v>Gaydar, Vladimir Vladimirovich</v>
          </cell>
        </row>
        <row r="365">
          <cell r="A365" t="str">
            <v>Gazley, Lauren Elise</v>
          </cell>
        </row>
        <row r="366">
          <cell r="A366" t="str">
            <v>Genest Limouzin, Elodie</v>
          </cell>
        </row>
        <row r="367">
          <cell r="A367" t="str">
            <v>Getachew, Asefaw</v>
          </cell>
        </row>
        <row r="368">
          <cell r="A368" t="str">
            <v>Ghatbandhe, Pankaj  Harikrishna</v>
          </cell>
        </row>
        <row r="369">
          <cell r="A369" t="str">
            <v>Ghedia, Mayank Mansukhlal</v>
          </cell>
        </row>
        <row r="370">
          <cell r="A370" t="str">
            <v>Ghimire, Ramji</v>
          </cell>
        </row>
        <row r="371">
          <cell r="A371" t="str">
            <v>Ghosh, Anuj Kumar</v>
          </cell>
        </row>
        <row r="372">
          <cell r="A372" t="str">
            <v>Gingras, Teresa A.</v>
          </cell>
        </row>
        <row r="373">
          <cell r="A373" t="str">
            <v>Ginsburg, Amy Sarah</v>
          </cell>
        </row>
        <row r="374">
          <cell r="A374" t="str">
            <v>Gitau, Harrison M.</v>
          </cell>
        </row>
        <row r="375">
          <cell r="A375" t="str">
            <v>Gitonga, Francis Mwangi</v>
          </cell>
        </row>
        <row r="376">
          <cell r="A376" t="str">
            <v>Godornes, Derrick Del Rosario</v>
          </cell>
        </row>
        <row r="377">
          <cell r="A377" t="str">
            <v>Goett, Jane A</v>
          </cell>
        </row>
        <row r="378">
          <cell r="A378" t="str">
            <v>Golden, Alexander</v>
          </cell>
        </row>
        <row r="379">
          <cell r="A379" t="str">
            <v>Golden, Allison</v>
          </cell>
        </row>
        <row r="380">
          <cell r="A380" t="str">
            <v>Gong, Xiao</v>
          </cell>
        </row>
        <row r="381">
          <cell r="A381" t="str">
            <v>Goodyear, Lorelei Louise</v>
          </cell>
        </row>
        <row r="382">
          <cell r="A382" t="str">
            <v>Gopez, Gizelle V.</v>
          </cell>
        </row>
        <row r="383">
          <cell r="A383" t="str">
            <v>Gordon, Walter Scott</v>
          </cell>
        </row>
        <row r="384">
          <cell r="A384" t="str">
            <v>Gordon, Wendy Samantha</v>
          </cell>
        </row>
        <row r="385">
          <cell r="A385" t="str">
            <v>Grady, Breanne Leigh</v>
          </cell>
        </row>
        <row r="386">
          <cell r="A386" t="str">
            <v>Gravano, Leopoldo Mario</v>
          </cell>
        </row>
        <row r="387">
          <cell r="A387" t="str">
            <v>Gray, Susan</v>
          </cell>
        </row>
        <row r="388">
          <cell r="A388" t="str">
            <v>Greb, Holly Rochelle</v>
          </cell>
        </row>
        <row r="389">
          <cell r="A389" t="str">
            <v>Greene, Abrayanti A</v>
          </cell>
        </row>
        <row r="390">
          <cell r="A390" t="str">
            <v>Gregory, Scott Alan</v>
          </cell>
        </row>
        <row r="391">
          <cell r="A391" t="str">
            <v>Grevendonk, Jan</v>
          </cell>
        </row>
        <row r="392">
          <cell r="A392" t="str">
            <v>Griswold, Emily Paige</v>
          </cell>
        </row>
        <row r="393">
          <cell r="A393" t="str">
            <v>Grover, Teresa Oledan</v>
          </cell>
        </row>
        <row r="394">
          <cell r="A394" t="str">
            <v>Grow, Stephanie Adele</v>
          </cell>
        </row>
        <row r="395">
          <cell r="A395" t="str">
            <v>Gueye, Ndeye Mariama</v>
          </cell>
        </row>
        <row r="396">
          <cell r="A396" t="str">
            <v>Guillien, Teresa M</v>
          </cell>
        </row>
        <row r="397">
          <cell r="A397" t="str">
            <v>Gulati, Kavita</v>
          </cell>
        </row>
        <row r="398">
          <cell r="A398" t="str">
            <v>Gundry, Daniel Kennedy</v>
          </cell>
        </row>
        <row r="399">
          <cell r="A399" t="str">
            <v>Gurmu, Girum Ketema</v>
          </cell>
        </row>
        <row r="400">
          <cell r="A400" t="str">
            <v>Guta, Janet Naomi Chulu</v>
          </cell>
        </row>
        <row r="401">
          <cell r="A401" t="str">
            <v>Guy, Mark A.</v>
          </cell>
        </row>
        <row r="402">
          <cell r="A402" t="str">
            <v>Haamonga, Owen</v>
          </cell>
        </row>
        <row r="403">
          <cell r="A403" t="str">
            <v>Haas, Molly Kathryn</v>
          </cell>
        </row>
        <row r="404">
          <cell r="A404" t="str">
            <v>Haile, Mulumebet Jembere</v>
          </cell>
        </row>
        <row r="405">
          <cell r="A405" t="str">
            <v>Halima, Yasmin</v>
          </cell>
        </row>
        <row r="406">
          <cell r="A406" t="str">
            <v>Hall, Sarah McCoy</v>
          </cell>
        </row>
        <row r="407">
          <cell r="A407" t="str">
            <v>Hanrahan, Michele D</v>
          </cell>
        </row>
        <row r="408">
          <cell r="A408" t="str">
            <v>Haralson, Sophie H.</v>
          </cell>
        </row>
        <row r="409">
          <cell r="A409" t="str">
            <v>Harner-Jay, Claudia Marina</v>
          </cell>
        </row>
        <row r="410">
          <cell r="A410" t="str">
            <v>Hartwig, Kyle</v>
          </cell>
        </row>
        <row r="411">
          <cell r="A411" t="str">
            <v>Haskell, Sarah Kathleen</v>
          </cell>
        </row>
        <row r="412">
          <cell r="A412" t="str">
            <v>Havlik, Matthew Vincent</v>
          </cell>
        </row>
        <row r="413">
          <cell r="A413" t="str">
            <v>Hawkins, Kenneth R</v>
          </cell>
        </row>
        <row r="414">
          <cell r="A414" t="str">
            <v>Hayes, Jane</v>
          </cell>
        </row>
        <row r="415">
          <cell r="A415" t="str">
            <v>Hedvall, Edwin Fredrick</v>
          </cell>
        </row>
        <row r="416">
          <cell r="A416" t="str">
            <v>Heggen, Rodger Burton</v>
          </cell>
        </row>
        <row r="417">
          <cell r="A417" t="str">
            <v>Hennings, Catherine</v>
          </cell>
        </row>
        <row r="418">
          <cell r="A418" t="str">
            <v>Herdman, Cristina S</v>
          </cell>
        </row>
        <row r="419">
          <cell r="A419" t="str">
            <v>Herve, Jacques</v>
          </cell>
        </row>
        <row r="420">
          <cell r="A420" t="str">
            <v>Higgins, Deborah</v>
          </cell>
        </row>
        <row r="421">
          <cell r="A421" t="str">
            <v>Hilgert, Chandan F</v>
          </cell>
        </row>
        <row r="422">
          <cell r="A422" t="str">
            <v>Hoang, Anh Thu Thi</v>
          </cell>
        </row>
        <row r="423">
          <cell r="A423" t="str">
            <v>Hoang, Hien Thi Thu</v>
          </cell>
        </row>
        <row r="424">
          <cell r="A424" t="str">
            <v>Hoang, Huong Thi Thu</v>
          </cell>
        </row>
        <row r="425">
          <cell r="A425" t="str">
            <v>Hoang, Thi Thi</v>
          </cell>
        </row>
        <row r="426">
          <cell r="A426" t="str">
            <v>Hocevar Van Wely, Olja</v>
          </cell>
        </row>
        <row r="427">
          <cell r="A427" t="str">
            <v>Holland, John R</v>
          </cell>
        </row>
        <row r="428">
          <cell r="A428" t="str">
            <v>Hollywood, Christy  Roach</v>
          </cell>
        </row>
        <row r="429">
          <cell r="A429" t="str">
            <v>Hoopes, Teah R.</v>
          </cell>
        </row>
        <row r="430">
          <cell r="A430" t="str">
            <v>Houtz, Jolayne</v>
          </cell>
        </row>
        <row r="431">
          <cell r="A431" t="str">
            <v>Howard Taylor, Catharine</v>
          </cell>
        </row>
        <row r="432">
          <cell r="A432" t="str">
            <v>Hozumi, Dairiku</v>
          </cell>
        </row>
        <row r="433">
          <cell r="A433" t="str">
            <v>Huentelman, Jeffrey J</v>
          </cell>
        </row>
        <row r="434">
          <cell r="A434" t="str">
            <v>Hughes, Lindsay</v>
          </cell>
        </row>
        <row r="435">
          <cell r="A435" t="str">
            <v>Hultgren, Kajsa</v>
          </cell>
        </row>
        <row r="436">
          <cell r="A436" t="str">
            <v>Hutchings, Jane E</v>
          </cell>
        </row>
        <row r="437">
          <cell r="A437" t="str">
            <v>Imwiko, Nawina</v>
          </cell>
        </row>
        <row r="438">
          <cell r="A438" t="str">
            <v>Inlow-Hood, Emily Nicole</v>
          </cell>
        </row>
        <row r="439">
          <cell r="A439" t="str">
            <v>Iqteit, Hiba R</v>
          </cell>
        </row>
        <row r="440">
          <cell r="A440" t="str">
            <v>Irungu, Anthony Macharia</v>
          </cell>
        </row>
        <row r="441">
          <cell r="A441" t="str">
            <v>Irungu, James Maina</v>
          </cell>
        </row>
        <row r="442">
          <cell r="A442" t="str">
            <v>Irungu, Pauline</v>
          </cell>
        </row>
        <row r="443">
          <cell r="A443" t="str">
            <v>Isavwa, Linda</v>
          </cell>
        </row>
        <row r="444">
          <cell r="A444" t="str">
            <v>Isingoma, James</v>
          </cell>
        </row>
        <row r="445">
          <cell r="A445" t="str">
            <v>Israel, Kiersten</v>
          </cell>
        </row>
        <row r="446">
          <cell r="A446" t="str">
            <v>Ith, Lyde</v>
          </cell>
        </row>
        <row r="447">
          <cell r="A447" t="str">
            <v>Ivanenko, Tamara Volodimirivna</v>
          </cell>
        </row>
        <row r="448">
          <cell r="A448" t="str">
            <v>Ivinson, Karen Louise</v>
          </cell>
        </row>
        <row r="449">
          <cell r="A449" t="str">
            <v>Jackson, Emily Ann</v>
          </cell>
        </row>
        <row r="450">
          <cell r="A450" t="str">
            <v>Jackson, Gregory C</v>
          </cell>
        </row>
        <row r="451">
          <cell r="A451" t="str">
            <v>Jackson, Scott</v>
          </cell>
        </row>
        <row r="452">
          <cell r="A452" t="str">
            <v>Jacobs, Janet Aldrich</v>
          </cell>
        </row>
        <row r="453">
          <cell r="A453" t="str">
            <v>Jacoby, Erica Lynn</v>
          </cell>
        </row>
        <row r="454">
          <cell r="A454" t="str">
            <v>Jalang'o, Enock Otieno</v>
          </cell>
        </row>
        <row r="455">
          <cell r="A455" t="str">
            <v>James, Heidi Honore</v>
          </cell>
        </row>
        <row r="456">
          <cell r="A456" t="str">
            <v>Jarrahian, Courtney Wieland</v>
          </cell>
        </row>
        <row r="457">
          <cell r="A457" t="str">
            <v>Jeffers, Emily Sara</v>
          </cell>
        </row>
        <row r="458">
          <cell r="A458" t="str">
            <v>Jefferson, Bregeita Deshon</v>
          </cell>
        </row>
        <row r="459">
          <cell r="A459" t="str">
            <v>Jennings, Todd M</v>
          </cell>
        </row>
        <row r="460">
          <cell r="A460" t="str">
            <v>Jeronimo, Jose A</v>
          </cell>
        </row>
        <row r="461">
          <cell r="A461" t="str">
            <v>Jilani, Noel</v>
          </cell>
        </row>
        <row r="462">
          <cell r="A462" t="str">
            <v>Johnson, Abbie</v>
          </cell>
        </row>
        <row r="463">
          <cell r="A463" t="str">
            <v>Jomo, Dickson Wanyoike</v>
          </cell>
        </row>
        <row r="464">
          <cell r="A464" t="str">
            <v>Josephson, Marcia G</v>
          </cell>
        </row>
        <row r="465">
          <cell r="A465" t="str">
            <v>Joshi, Aditi</v>
          </cell>
        </row>
        <row r="466">
          <cell r="A466" t="str">
            <v>Kadiebwe, Christian Mukenge</v>
          </cell>
        </row>
        <row r="467">
          <cell r="A467" t="str">
            <v>Kaggwa, George</v>
          </cell>
        </row>
        <row r="468">
          <cell r="A468" t="str">
            <v>Kaipilyawar, Satish Bhaskar Rao</v>
          </cell>
        </row>
        <row r="469">
          <cell r="A469" t="str">
            <v>Kalombo, David Ndaye</v>
          </cell>
        </row>
        <row r="470">
          <cell r="A470" t="str">
            <v>Kaltovich, Florence Ann</v>
          </cell>
        </row>
        <row r="471">
          <cell r="A471" t="str">
            <v>Kamhangpatiyudth, Tipluk</v>
          </cell>
        </row>
        <row r="472">
          <cell r="A472" t="str">
            <v>Kamwela, Mshuka</v>
          </cell>
        </row>
        <row r="473">
          <cell r="A473" t="str">
            <v>Kandie, Hellen Jerotich</v>
          </cell>
        </row>
        <row r="474">
          <cell r="A474" t="str">
            <v>Kane, Papa Amadou</v>
          </cell>
        </row>
        <row r="475">
          <cell r="A475" t="str">
            <v>Kaniu, Monica Wambui</v>
          </cell>
        </row>
        <row r="476">
          <cell r="A476" t="str">
            <v>Kanyeleha, Jackline Adisa</v>
          </cell>
        </row>
        <row r="477">
          <cell r="A477" t="str">
            <v>Kapur, Monica</v>
          </cell>
        </row>
        <row r="478">
          <cell r="A478" t="str">
            <v>Karani, Janet</v>
          </cell>
        </row>
        <row r="479">
          <cell r="A479" t="str">
            <v>Karenga, Daniel</v>
          </cell>
        </row>
        <row r="480">
          <cell r="A480" t="str">
            <v>Kashif, Syed Mohammad</v>
          </cell>
        </row>
        <row r="481">
          <cell r="A481" t="str">
            <v>Kasina, Fredrick Nzioki</v>
          </cell>
        </row>
        <row r="482">
          <cell r="A482" t="str">
            <v>Kasture, Prabhu  Nagnathappa</v>
          </cell>
        </row>
        <row r="483">
          <cell r="A483" t="str">
            <v>Kearney, Mary Ellen</v>
          </cell>
        </row>
        <row r="484">
          <cell r="A484" t="str">
            <v>Kebede, Addisu Getachew</v>
          </cell>
        </row>
        <row r="485">
          <cell r="A485" t="str">
            <v>Kedera, Ellah Muhambe</v>
          </cell>
        </row>
        <row r="486">
          <cell r="A486" t="str">
            <v>Kee, Marlow Bryan</v>
          </cell>
        </row>
        <row r="487">
          <cell r="A487" t="str">
            <v>Keith, Bonnie M.</v>
          </cell>
        </row>
        <row r="488">
          <cell r="A488" t="str">
            <v>Kelly, Linda</v>
          </cell>
        </row>
        <row r="489">
          <cell r="A489" t="str">
            <v>Kepher, Zilpher Achieng’</v>
          </cell>
        </row>
        <row r="490">
          <cell r="A490" t="str">
            <v>Kertson, Kim M</v>
          </cell>
        </row>
        <row r="491">
          <cell r="A491" t="str">
            <v>Kerya, Albinus</v>
          </cell>
        </row>
        <row r="492">
          <cell r="A492" t="str">
            <v>Kester, Erin Patricia</v>
          </cell>
        </row>
        <row r="493">
          <cell r="A493" t="str">
            <v>Khan, Irfan</v>
          </cell>
        </row>
        <row r="494">
          <cell r="A494" t="str">
            <v>Khan, Sadaf</v>
          </cell>
        </row>
        <row r="495">
          <cell r="A495" t="str">
            <v>Khan, Sadia</v>
          </cell>
        </row>
        <row r="496">
          <cell r="A496" t="str">
            <v>Khare, Shalini</v>
          </cell>
        </row>
        <row r="497">
          <cell r="A497" t="str">
            <v>Khorkov, Anton Mikhaylovich</v>
          </cell>
        </row>
        <row r="498">
          <cell r="A498" t="str">
            <v>Khun, Sonita</v>
          </cell>
        </row>
        <row r="499">
          <cell r="A499" t="str">
            <v>Khurana, Kriti</v>
          </cell>
        </row>
        <row r="500">
          <cell r="A500" t="str">
            <v>Khurana, Savita</v>
          </cell>
        </row>
        <row r="501">
          <cell r="A501" t="str">
            <v>Kiangala, Emmanuel</v>
          </cell>
        </row>
        <row r="502">
          <cell r="A502" t="str">
            <v>Kiburi, Dorothy</v>
          </cell>
        </row>
        <row r="503">
          <cell r="A503" t="str">
            <v>Kilala, Robert Donald</v>
          </cell>
        </row>
        <row r="504">
          <cell r="A504" t="str">
            <v>Kilbourne-Brook, Margaret Z</v>
          </cell>
        </row>
        <row r="505">
          <cell r="A505" t="str">
            <v>Kilonzo, Renison Kyalo</v>
          </cell>
        </row>
        <row r="506">
          <cell r="A506" t="str">
            <v>Kimonge, Kissinger Henry</v>
          </cell>
        </row>
        <row r="507">
          <cell r="A507" t="str">
            <v>King, Jeffrey Scott</v>
          </cell>
        </row>
        <row r="508">
          <cell r="A508" t="str">
            <v>King, Peggy Louise</v>
          </cell>
        </row>
        <row r="509">
          <cell r="A509" t="str">
            <v>King'Ori, Eugenia</v>
          </cell>
        </row>
        <row r="510">
          <cell r="A510" t="str">
            <v>Kinter, Amelia</v>
          </cell>
        </row>
        <row r="511">
          <cell r="A511" t="str">
            <v>Kirimi, Onesmus</v>
          </cell>
        </row>
        <row r="512">
          <cell r="A512" t="str">
            <v>Kiseleva, Marina</v>
          </cell>
        </row>
        <row r="513">
          <cell r="A513" t="str">
            <v>Kisiero, Josephine Temko</v>
          </cell>
        </row>
        <row r="514">
          <cell r="A514" t="str">
            <v>Kithure, Ellyjoy Karimi</v>
          </cell>
        </row>
        <row r="515">
          <cell r="A515" t="str">
            <v>Knapp, Aron Suzanne</v>
          </cell>
        </row>
        <row r="516">
          <cell r="A516" t="str">
            <v>Knight, Taylor F.</v>
          </cell>
        </row>
        <row r="517">
          <cell r="A517" t="str">
            <v>Koffi, Aya Sylvie Bade</v>
          </cell>
        </row>
        <row r="518">
          <cell r="A518" t="str">
            <v>Koniz-Booher, Peggy L</v>
          </cell>
        </row>
        <row r="519">
          <cell r="A519" t="str">
            <v>Kononova, Elena Sergiyvna</v>
          </cell>
        </row>
        <row r="520">
          <cell r="A520" t="str">
            <v>Koppel, Ricki J</v>
          </cell>
        </row>
        <row r="521">
          <cell r="A521" t="str">
            <v>Kouakou, Venance</v>
          </cell>
        </row>
        <row r="522">
          <cell r="A522" t="str">
            <v>Kouakoussui, Alain Lucien Kouakou</v>
          </cell>
        </row>
        <row r="523">
          <cell r="A523" t="str">
            <v>Krall, Michele Alaine</v>
          </cell>
        </row>
        <row r="524">
          <cell r="A524" t="str">
            <v>Kramer, Christina Barros</v>
          </cell>
        </row>
        <row r="525">
          <cell r="A525" t="str">
            <v>Krigbaum, Jennifer Maria</v>
          </cell>
        </row>
        <row r="526">
          <cell r="A526" t="str">
            <v>Krishna, Ram</v>
          </cell>
        </row>
        <row r="527">
          <cell r="A527" t="str">
            <v>Krishnamurthy, J.V.G.</v>
          </cell>
        </row>
        <row r="528">
          <cell r="A528" t="str">
            <v>Kristensen, Debra D</v>
          </cell>
        </row>
        <row r="529">
          <cell r="A529" t="str">
            <v>Krittayaworagul, Somphop</v>
          </cell>
        </row>
        <row r="530">
          <cell r="A530" t="str">
            <v>Krumenacker, Tara E</v>
          </cell>
        </row>
        <row r="531">
          <cell r="A531" t="str">
            <v>Kuehl, Colleen Evan</v>
          </cell>
        </row>
        <row r="532">
          <cell r="A532" t="str">
            <v>Kumakech, Edward</v>
          </cell>
        </row>
        <row r="533">
          <cell r="A533" t="str">
            <v>Kumar, Sandeep</v>
          </cell>
        </row>
        <row r="534">
          <cell r="A534" t="str">
            <v>Kurechko, Inga Ashotovna</v>
          </cell>
        </row>
        <row r="535">
          <cell r="A535" t="str">
            <v>Kurfurst, Tina Marie</v>
          </cell>
        </row>
        <row r="536">
          <cell r="A536" t="str">
            <v>Kushata, Vallerie Matidoda</v>
          </cell>
        </row>
        <row r="537">
          <cell r="A537" t="str">
            <v>LaBarre, Paul Donald</v>
          </cell>
        </row>
        <row r="538">
          <cell r="A538" t="str">
            <v>Lacayo Criquillion, Yann</v>
          </cell>
        </row>
        <row r="539">
          <cell r="A539" t="str">
            <v>Laforce, F. Marc</v>
          </cell>
        </row>
        <row r="540">
          <cell r="A540" t="str">
            <v>Lakew, Yemisrach Gezahegn</v>
          </cell>
        </row>
        <row r="541">
          <cell r="A541" t="str">
            <v>Lal, Manjari</v>
          </cell>
        </row>
        <row r="542">
          <cell r="A542" t="str">
            <v>Lalwani, Tanya</v>
          </cell>
        </row>
        <row r="543">
          <cell r="A543" t="str">
            <v>Lamontagne, D. Scott</v>
          </cell>
        </row>
        <row r="544">
          <cell r="A544" t="str">
            <v>Lando, Alvin Ochieno</v>
          </cell>
        </row>
        <row r="545">
          <cell r="A545" t="str">
            <v>Larsen, Anna Marie</v>
          </cell>
        </row>
        <row r="546">
          <cell r="A546" t="str">
            <v>Laster, Daniel</v>
          </cell>
        </row>
        <row r="547">
          <cell r="A547" t="str">
            <v>Lattab, Malu</v>
          </cell>
        </row>
        <row r="548">
          <cell r="A548" t="str">
            <v>Lauffer, Leander Friedrich</v>
          </cell>
        </row>
        <row r="549">
          <cell r="A549" t="str">
            <v>Le, Hai Thanh</v>
          </cell>
        </row>
        <row r="550">
          <cell r="A550" t="str">
            <v>Le, Megan Anne</v>
          </cell>
        </row>
        <row r="551">
          <cell r="A551" t="str">
            <v>Le, Nga Thi</v>
          </cell>
        </row>
        <row r="552">
          <cell r="A552" t="str">
            <v>Le, Tai Thi Minh</v>
          </cell>
        </row>
        <row r="553">
          <cell r="A553" t="str">
            <v>Le, Thang Cao</v>
          </cell>
        </row>
        <row r="554">
          <cell r="A554" t="str">
            <v>Leboulleux, Didier</v>
          </cell>
        </row>
        <row r="555">
          <cell r="A555" t="str">
            <v>Lee, Arthur Munsup</v>
          </cell>
        </row>
        <row r="556">
          <cell r="A556" t="str">
            <v>Lee, Cynthia K</v>
          </cell>
        </row>
        <row r="557">
          <cell r="A557" t="str">
            <v>Lennon, Thomas P.</v>
          </cell>
        </row>
        <row r="558">
          <cell r="A558" t="str">
            <v>Leontyeva, Svitlana Leonidivna</v>
          </cell>
        </row>
        <row r="559">
          <cell r="A559" t="str">
            <v>Lepita, Stephen</v>
          </cell>
        </row>
        <row r="560">
          <cell r="A560" t="str">
            <v>Levin, Carol E.</v>
          </cell>
        </row>
        <row r="561">
          <cell r="A561" t="str">
            <v>Levisay, Alice</v>
          </cell>
        </row>
        <row r="562">
          <cell r="A562" t="str">
            <v>Lewis, Kristen Dana Collins</v>
          </cell>
        </row>
        <row r="563">
          <cell r="A563" t="str">
            <v>Lewis, Manuel Toshiyuki</v>
          </cell>
        </row>
        <row r="564">
          <cell r="A564" t="str">
            <v>Li, Junchen</v>
          </cell>
        </row>
        <row r="565">
          <cell r="A565" t="str">
            <v>Liaga, Ephraim Mugasia</v>
          </cell>
        </row>
        <row r="566">
          <cell r="A566" t="str">
            <v>Libiszowski, Paul C.</v>
          </cell>
        </row>
        <row r="567">
          <cell r="A567" t="str">
            <v>Lim, Jeanette Mu Chen</v>
          </cell>
        </row>
        <row r="568">
          <cell r="A568" t="str">
            <v>Lindquist, Toni</v>
          </cell>
        </row>
        <row r="569">
          <cell r="A569" t="str">
            <v>Lindsay, Emily Shanti</v>
          </cell>
        </row>
        <row r="570">
          <cell r="A570" t="str">
            <v>Lionetti, Denise Conley</v>
          </cell>
        </row>
        <row r="571">
          <cell r="A571" t="str">
            <v>Little, Joseph John</v>
          </cell>
        </row>
        <row r="572">
          <cell r="A572" t="str">
            <v>Littlefield, Joan Frances</v>
          </cell>
        </row>
        <row r="573">
          <cell r="A573" t="str">
            <v>Lloyd, John S</v>
          </cell>
        </row>
        <row r="574">
          <cell r="A574" t="str">
            <v>Locke, Emily Gentry</v>
          </cell>
        </row>
        <row r="575">
          <cell r="A575" t="str">
            <v>Lor, Vann Thary</v>
          </cell>
        </row>
        <row r="576">
          <cell r="A576" t="str">
            <v>Lorenson, Kristina Grace</v>
          </cell>
        </row>
        <row r="577">
          <cell r="A577" t="str">
            <v>Lorenzo, David</v>
          </cell>
        </row>
        <row r="578">
          <cell r="A578" t="str">
            <v>Loucq, Christian Georges</v>
          </cell>
        </row>
        <row r="579">
          <cell r="A579" t="str">
            <v>Lubinski, David John</v>
          </cell>
        </row>
        <row r="580">
          <cell r="A580" t="str">
            <v>Luchytsky, Anton</v>
          </cell>
        </row>
        <row r="581">
          <cell r="A581" t="str">
            <v>Lufkin, Kimberley A</v>
          </cell>
        </row>
        <row r="582">
          <cell r="A582" t="str">
            <v>Luhwago, Alexs Carlos</v>
          </cell>
        </row>
        <row r="583">
          <cell r="A583" t="str">
            <v>Lukhando, Moses</v>
          </cell>
        </row>
        <row r="584">
          <cell r="A584" t="str">
            <v>Lundstrom, Laurel</v>
          </cell>
        </row>
        <row r="585">
          <cell r="A585" t="str">
            <v>Lungu, Christopher</v>
          </cell>
        </row>
        <row r="586">
          <cell r="A586" t="str">
            <v>Lutzenhiser, Trevor</v>
          </cell>
        </row>
        <row r="587">
          <cell r="A587" t="str">
            <v>Macharia, Wilson</v>
          </cell>
        </row>
        <row r="588">
          <cell r="A588" t="str">
            <v>MacIver, Amy Kathryn</v>
          </cell>
        </row>
        <row r="589">
          <cell r="A589" t="str">
            <v>MacLeod, Gretchen E.</v>
          </cell>
        </row>
        <row r="590">
          <cell r="A590" t="str">
            <v>Madiang, Daniel Oluoch</v>
          </cell>
        </row>
        <row r="591">
          <cell r="A591" t="str">
            <v>Maduna, Nomvuyiseko Cornelia Nompa</v>
          </cell>
        </row>
        <row r="592">
          <cell r="A592" t="str">
            <v>Magnuson, Kendall George</v>
          </cell>
        </row>
        <row r="593">
          <cell r="A593" t="str">
            <v>Mahamba, Vishnu Matungwa</v>
          </cell>
        </row>
        <row r="594">
          <cell r="A594" t="str">
            <v>Mahlangeni, Thandeka</v>
          </cell>
        </row>
        <row r="595">
          <cell r="A595" t="str">
            <v>Mahony, Bernadette Mary</v>
          </cell>
        </row>
        <row r="596">
          <cell r="A596" t="str">
            <v>Maisonneuve, Jean-Francois</v>
          </cell>
        </row>
        <row r="597">
          <cell r="A597" t="str">
            <v>Maithya, Michael</v>
          </cell>
        </row>
        <row r="598">
          <cell r="A598" t="str">
            <v>Mak, Peter Kwokfung</v>
          </cell>
        </row>
        <row r="599">
          <cell r="A599" t="str">
            <v>Makadi, Marie</v>
          </cell>
        </row>
        <row r="600">
          <cell r="A600" t="str">
            <v>Makafu, Cecilia</v>
          </cell>
        </row>
        <row r="601">
          <cell r="A601" t="str">
            <v>Makame, Mohammed Hasnu</v>
          </cell>
        </row>
        <row r="602">
          <cell r="A602" t="str">
            <v>Makamure, Vongai</v>
          </cell>
        </row>
        <row r="603">
          <cell r="A603" t="str">
            <v>Maket, Boniface Kemboi</v>
          </cell>
        </row>
        <row r="604">
          <cell r="A604" t="str">
            <v>Makinana, Ntombazana</v>
          </cell>
        </row>
        <row r="605">
          <cell r="A605" t="str">
            <v>Makotsi, Merceline M</v>
          </cell>
        </row>
        <row r="606">
          <cell r="A606" t="str">
            <v>Malchevska, Olena Aleksandrovna</v>
          </cell>
        </row>
        <row r="607">
          <cell r="A607" t="str">
            <v>Malekar, Ashish Ratnakar</v>
          </cell>
        </row>
        <row r="608">
          <cell r="A608" t="str">
            <v>Malemba Tshibuyi, Jean Pierre</v>
          </cell>
        </row>
        <row r="609">
          <cell r="A609" t="str">
            <v>Mali, Sipho</v>
          </cell>
        </row>
        <row r="610">
          <cell r="A610" t="str">
            <v>Mangochi, Marriam Mabvuto</v>
          </cell>
        </row>
        <row r="611">
          <cell r="A611" t="str">
            <v>Marere, Cynthia Achieng</v>
          </cell>
        </row>
        <row r="612">
          <cell r="A612" t="str">
            <v>Marjane, Sarah Anne</v>
          </cell>
        </row>
        <row r="613">
          <cell r="A613" t="str">
            <v>Markham, Carol A.</v>
          </cell>
        </row>
        <row r="614">
          <cell r="A614" t="str">
            <v>Marks, David L</v>
          </cell>
        </row>
        <row r="615">
          <cell r="A615" t="str">
            <v>Marshall, Kimberly Anna</v>
          </cell>
        </row>
        <row r="616">
          <cell r="A616" t="str">
            <v>Martellet, Lionel</v>
          </cell>
        </row>
        <row r="617">
          <cell r="A617" t="str">
            <v>Martin, Stephanie L.</v>
          </cell>
        </row>
        <row r="618">
          <cell r="A618" t="str">
            <v>Martinez, Mary Eilene</v>
          </cell>
        </row>
        <row r="619">
          <cell r="A619" t="str">
            <v>Masam, Samuel Varaprasad</v>
          </cell>
        </row>
        <row r="620">
          <cell r="A620" t="str">
            <v>Masambaji, Albert</v>
          </cell>
        </row>
        <row r="621">
          <cell r="A621" t="str">
            <v>Masidsa, Josphat Alikula</v>
          </cell>
        </row>
        <row r="622">
          <cell r="A622" t="str">
            <v>Mathebula, Vunene Renny</v>
          </cell>
        </row>
        <row r="623">
          <cell r="A623" t="str">
            <v>Matheranya, Elie Byamungu</v>
          </cell>
        </row>
        <row r="624">
          <cell r="A624" t="str">
            <v>Matoke, Daniel Nyantari</v>
          </cell>
        </row>
        <row r="625">
          <cell r="A625" t="str">
            <v>Matthias, Dipika Mathur</v>
          </cell>
        </row>
        <row r="626">
          <cell r="A626" t="str">
            <v>Mauduit, Eric</v>
          </cell>
        </row>
        <row r="627">
          <cell r="A627" t="str">
            <v>Mazia, Gladys</v>
          </cell>
        </row>
        <row r="628">
          <cell r="A628" t="str">
            <v>Mbarouk, Aziz Athumani</v>
          </cell>
        </row>
        <row r="629">
          <cell r="A629" t="str">
            <v>Mbawala, Willy</v>
          </cell>
        </row>
        <row r="630">
          <cell r="A630" t="str">
            <v>Mbinga, Elizabeth</v>
          </cell>
        </row>
        <row r="631">
          <cell r="A631" t="str">
            <v>Mbithi, Wellington</v>
          </cell>
        </row>
        <row r="632">
          <cell r="A632" t="str">
            <v>Mboya, Marygoretty Atieno-Odhoch</v>
          </cell>
        </row>
        <row r="633">
          <cell r="A633" t="str">
            <v>Mburu, Peter</v>
          </cell>
        </row>
        <row r="634">
          <cell r="A634" t="str">
            <v>Mbyallu, Theognus</v>
          </cell>
        </row>
        <row r="635">
          <cell r="A635" t="str">
            <v>McGray, Sarah Lynn</v>
          </cell>
        </row>
        <row r="636">
          <cell r="A636" t="str">
            <v>McGuire, Shawn Keith</v>
          </cell>
        </row>
        <row r="637">
          <cell r="A637" t="str">
            <v>Mcheka, Soterry</v>
          </cell>
        </row>
        <row r="638">
          <cell r="A638" t="str">
            <v>McKern, James Patrick</v>
          </cell>
        </row>
        <row r="639">
          <cell r="A639" t="str">
            <v>McMurtry, Mary Gabrielle</v>
          </cell>
        </row>
        <row r="640">
          <cell r="A640" t="str">
            <v>McOwen, Jordan Scott</v>
          </cell>
        </row>
        <row r="641">
          <cell r="A641" t="str">
            <v>Meas, Livy</v>
          </cell>
        </row>
        <row r="642">
          <cell r="A642" t="str">
            <v>Mehra, Inder Singh</v>
          </cell>
        </row>
        <row r="643">
          <cell r="A643" t="str">
            <v>Mehta, Swati</v>
          </cell>
        </row>
        <row r="644">
          <cell r="A644" t="str">
            <v>Mekonnen, Hanna Aberra</v>
          </cell>
        </row>
        <row r="645">
          <cell r="A645" t="str">
            <v>Menezes, Lysander</v>
          </cell>
        </row>
        <row r="646">
          <cell r="A646" t="str">
            <v>Mengisite, Zemene</v>
          </cell>
        </row>
        <row r="647">
          <cell r="A647" t="str">
            <v>Menning, Lisa</v>
          </cell>
        </row>
        <row r="648">
          <cell r="A648" t="str">
            <v>Mensah, Nicholas</v>
          </cell>
        </row>
        <row r="649">
          <cell r="A649" t="str">
            <v>Mertes, Kelsey E</v>
          </cell>
        </row>
        <row r="650">
          <cell r="A650" t="str">
            <v>Metzler, Mutsumi Matsui</v>
          </cell>
        </row>
        <row r="651">
          <cell r="A651" t="str">
            <v>Middleton, Deirdre Siobhan</v>
          </cell>
        </row>
        <row r="652">
          <cell r="A652" t="str">
            <v>Miller, John Mark</v>
          </cell>
        </row>
        <row r="653">
          <cell r="A653" t="str">
            <v>Mills, Shannon</v>
          </cell>
        </row>
        <row r="654">
          <cell r="A654" t="str">
            <v>Milord, Seiba Louty Serge</v>
          </cell>
        </row>
        <row r="655">
          <cell r="A655" t="str">
            <v>Misore, Ambrose</v>
          </cell>
        </row>
        <row r="656">
          <cell r="A656" t="str">
            <v>Misquitta, Dyson Peter</v>
          </cell>
        </row>
        <row r="657">
          <cell r="A657" t="str">
            <v>Mitchke, Ann Kristine</v>
          </cell>
        </row>
        <row r="658">
          <cell r="A658" t="str">
            <v>Mkomwa, Zahra Hussein</v>
          </cell>
        </row>
        <row r="659">
          <cell r="A659" t="str">
            <v>Mohindru, Amit</v>
          </cell>
        </row>
        <row r="660">
          <cell r="A660" t="str">
            <v>Mokadam, Vyshali A</v>
          </cell>
        </row>
        <row r="661">
          <cell r="A661" t="str">
            <v>Molina, Yamileth</v>
          </cell>
        </row>
        <row r="662">
          <cell r="A662" t="str">
            <v>Moll, Kelsey Christine</v>
          </cell>
        </row>
        <row r="663">
          <cell r="A663" t="str">
            <v>Moodley, Vijaylutchmee</v>
          </cell>
        </row>
        <row r="664">
          <cell r="A664" t="str">
            <v>Moore, Duane Dante</v>
          </cell>
        </row>
        <row r="665">
          <cell r="A665" t="str">
            <v>Moosa, Edith Zodwa</v>
          </cell>
        </row>
        <row r="666">
          <cell r="A666" t="str">
            <v>More, Deepak Santosh</v>
          </cell>
        </row>
        <row r="667">
          <cell r="A667" t="str">
            <v>Moreka, Diana</v>
          </cell>
        </row>
        <row r="668">
          <cell r="A668" t="str">
            <v>Moreka, George Jared</v>
          </cell>
        </row>
        <row r="669">
          <cell r="A669" t="str">
            <v>Morgan, Gena Ann</v>
          </cell>
        </row>
        <row r="670">
          <cell r="A670" t="str">
            <v>Morganstern, Ashley Elise</v>
          </cell>
        </row>
        <row r="671">
          <cell r="A671" t="str">
            <v>Morin, Merribeth J.</v>
          </cell>
        </row>
        <row r="672">
          <cell r="A672" t="str">
            <v>Moyo, Yolanda Bonginkosi</v>
          </cell>
        </row>
        <row r="673">
          <cell r="A673" t="str">
            <v>Mphahlele, Wilheminah Ramathetje</v>
          </cell>
        </row>
        <row r="674">
          <cell r="A674" t="str">
            <v>Mpunga, Faustin  Tshisekedi</v>
          </cell>
        </row>
        <row r="675">
          <cell r="A675" t="str">
            <v>Msimango, Nombuyiselo Susan</v>
          </cell>
        </row>
        <row r="676">
          <cell r="A676" t="str">
            <v>Muchangi Njeru, Martin</v>
          </cell>
        </row>
        <row r="677">
          <cell r="A677" t="str">
            <v>Mueller Scott, Lisa</v>
          </cell>
        </row>
        <row r="678">
          <cell r="A678" t="str">
            <v>Muganda-Onyando, Rosemarie</v>
          </cell>
        </row>
        <row r="679">
          <cell r="A679" t="str">
            <v>Mugare, Grace Wanjiku</v>
          </cell>
        </row>
        <row r="680">
          <cell r="A680" t="str">
            <v>Mugisha, Emmanuel</v>
          </cell>
        </row>
        <row r="681">
          <cell r="A681" t="str">
            <v>Muhib, Farzana B</v>
          </cell>
        </row>
        <row r="682">
          <cell r="A682" t="str">
            <v>Muia, Purity Muthoki</v>
          </cell>
        </row>
        <row r="683">
          <cell r="A683" t="str">
            <v>Mukabi, James Khaunya</v>
          </cell>
        </row>
        <row r="684">
          <cell r="A684" t="str">
            <v>Mukai, Maureen Luise</v>
          </cell>
        </row>
        <row r="685">
          <cell r="A685" t="str">
            <v>Mukamba, Jean Yves  Makuluka</v>
          </cell>
        </row>
        <row r="686">
          <cell r="A686" t="str">
            <v>Mulamba, Rebecca Mujinga</v>
          </cell>
        </row>
        <row r="687">
          <cell r="A687" t="str">
            <v>Mulenga, Andrew</v>
          </cell>
        </row>
        <row r="688">
          <cell r="A688" t="str">
            <v>Muller, Nancy E</v>
          </cell>
        </row>
        <row r="689">
          <cell r="A689" t="str">
            <v>Mulugeta, Belaynesh Yifru</v>
          </cell>
        </row>
        <row r="690">
          <cell r="A690" t="str">
            <v>Mumia, Annemary</v>
          </cell>
        </row>
        <row r="691">
          <cell r="A691" t="str">
            <v>Munoz, Sandro</v>
          </cell>
        </row>
        <row r="692">
          <cell r="A692" t="str">
            <v>Munson, Taj Lloyd</v>
          </cell>
        </row>
        <row r="693">
          <cell r="A693" t="str">
            <v>Murimi, Lydia</v>
          </cell>
        </row>
        <row r="694">
          <cell r="A694" t="str">
            <v>Murray, Marjorie Ann</v>
          </cell>
        </row>
        <row r="695">
          <cell r="A695" t="str">
            <v>Murunga, Peninah</v>
          </cell>
        </row>
        <row r="696">
          <cell r="A696" t="str">
            <v>Mushi, Esther</v>
          </cell>
        </row>
        <row r="697">
          <cell r="A697" t="str">
            <v>Mutombo, Boniface Mutombo Wa</v>
          </cell>
        </row>
        <row r="698">
          <cell r="A698" t="str">
            <v>Mutua, George</v>
          </cell>
        </row>
        <row r="699">
          <cell r="A699" t="str">
            <v>Mutua, Jacqueline Nthoki</v>
          </cell>
        </row>
        <row r="700">
          <cell r="A700" t="str">
            <v>Mvundura, Mercy</v>
          </cell>
        </row>
        <row r="701">
          <cell r="A701" t="str">
            <v>Mwai Muchai, Patrick</v>
          </cell>
        </row>
        <row r="702">
          <cell r="A702" t="str">
            <v>Mwamba, Godfrey Mambwe</v>
          </cell>
        </row>
        <row r="703">
          <cell r="A703" t="str">
            <v>Mwangi, Paul Kirogo</v>
          </cell>
        </row>
        <row r="704">
          <cell r="A704" t="str">
            <v>Mwansa, Leonard</v>
          </cell>
        </row>
        <row r="705">
          <cell r="A705" t="str">
            <v>Mwaura, Simon Kinuthia</v>
          </cell>
        </row>
        <row r="706">
          <cell r="A706" t="str">
            <v>Nagasumba, Irene</v>
          </cell>
        </row>
        <row r="707">
          <cell r="A707" t="str">
            <v>Nagwekar, Varsha</v>
          </cell>
        </row>
        <row r="708">
          <cell r="A708" t="str">
            <v>Naidoo, Vivienne</v>
          </cell>
        </row>
        <row r="709">
          <cell r="A709" t="str">
            <v>Ndagano, Denise Nsimire</v>
          </cell>
        </row>
        <row r="710">
          <cell r="A710" t="str">
            <v>Ndekwere, Nigel Joseph</v>
          </cell>
        </row>
        <row r="711">
          <cell r="A711" t="str">
            <v>Ndinda, Eunice Mutisya</v>
          </cell>
        </row>
        <row r="712">
          <cell r="A712" t="str">
            <v>Ndir, Fatou  Gueye</v>
          </cell>
        </row>
        <row r="713">
          <cell r="A713" t="str">
            <v>Ndlovu-Mavuso, Nomathamsanqa Hyacinth</v>
          </cell>
        </row>
        <row r="714">
          <cell r="A714" t="str">
            <v>Nekipelova, Yulia</v>
          </cell>
        </row>
        <row r="715">
          <cell r="A715" t="str">
            <v>Neptune, Jeanne C</v>
          </cell>
        </row>
        <row r="716">
          <cell r="A716" t="str">
            <v>Neroutsos, Keith Houlton</v>
          </cell>
        </row>
        <row r="717">
          <cell r="A717" t="str">
            <v>Neuzil, Kathleen M</v>
          </cell>
        </row>
        <row r="718">
          <cell r="A718" t="str">
            <v>Newhouse, Lauren</v>
          </cell>
        </row>
        <row r="719">
          <cell r="A719" t="str">
            <v>Newland, Sophie V</v>
          </cell>
        </row>
        <row r="720">
          <cell r="A720" t="str">
            <v>Newman, Laura Jean</v>
          </cell>
        </row>
        <row r="721">
          <cell r="A721" t="str">
            <v>Ng, Marissa Jade</v>
          </cell>
        </row>
        <row r="722">
          <cell r="A722" t="str">
            <v>Ngandu, Djimmy  Ngandu</v>
          </cell>
        </row>
        <row r="723">
          <cell r="A723" t="str">
            <v>Ng'Iela, Ronald Otieno</v>
          </cell>
        </row>
        <row r="724">
          <cell r="A724" t="str">
            <v>Ngo, Giang Thi Huong</v>
          </cell>
        </row>
        <row r="725">
          <cell r="A725" t="str">
            <v>Ngom, Mame Gor</v>
          </cell>
        </row>
        <row r="726">
          <cell r="A726" t="str">
            <v>Nguyen, Cuong Phu</v>
          </cell>
        </row>
        <row r="727">
          <cell r="A727" t="str">
            <v>Nguyen, Diep Thi Ngoc</v>
          </cell>
        </row>
        <row r="728">
          <cell r="A728" t="str">
            <v>Nguyen, Dung Viet</v>
          </cell>
        </row>
        <row r="729">
          <cell r="A729" t="str">
            <v>Nguyen, Ha Hai</v>
          </cell>
        </row>
        <row r="730">
          <cell r="A730" t="str">
            <v>Nguyen, Ha Thi Khanh</v>
          </cell>
        </row>
        <row r="731">
          <cell r="A731" t="str">
            <v>Nguyen, Hang Thuc</v>
          </cell>
        </row>
        <row r="732">
          <cell r="A732" t="str">
            <v>Nguyen, Hong Anh</v>
          </cell>
        </row>
        <row r="733">
          <cell r="A733" t="str">
            <v>Nguyen, Linh Thuy</v>
          </cell>
        </row>
        <row r="734">
          <cell r="A734" t="str">
            <v>Nguyen, Loan Thanh</v>
          </cell>
        </row>
        <row r="735">
          <cell r="A735" t="str">
            <v>Nguyen, Loc Thi Thanh</v>
          </cell>
        </row>
        <row r="736">
          <cell r="A736" t="str">
            <v>Nguyen, Nga Quynh</v>
          </cell>
        </row>
        <row r="737">
          <cell r="A737" t="str">
            <v>Nguyen, Nga Tuyet</v>
          </cell>
        </row>
        <row r="738">
          <cell r="A738" t="str">
            <v>Nguyen, Son Thanh</v>
          </cell>
        </row>
        <row r="739">
          <cell r="A739" t="str">
            <v>Nguyen, Thang Chien</v>
          </cell>
        </row>
        <row r="740">
          <cell r="A740" t="str">
            <v>Nijtrairat, Chuchai</v>
          </cell>
        </row>
        <row r="741">
          <cell r="A741" t="str">
            <v>Nirmala, Devender</v>
          </cell>
        </row>
        <row r="742">
          <cell r="A742" t="str">
            <v>Njiru, Silas</v>
          </cell>
        </row>
        <row r="743">
          <cell r="A743" t="str">
            <v>Njoroge Waithaka, Joseph</v>
          </cell>
        </row>
        <row r="744">
          <cell r="A744" t="str">
            <v>Nompandana, Nomvuyiseko Cornelia</v>
          </cell>
        </row>
        <row r="745">
          <cell r="A745" t="str">
            <v>Nop, Thunvuth</v>
          </cell>
        </row>
        <row r="746">
          <cell r="A746" t="str">
            <v>Nundy, Neeti</v>
          </cell>
        </row>
        <row r="747">
          <cell r="A747" t="str">
            <v>Nunes, Julia K</v>
          </cell>
        </row>
        <row r="748">
          <cell r="A748" t="str">
            <v>Nyaayo, Edwin Achiki</v>
          </cell>
        </row>
        <row r="749">
          <cell r="A749" t="str">
            <v>Nyaku, Albertha Akorfa</v>
          </cell>
        </row>
        <row r="750">
          <cell r="A750" t="str">
            <v>Nyarandi, Evans Ongori</v>
          </cell>
        </row>
        <row r="751">
          <cell r="A751" t="str">
            <v>Nyari, Linda J</v>
          </cell>
        </row>
        <row r="752">
          <cell r="A752" t="str">
            <v>Nyasulu, Dolly Nontuthuzelo</v>
          </cell>
        </row>
        <row r="753">
          <cell r="A753" t="str">
            <v>Nyaugo, Immaculate Anyango</v>
          </cell>
        </row>
        <row r="754">
          <cell r="A754" t="str">
            <v>Nyongesa-Malava, Hellen</v>
          </cell>
        </row>
        <row r="755">
          <cell r="A755" t="str">
            <v>Nzomo, Victor Kivuva</v>
          </cell>
        </row>
        <row r="756">
          <cell r="A756" t="str">
            <v>Obare, Sylvia Aluoch</v>
          </cell>
        </row>
        <row r="757">
          <cell r="A757" t="str">
            <v>Ochieng, Sylvester</v>
          </cell>
        </row>
        <row r="758">
          <cell r="A758" t="str">
            <v>Ochola, Alfred Odhiambo</v>
          </cell>
        </row>
        <row r="759">
          <cell r="A759" t="str">
            <v>Ochomo, Kenneth Okoth</v>
          </cell>
        </row>
        <row r="760">
          <cell r="A760" t="str">
            <v>Odengo, Rael Kobe</v>
          </cell>
        </row>
        <row r="761">
          <cell r="A761" t="str">
            <v>Odundo, Kennedy</v>
          </cell>
        </row>
        <row r="762">
          <cell r="A762" t="str">
            <v>Okakah, Felicia Afia</v>
          </cell>
        </row>
        <row r="763">
          <cell r="A763" t="str">
            <v>Okello, Beatrice Achan</v>
          </cell>
        </row>
        <row r="764">
          <cell r="A764" t="str">
            <v>Oketch, Ednner</v>
          </cell>
        </row>
        <row r="765">
          <cell r="A765" t="str">
            <v>Oketch, Jecinter Akinyi</v>
          </cell>
        </row>
        <row r="766">
          <cell r="A766" t="str">
            <v>Okoth, Eunice Auma</v>
          </cell>
        </row>
        <row r="767">
          <cell r="A767" t="str">
            <v>Okromeshko, Svitlana</v>
          </cell>
        </row>
        <row r="768">
          <cell r="A768" t="str">
            <v>Okuku, Frederick Masiga</v>
          </cell>
        </row>
        <row r="769">
          <cell r="A769" t="str">
            <v>Okundi, Mark Adongo</v>
          </cell>
        </row>
        <row r="770">
          <cell r="A770" t="str">
            <v>Okwanyo, Richard Nixon</v>
          </cell>
        </row>
        <row r="771">
          <cell r="A771" t="str">
            <v>Okweso, Joseph Arung</v>
          </cell>
        </row>
        <row r="772">
          <cell r="A772" t="str">
            <v>Olewe, Monica Adhiambo</v>
          </cell>
        </row>
        <row r="773">
          <cell r="A773" t="str">
            <v>Oliver, Kathyryn Fumiko</v>
          </cell>
        </row>
        <row r="774">
          <cell r="A774" t="str">
            <v>Oloch, Edward Odhiambo</v>
          </cell>
        </row>
        <row r="775">
          <cell r="A775" t="str">
            <v>Olotu, Rose</v>
          </cell>
        </row>
        <row r="776">
          <cell r="A776" t="str">
            <v>Olufs, Thomas Wristen Putnam</v>
          </cell>
        </row>
        <row r="777">
          <cell r="A777" t="str">
            <v>Omollo, Grace Waturi</v>
          </cell>
        </row>
        <row r="778">
          <cell r="A778" t="str">
            <v>Omollo, Ibrahim Francis</v>
          </cell>
        </row>
        <row r="779">
          <cell r="A779" t="str">
            <v>Omollo, Turi</v>
          </cell>
        </row>
        <row r="780">
          <cell r="A780" t="str">
            <v>Omondi, Frederick Onyango</v>
          </cell>
        </row>
        <row r="781">
          <cell r="A781" t="str">
            <v>Omurwa, Tom Mageka</v>
          </cell>
        </row>
        <row r="782">
          <cell r="A782" t="str">
            <v>Onyango, Josiah Akoth</v>
          </cell>
        </row>
        <row r="783">
          <cell r="A783" t="str">
            <v>Onyango, Polycarp Otieno</v>
          </cell>
        </row>
        <row r="784">
          <cell r="A784" t="str">
            <v>Opiyo, Milcent Akinyi</v>
          </cell>
        </row>
        <row r="785">
          <cell r="A785" t="str">
            <v>Opondo, Charles Onyango</v>
          </cell>
        </row>
        <row r="786">
          <cell r="A786" t="str">
            <v>Opondo, Elly David</v>
          </cell>
        </row>
        <row r="787">
          <cell r="A787" t="str">
            <v>O'Reilly, Jennifer Catherine</v>
          </cell>
        </row>
        <row r="788">
          <cell r="A788" t="str">
            <v>Orina, Simeon Bichage</v>
          </cell>
        </row>
        <row r="789">
          <cell r="A789" t="str">
            <v>Ork, Vichit</v>
          </cell>
        </row>
        <row r="790">
          <cell r="A790" t="str">
            <v>Oswald, Anna Larson</v>
          </cell>
        </row>
        <row r="791">
          <cell r="A791" t="str">
            <v>Othumani, Mwanahamisi Rajabu</v>
          </cell>
        </row>
        <row r="792">
          <cell r="A792" t="str">
            <v>Ottoson, Colleen</v>
          </cell>
        </row>
        <row r="793">
          <cell r="A793" t="str">
            <v>Ouma, Tobias</v>
          </cell>
        </row>
        <row r="794">
          <cell r="A794" t="str">
            <v>Owili, Esther Awino</v>
          </cell>
        </row>
        <row r="795">
          <cell r="A795" t="str">
            <v>Owuor, Lovena Akinyi</v>
          </cell>
        </row>
        <row r="796">
          <cell r="A796" t="str">
            <v>Oxley, David Edward</v>
          </cell>
        </row>
        <row r="797">
          <cell r="A797" t="str">
            <v>Pallardy, Flore</v>
          </cell>
        </row>
        <row r="798">
          <cell r="A798" t="str">
            <v>Palm, H. Douglas</v>
          </cell>
        </row>
        <row r="799">
          <cell r="A799" t="str">
            <v>Parcha, Raju</v>
          </cell>
        </row>
        <row r="800">
          <cell r="A800" t="str">
            <v>Parris, Devon B</v>
          </cell>
        </row>
        <row r="801">
          <cell r="A801" t="str">
            <v>Patel, Bindiya V</v>
          </cell>
        </row>
        <row r="802">
          <cell r="A802" t="str">
            <v>Pathak, Ashok  Kumar</v>
          </cell>
        </row>
        <row r="803">
          <cell r="A803" t="str">
            <v>Patnaik, P. Rajendra</v>
          </cell>
        </row>
        <row r="804">
          <cell r="A804" t="str">
            <v>Patwardhan, Moreshwar Ramchandra</v>
          </cell>
        </row>
        <row r="805">
          <cell r="A805" t="str">
            <v>Paul, Proma</v>
          </cell>
        </row>
        <row r="806">
          <cell r="A806" t="str">
            <v>Pavlova, Olga Victorovna</v>
          </cell>
        </row>
        <row r="807">
          <cell r="A807" t="str">
            <v>Pearce, Patricia Marie</v>
          </cell>
        </row>
        <row r="808">
          <cell r="A808" t="str">
            <v>Peck, Roger Bruce</v>
          </cell>
        </row>
        <row r="809">
          <cell r="A809" t="str">
            <v>Pelkowski, Sonia</v>
          </cell>
        </row>
        <row r="810">
          <cell r="A810" t="str">
            <v>Pengnoom, Pitsanu</v>
          </cell>
        </row>
        <row r="811">
          <cell r="A811" t="str">
            <v>Perin, Noah Charles</v>
          </cell>
        </row>
        <row r="812">
          <cell r="A812" t="str">
            <v>Petchkong, Kanthima</v>
          </cell>
        </row>
        <row r="813">
          <cell r="A813" t="str">
            <v>Pewdee, Suttichai</v>
          </cell>
        </row>
        <row r="814">
          <cell r="A814" t="str">
            <v>Pflueger, Scott William</v>
          </cell>
        </row>
        <row r="815">
          <cell r="A815" t="str">
            <v>Pham, Minh Duc</v>
          </cell>
        </row>
        <row r="816">
          <cell r="A816" t="str">
            <v>Pham, Trung</v>
          </cell>
        </row>
        <row r="817">
          <cell r="A817" t="str">
            <v>Phan, Nga Thi Quynh</v>
          </cell>
        </row>
        <row r="818">
          <cell r="A818" t="str">
            <v>Phat, Visal</v>
          </cell>
        </row>
        <row r="819">
          <cell r="A819" t="str">
            <v>Phillips, Daniel Nathan</v>
          </cell>
        </row>
        <row r="820">
          <cell r="A820" t="str">
            <v>Phillips, Deborah C</v>
          </cell>
        </row>
        <row r="821">
          <cell r="A821" t="str">
            <v>Phiri, Msanide</v>
          </cell>
        </row>
        <row r="822">
          <cell r="A822" t="str">
            <v>Pilane, Precious Phumz</v>
          </cell>
        </row>
        <row r="823">
          <cell r="A823" t="str">
            <v>Pin, Yon</v>
          </cell>
        </row>
        <row r="824">
          <cell r="A824" t="str">
            <v>Pinette, Nancy</v>
          </cell>
        </row>
        <row r="825">
          <cell r="A825" t="str">
            <v>Poland, David Alan</v>
          </cell>
        </row>
        <row r="826">
          <cell r="A826" t="str">
            <v>Polunya, Valentyna</v>
          </cell>
        </row>
        <row r="827">
          <cell r="A827" t="str">
            <v>Porter, Doune</v>
          </cell>
        </row>
        <row r="828">
          <cell r="A828" t="str">
            <v>Potter, Carrie E</v>
          </cell>
        </row>
        <row r="829">
          <cell r="A829" t="str">
            <v>Power, Maureen Ellen</v>
          </cell>
        </row>
        <row r="830">
          <cell r="A830" t="str">
            <v>Pradhan, Nirmal Kumar</v>
          </cell>
        </row>
        <row r="831">
          <cell r="A831" t="str">
            <v>Preaud, Jean-Marie</v>
          </cell>
        </row>
        <row r="832">
          <cell r="A832" t="str">
            <v>Priddy, Scott Marshall</v>
          </cell>
        </row>
        <row r="833">
          <cell r="A833" t="str">
            <v>Prokhorov, Andriy</v>
          </cell>
        </row>
        <row r="834">
          <cell r="A834" t="str">
            <v>Pulerwitz, Julie M</v>
          </cell>
        </row>
        <row r="835">
          <cell r="A835" t="str">
            <v>Quan, Tung Huu Xuan</v>
          </cell>
        </row>
        <row r="836">
          <cell r="A836" t="str">
            <v>Quansah, Maureen M</v>
          </cell>
        </row>
        <row r="837">
          <cell r="A837" t="str">
            <v>Quinn, Eileen</v>
          </cell>
        </row>
        <row r="838">
          <cell r="A838" t="str">
            <v>Quintanilla Gordillo, Margarita de Fatima</v>
          </cell>
        </row>
        <row r="839">
          <cell r="A839" t="str">
            <v>Radford, Afiya Zakiya Akosua</v>
          </cell>
        </row>
        <row r="840">
          <cell r="A840" t="str">
            <v>Raidu, Avasarala Venkat</v>
          </cell>
        </row>
        <row r="841">
          <cell r="A841" t="str">
            <v>Ramos Chavez, Irma</v>
          </cell>
        </row>
        <row r="842">
          <cell r="A842" t="str">
            <v>Rana, Pratibha</v>
          </cell>
        </row>
        <row r="843">
          <cell r="A843" t="str">
            <v>Randall, Hope</v>
          </cell>
        </row>
        <row r="844">
          <cell r="A844" t="str">
            <v>Randrianarivelo, Sandrine Gesbert</v>
          </cell>
        </row>
        <row r="845">
          <cell r="A845" t="str">
            <v>Rangila, Marcia</v>
          </cell>
        </row>
        <row r="846">
          <cell r="A846" t="str">
            <v>Rao, Sujata</v>
          </cell>
        </row>
        <row r="847">
          <cell r="A847" t="str">
            <v>Raphael, Theresa</v>
          </cell>
        </row>
        <row r="848">
          <cell r="A848" t="str">
            <v>Rathi, Niraj</v>
          </cell>
        </row>
        <row r="849">
          <cell r="A849" t="str">
            <v>Rayamane, Kranti Laxman</v>
          </cell>
        </row>
        <row r="850">
          <cell r="A850" t="str">
            <v>Reed, Lesley</v>
          </cell>
        </row>
        <row r="851">
          <cell r="A851" t="str">
            <v>Reid, Barbara L</v>
          </cell>
        </row>
        <row r="852">
          <cell r="A852" t="str">
            <v>Repnovska, Kateryna Arkadiyivna</v>
          </cell>
        </row>
        <row r="853">
          <cell r="A853" t="str">
            <v>Rewthong, Usasinee</v>
          </cell>
        </row>
        <row r="854">
          <cell r="A854" t="str">
            <v>Richards, Heather Colleen</v>
          </cell>
        </row>
        <row r="855">
          <cell r="A855" t="str">
            <v>Roberts, Cynthia Maria</v>
          </cell>
        </row>
        <row r="856">
          <cell r="A856" t="str">
            <v>Roberts, Elisabeth R.</v>
          </cell>
        </row>
        <row r="857">
          <cell r="A857" t="str">
            <v>Roberts, Kelly</v>
          </cell>
        </row>
        <row r="858">
          <cell r="A858" t="str">
            <v>Robertson, George A</v>
          </cell>
        </row>
        <row r="859">
          <cell r="A859" t="str">
            <v>Robertson, Joan C.</v>
          </cell>
        </row>
        <row r="860">
          <cell r="A860" t="str">
            <v>Robi, Veronica Marwa</v>
          </cell>
        </row>
        <row r="861">
          <cell r="A861" t="str">
            <v>Rodriguez, Fernando</v>
          </cell>
        </row>
        <row r="862">
          <cell r="A862" t="str">
            <v>Romanyuk, Halyna Bogdanivna</v>
          </cell>
        </row>
        <row r="863">
          <cell r="A863" t="str">
            <v>Rosales Rivera, Martha  Veronica</v>
          </cell>
        </row>
        <row r="864">
          <cell r="A864" t="str">
            <v>Rosen, Candace Jaclyn</v>
          </cell>
        </row>
        <row r="865">
          <cell r="A865" t="str">
            <v>Ross, SaraBeth</v>
          </cell>
        </row>
        <row r="866">
          <cell r="A866" t="str">
            <v>Ryan, Kristen Ann</v>
          </cell>
        </row>
        <row r="867">
          <cell r="A867" t="str">
            <v>Sachdeva, Sunil</v>
          </cell>
        </row>
        <row r="868">
          <cell r="A868" t="str">
            <v>Saftic, Sanja</v>
          </cell>
        </row>
        <row r="869">
          <cell r="A869" t="str">
            <v>Saganic, Laura  Mayeda</v>
          </cell>
        </row>
        <row r="870">
          <cell r="A870" t="str">
            <v>Sahani, Neeta</v>
          </cell>
        </row>
        <row r="871">
          <cell r="A871" t="str">
            <v>Sakalunda, Fred</v>
          </cell>
        </row>
        <row r="872">
          <cell r="A872" t="str">
            <v>Salim, Khamis</v>
          </cell>
        </row>
        <row r="873">
          <cell r="A873" t="str">
            <v>Salisbury, Nicole</v>
          </cell>
        </row>
        <row r="874">
          <cell r="A874" t="str">
            <v>Sathapholsawat, Pornnuch</v>
          </cell>
        </row>
        <row r="875">
          <cell r="A875" t="str">
            <v>Saulsbury, Janet L</v>
          </cell>
        </row>
        <row r="876">
          <cell r="A876" t="str">
            <v>Savarese, Barbara M.</v>
          </cell>
        </row>
        <row r="877">
          <cell r="A877" t="str">
            <v>Sawkar, Jitendra Sakharam</v>
          </cell>
        </row>
        <row r="878">
          <cell r="A878" t="str">
            <v>Saxon, Eugene Alan</v>
          </cell>
        </row>
        <row r="879">
          <cell r="A879" t="str">
            <v>Schaeffer-Platanias, Sandra K</v>
          </cell>
        </row>
        <row r="880">
          <cell r="A880" t="str">
            <v>Scheibach, Tami Lane</v>
          </cell>
        </row>
        <row r="881">
          <cell r="A881" t="str">
            <v>Schneideman, Ralph Elliott</v>
          </cell>
        </row>
        <row r="882">
          <cell r="A882" t="str">
            <v>Schubert, Jesse Stuart</v>
          </cell>
        </row>
        <row r="883">
          <cell r="A883" t="str">
            <v>Selele, Suleiman</v>
          </cell>
        </row>
        <row r="884">
          <cell r="A884" t="str">
            <v>Semann, Adrienne Kristina</v>
          </cell>
        </row>
        <row r="885">
          <cell r="A885" t="str">
            <v>Sen, Debjeet</v>
          </cell>
        </row>
        <row r="886">
          <cell r="A886" t="str">
            <v>Senelwa, Lucy Odanga</v>
          </cell>
        </row>
        <row r="887">
          <cell r="A887" t="str">
            <v>Seneviratne, Catherine S</v>
          </cell>
        </row>
        <row r="888">
          <cell r="A888" t="str">
            <v>Sequeira Villagra, Magda</v>
          </cell>
        </row>
        <row r="889">
          <cell r="A889" t="str">
            <v>Seroney, Patricia Ndunge</v>
          </cell>
        </row>
        <row r="890">
          <cell r="A890" t="str">
            <v>Servoz, Davegnee</v>
          </cell>
        </row>
        <row r="891">
          <cell r="A891" t="str">
            <v>Severson, Willena</v>
          </cell>
        </row>
        <row r="892">
          <cell r="A892" t="str">
            <v>Sewa, Solomon Mamo</v>
          </cell>
        </row>
        <row r="893">
          <cell r="A893" t="str">
            <v>Shaikh, Intekhab Alam</v>
          </cell>
        </row>
        <row r="894">
          <cell r="A894" t="str">
            <v>Shamte, Abdallah Mwinyimvua</v>
          </cell>
        </row>
        <row r="895">
          <cell r="A895" t="str">
            <v>Shanahan, Shannon Jean</v>
          </cell>
        </row>
        <row r="896">
          <cell r="A896" t="str">
            <v>Shankar, K. Uma</v>
          </cell>
        </row>
        <row r="897">
          <cell r="A897" t="str">
            <v>Shannon, Jenny S</v>
          </cell>
        </row>
        <row r="898">
          <cell r="A898" t="str">
            <v>Shargorodska, Olga</v>
          </cell>
        </row>
        <row r="899">
          <cell r="A899" t="str">
            <v>Sharma, Vartika</v>
          </cell>
        </row>
        <row r="900">
          <cell r="A900" t="str">
            <v>Shauri, Janet W</v>
          </cell>
        </row>
        <row r="901">
          <cell r="A901" t="str">
            <v>Shepperd, Amy Lynn</v>
          </cell>
        </row>
        <row r="902">
          <cell r="A902" t="str">
            <v>Sherman-Konkle, Jill Leanne</v>
          </cell>
        </row>
        <row r="903">
          <cell r="A903" t="str">
            <v>Sherris, Jacqueline D</v>
          </cell>
        </row>
        <row r="904">
          <cell r="A904" t="str">
            <v>Shields, Monique Denise</v>
          </cell>
        </row>
        <row r="905">
          <cell r="A905" t="str">
            <v>Shively, Gretchen O</v>
          </cell>
        </row>
        <row r="906">
          <cell r="A906" t="str">
            <v>Shrestha, Shiva  Kumar</v>
          </cell>
        </row>
        <row r="907">
          <cell r="A907" t="str">
            <v>Shtuchenko, Natalia</v>
          </cell>
        </row>
        <row r="908">
          <cell r="A908" t="str">
            <v>Shudra, Elena Anatolivna</v>
          </cell>
        </row>
        <row r="909">
          <cell r="A909" t="str">
            <v>Silali, Robert Makanga</v>
          </cell>
        </row>
        <row r="910">
          <cell r="A910" t="str">
            <v>Silumbe, Kafula</v>
          </cell>
        </row>
        <row r="911">
          <cell r="A911" t="str">
            <v>Simpson, David A</v>
          </cell>
        </row>
        <row r="912">
          <cell r="A912" t="str">
            <v>Simpson, Evan</v>
          </cell>
        </row>
        <row r="913">
          <cell r="A913" t="str">
            <v>Simpson, Shannon A</v>
          </cell>
        </row>
        <row r="914">
          <cell r="A914" t="str">
            <v>Simwaka, Bertha Mlalazi Nhlema</v>
          </cell>
        </row>
        <row r="915">
          <cell r="A915" t="str">
            <v>Singhal, Mitra C</v>
          </cell>
        </row>
        <row r="916">
          <cell r="A916" t="str">
            <v>Singleton, Jered Lawrence</v>
          </cell>
        </row>
        <row r="917">
          <cell r="A917" t="str">
            <v>Skibiak, John Philip</v>
          </cell>
        </row>
        <row r="918">
          <cell r="A918" t="str">
            <v>Smith, Christina A</v>
          </cell>
        </row>
        <row r="919">
          <cell r="A919" t="str">
            <v>Smith, Felicia</v>
          </cell>
        </row>
        <row r="920">
          <cell r="A920" t="str">
            <v>Smith, Kirsten T</v>
          </cell>
        </row>
        <row r="921">
          <cell r="A921" t="str">
            <v>Soares, Sucheta</v>
          </cell>
        </row>
        <row r="922">
          <cell r="A922" t="str">
            <v>Sobhi, Lorena Lizethe</v>
          </cell>
        </row>
        <row r="923">
          <cell r="A923" t="str">
            <v>Socquet, Muriel</v>
          </cell>
        </row>
        <row r="924">
          <cell r="A924" t="str">
            <v>Sok, Channy</v>
          </cell>
        </row>
        <row r="925">
          <cell r="A925" t="str">
            <v>Solovey, Oleg Nikolaevich</v>
          </cell>
        </row>
        <row r="926">
          <cell r="A926" t="str">
            <v>Sonto, Olana Tsegaye</v>
          </cell>
        </row>
        <row r="927">
          <cell r="A927" t="str">
            <v>Soza Zamora, Haryoli</v>
          </cell>
        </row>
        <row r="928">
          <cell r="A928" t="str">
            <v>Spiegel, Roxanne Lucinda</v>
          </cell>
        </row>
        <row r="929">
          <cell r="A929" t="str">
            <v>Spielberg, Katya</v>
          </cell>
        </row>
        <row r="930">
          <cell r="A930" t="str">
            <v>Spriggs, Tiffany Ellen</v>
          </cell>
        </row>
        <row r="931">
          <cell r="A931" t="str">
            <v>Sributwong, Sutisa</v>
          </cell>
        </row>
        <row r="932">
          <cell r="A932" t="str">
            <v>Srikar, Siddhartha</v>
          </cell>
        </row>
        <row r="933">
          <cell r="A933" t="str">
            <v>Srimuangboon, Hara Z</v>
          </cell>
        </row>
        <row r="934">
          <cell r="A934" t="str">
            <v>Srisoontornthai, Pornchai</v>
          </cell>
        </row>
        <row r="935">
          <cell r="A935" t="str">
            <v>Srisutham, Siriporn</v>
          </cell>
        </row>
        <row r="936">
          <cell r="A936" t="str">
            <v>Srivastava, Shiji</v>
          </cell>
        </row>
        <row r="937">
          <cell r="A937" t="str">
            <v>Staffa, Timothy</v>
          </cell>
        </row>
        <row r="938">
          <cell r="A938" t="str">
            <v>Stanfield, Karen Sue</v>
          </cell>
        </row>
        <row r="939">
          <cell r="A939" t="str">
            <v>Stanfill, Allison Elaine</v>
          </cell>
        </row>
        <row r="940">
          <cell r="A940" t="str">
            <v>Starr, Geoffrey R.C.</v>
          </cell>
        </row>
        <row r="941">
          <cell r="A941" t="str">
            <v>Steele, Andrew Duncan</v>
          </cell>
        </row>
        <row r="942">
          <cell r="A942" t="str">
            <v>Steele, Matthew Stephen</v>
          </cell>
        </row>
        <row r="943">
          <cell r="A943" t="str">
            <v>Steketee, Richard Walter</v>
          </cell>
        </row>
        <row r="944">
          <cell r="A944" t="str">
            <v>Stetson, Tawni R.</v>
          </cell>
        </row>
        <row r="945">
          <cell r="A945" t="str">
            <v>Stevceva, Liljana</v>
          </cell>
        </row>
        <row r="946">
          <cell r="A946" t="str">
            <v>Stevens, Daniel Shinobu</v>
          </cell>
        </row>
        <row r="947">
          <cell r="A947" t="str">
            <v>Stevens, Gillian</v>
          </cell>
        </row>
        <row r="948">
          <cell r="A948" t="str">
            <v>Strausbaugh, Matthew Anthony</v>
          </cell>
        </row>
        <row r="949">
          <cell r="A949" t="str">
            <v>Sturgeon, Larry Allen</v>
          </cell>
        </row>
        <row r="950">
          <cell r="A950" t="str">
            <v>Suda, Hathairat</v>
          </cell>
        </row>
        <row r="951">
          <cell r="A951" t="str">
            <v>Sumari, Donodigna Simon</v>
          </cell>
        </row>
        <row r="952">
          <cell r="A952" t="str">
            <v>Suraratdecha, Chutima</v>
          </cell>
        </row>
        <row r="953">
          <cell r="A953" t="str">
            <v>Sutherland, Jai-Ayla</v>
          </cell>
        </row>
        <row r="954">
          <cell r="A954" t="str">
            <v>Swann, Carolien Leona</v>
          </cell>
        </row>
        <row r="955">
          <cell r="A955" t="str">
            <v>Talbert, Laura S</v>
          </cell>
        </row>
        <row r="956">
          <cell r="A956" t="str">
            <v>Tandon, Tarun</v>
          </cell>
        </row>
        <row r="957">
          <cell r="A957" t="str">
            <v>Tang, Yi</v>
          </cell>
        </row>
        <row r="958">
          <cell r="A958" t="str">
            <v>Tang, Yuxiao</v>
          </cell>
        </row>
        <row r="959">
          <cell r="A959" t="str">
            <v>Tanner, Ivy Santiago</v>
          </cell>
        </row>
        <row r="960">
          <cell r="A960" t="str">
            <v>Tarabi, Ike S.</v>
          </cell>
        </row>
        <row r="961">
          <cell r="A961" t="str">
            <v>Tate, Andrea M.</v>
          </cell>
        </row>
        <row r="962">
          <cell r="A962" t="str">
            <v>Taylor, Nicholas Michael</v>
          </cell>
        </row>
        <row r="963">
          <cell r="A963" t="str">
            <v>Teferri, Sosenna Assefa</v>
          </cell>
        </row>
        <row r="964">
          <cell r="A964" t="str">
            <v>Teklu, Aweke</v>
          </cell>
        </row>
        <row r="965">
          <cell r="A965" t="str">
            <v>Tembo, Martin</v>
          </cell>
        </row>
        <row r="966">
          <cell r="A966" t="str">
            <v>Tembo, Violet</v>
          </cell>
        </row>
        <row r="967">
          <cell r="A967" t="str">
            <v>Terry, Dana M.</v>
          </cell>
        </row>
        <row r="968">
          <cell r="A968" t="str">
            <v>Terry, John Forbes</v>
          </cell>
        </row>
        <row r="969">
          <cell r="A969" t="str">
            <v>Tesfay, Berhane Hailesela</v>
          </cell>
        </row>
        <row r="970">
          <cell r="A970" t="str">
            <v>Theodoridis, Silvia</v>
          </cell>
        </row>
        <row r="971">
          <cell r="A971" t="str">
            <v>Theplib, Supadra</v>
          </cell>
        </row>
        <row r="972">
          <cell r="A972" t="str">
            <v>Thior, Ibou</v>
          </cell>
        </row>
        <row r="973">
          <cell r="A973" t="str">
            <v>Thomas, Rebecca Mae</v>
          </cell>
        </row>
        <row r="974">
          <cell r="A974" t="str">
            <v>Thuo, Rose JOSEPHINE NYAM</v>
          </cell>
        </row>
        <row r="975">
          <cell r="A975" t="str">
            <v>Tiehen, Katie L.</v>
          </cell>
        </row>
        <row r="976">
          <cell r="A976" t="str">
            <v>Tietje, Kathleen M</v>
          </cell>
        </row>
        <row r="977">
          <cell r="A977" t="str">
            <v>Tiffay, Kathleen B</v>
          </cell>
        </row>
        <row r="978">
          <cell r="A978" t="str">
            <v>Tifft, Sara J.</v>
          </cell>
        </row>
        <row r="979">
          <cell r="A979" t="str">
            <v>Timudom, Yuppayong</v>
          </cell>
        </row>
        <row r="980">
          <cell r="A980" t="str">
            <v>Tiwari, Poonam</v>
          </cell>
        </row>
        <row r="981">
          <cell r="A981" t="str">
            <v>Todorovich, Gina  N.</v>
          </cell>
        </row>
        <row r="982">
          <cell r="A982" t="str">
            <v>Tonkel, Tamara</v>
          </cell>
        </row>
        <row r="983">
          <cell r="A983" t="str">
            <v>Townsend, Ginger Lynn</v>
          </cell>
        </row>
        <row r="984">
          <cell r="A984" t="str">
            <v>Trainum, Donna Kathryn</v>
          </cell>
        </row>
        <row r="985">
          <cell r="A985" t="str">
            <v>Tran, Lien Thi Huong</v>
          </cell>
        </row>
        <row r="986">
          <cell r="A986" t="str">
            <v>Trangsrud, Rikka E.</v>
          </cell>
        </row>
        <row r="987">
          <cell r="A987" t="str">
            <v>Trias, Elizabeth A</v>
          </cell>
        </row>
        <row r="988">
          <cell r="A988" t="str">
            <v>Trinh, Huong Thu</v>
          </cell>
        </row>
        <row r="989">
          <cell r="A989" t="str">
            <v>Tripp, Suzanne C</v>
          </cell>
        </row>
        <row r="990">
          <cell r="A990" t="str">
            <v>Truong, Mai Thanh</v>
          </cell>
        </row>
        <row r="991">
          <cell r="A991" t="str">
            <v>Tsu, Vivien D</v>
          </cell>
        </row>
        <row r="992">
          <cell r="A992" t="str">
            <v>Tsvetnitsky, Vadim</v>
          </cell>
        </row>
        <row r="993">
          <cell r="A993" t="str">
            <v>Tully, Megan Elizabeth</v>
          </cell>
        </row>
        <row r="994">
          <cell r="A994" t="str">
            <v>Tuni, Rehema Mfikwa</v>
          </cell>
        </row>
        <row r="995">
          <cell r="A995" t="str">
            <v>Turner, William W</v>
          </cell>
        </row>
        <row r="996">
          <cell r="A996" t="str">
            <v>Tutak, Peter</v>
          </cell>
        </row>
        <row r="997">
          <cell r="A997" t="str">
            <v>Upadhyay, Pradeep Kumar</v>
          </cell>
        </row>
        <row r="998">
          <cell r="A998" t="str">
            <v>Vaiciulis, Steven J.</v>
          </cell>
        </row>
        <row r="999">
          <cell r="A999" t="str">
            <v>Vail, Janet G</v>
          </cell>
        </row>
        <row r="1000">
          <cell r="A1000" t="str">
            <v>Vakula, Denis</v>
          </cell>
        </row>
        <row r="1001">
          <cell r="A1001" t="str">
            <v>Valdez, Melissa Manaois</v>
          </cell>
        </row>
        <row r="1002">
          <cell r="A1002" t="str">
            <v>Valentine, Drena</v>
          </cell>
        </row>
        <row r="1003">
          <cell r="A1003" t="str">
            <v>Van De Verg, Lillian L.</v>
          </cell>
        </row>
        <row r="1004">
          <cell r="A1004" t="str">
            <v>Van Dyke, Morgan Heston</v>
          </cell>
        </row>
        <row r="1005">
          <cell r="A1005" t="str">
            <v>Van Lew, William R</v>
          </cell>
        </row>
        <row r="1006">
          <cell r="A1006" t="str">
            <v>Varady, Albert C</v>
          </cell>
        </row>
        <row r="1007">
          <cell r="A1007" t="str">
            <v>Vella, Cecile</v>
          </cell>
        </row>
        <row r="1008">
          <cell r="A1008" t="str">
            <v>Venegas, Fay G</v>
          </cell>
        </row>
        <row r="1009">
          <cell r="A1009" t="str">
            <v>Venkatraman, Srinivasan</v>
          </cell>
        </row>
        <row r="1010">
          <cell r="A1010" t="str">
            <v>Vennarucci, Joseph Edgar</v>
          </cell>
        </row>
        <row r="1011">
          <cell r="A1011" t="str">
            <v>Victor, John Christian</v>
          </cell>
        </row>
        <row r="1012">
          <cell r="A1012" t="str">
            <v>Vienneau, Wendy Anne</v>
          </cell>
        </row>
        <row r="1013">
          <cell r="A1013" t="str">
            <v>Vij, Tarun</v>
          </cell>
        </row>
        <row r="1014">
          <cell r="A1014" t="str">
            <v>Vikrant, Kumar</v>
          </cell>
        </row>
        <row r="1015">
          <cell r="A1015" t="str">
            <v>Villadiego, Shirley Maria</v>
          </cell>
        </row>
        <row r="1016">
          <cell r="A1016" t="str">
            <v>Vinje, Astrid Lamia</v>
          </cell>
        </row>
        <row r="1017">
          <cell r="A1017" t="str">
            <v>Vo, Hoa Xuan</v>
          </cell>
        </row>
        <row r="1018">
          <cell r="A1018" t="str">
            <v>Vu, Bao Ngoc</v>
          </cell>
        </row>
        <row r="1019">
          <cell r="A1019" t="str">
            <v>Vu, Huong Minh</v>
          </cell>
        </row>
        <row r="1020">
          <cell r="A1020" t="str">
            <v>Vu, Kien Duy</v>
          </cell>
        </row>
        <row r="1021">
          <cell r="A1021" t="str">
            <v>Waigwa, Duncan Kariuki</v>
          </cell>
        </row>
        <row r="1022">
          <cell r="A1022" t="str">
            <v>Waimiri, John Wakagia</v>
          </cell>
        </row>
        <row r="1023">
          <cell r="A1023" t="str">
            <v>Wainaina, Dorcas Nyaberi</v>
          </cell>
        </row>
        <row r="1024">
          <cell r="A1024" t="str">
            <v>Wales, Amy McCutcheon</v>
          </cell>
        </row>
        <row r="1025">
          <cell r="A1025" t="str">
            <v>Walia, Kamini</v>
          </cell>
        </row>
        <row r="1026">
          <cell r="A1026" t="str">
            <v>Waliuba, Brigid</v>
          </cell>
        </row>
        <row r="1027">
          <cell r="A1027" t="str">
            <v>Walker, Eric G</v>
          </cell>
        </row>
        <row r="1028">
          <cell r="A1028" t="str">
            <v>Walker, Richard</v>
          </cell>
        </row>
        <row r="1029">
          <cell r="A1029" t="str">
            <v>Wallace, Suzan Ann</v>
          </cell>
        </row>
        <row r="1030">
          <cell r="A1030" t="str">
            <v>Wamalwa, Masibo</v>
          </cell>
        </row>
        <row r="1031">
          <cell r="A1031" t="str">
            <v>Wamburi, Alfayo Odongo</v>
          </cell>
        </row>
        <row r="1032">
          <cell r="A1032" t="str">
            <v>Waminja, Joan Muthoni</v>
          </cell>
        </row>
        <row r="1033">
          <cell r="A1033" t="str">
            <v>Wang, Linlin</v>
          </cell>
        </row>
        <row r="1034">
          <cell r="A1034" t="str">
            <v>Wang, Melanie Karen</v>
          </cell>
        </row>
        <row r="1035">
          <cell r="A1035" t="str">
            <v>Wanjiku, Margaret Wanjiru</v>
          </cell>
        </row>
        <row r="1036">
          <cell r="A1036" t="str">
            <v>Wanjohi, Alice Muthoni</v>
          </cell>
        </row>
        <row r="1037">
          <cell r="A1037" t="str">
            <v>Ward, James Randolph</v>
          </cell>
        </row>
        <row r="1038">
          <cell r="A1038" t="str">
            <v>Ware, Carla Margaret</v>
          </cell>
        </row>
        <row r="1039">
          <cell r="A1039" t="str">
            <v>Warren, Corinne M</v>
          </cell>
        </row>
        <row r="1040">
          <cell r="A1040" t="str">
            <v>Wasonga, Daniel Arango</v>
          </cell>
        </row>
        <row r="1041">
          <cell r="A1041" t="str">
            <v>Watanabe, Lisa A</v>
          </cell>
        </row>
        <row r="1042">
          <cell r="A1042" t="str">
            <v>Watson, Sara Camille</v>
          </cell>
        </row>
        <row r="1043">
          <cell r="A1043" t="str">
            <v>Wayss, Martin S</v>
          </cell>
        </row>
        <row r="1044">
          <cell r="A1044" t="str">
            <v>Wecker, John Robert</v>
          </cell>
        </row>
        <row r="1045">
          <cell r="A1045" t="str">
            <v>Wedeen, Laura Ruth</v>
          </cell>
        </row>
        <row r="1046">
          <cell r="A1046" t="str">
            <v>Weigl, Bernhard H.</v>
          </cell>
        </row>
        <row r="1047">
          <cell r="A1047" t="str">
            <v>Weltzin, Richard A</v>
          </cell>
        </row>
        <row r="1048">
          <cell r="A1048" t="str">
            <v>Were, Daniel K.</v>
          </cell>
        </row>
        <row r="1049">
          <cell r="A1049" t="str">
            <v>Werner, Laurie</v>
          </cell>
        </row>
        <row r="1050">
          <cell r="A1050" t="str">
            <v>Whipkey, Kimberly Jo</v>
          </cell>
        </row>
        <row r="1051">
          <cell r="A1051" t="str">
            <v>Whiting, Marjorie Layne</v>
          </cell>
        </row>
        <row r="1052">
          <cell r="A1052" t="str">
            <v>Wienrawee, Pawana</v>
          </cell>
        </row>
        <row r="1053">
          <cell r="A1053" t="str">
            <v>Wille-Reece, Ulrike</v>
          </cell>
        </row>
        <row r="1054">
          <cell r="A1054" t="str">
            <v>Williams, Erin K</v>
          </cell>
        </row>
        <row r="1055">
          <cell r="A1055" t="str">
            <v>Willson, Teresa C.</v>
          </cell>
        </row>
        <row r="1056">
          <cell r="A1056" t="str">
            <v>Wilmouth, Robyn Dawn</v>
          </cell>
        </row>
        <row r="1057">
          <cell r="A1057" t="str">
            <v>Wilson, Katherine Eliza</v>
          </cell>
        </row>
        <row r="1058">
          <cell r="A1058" t="str">
            <v>Wilson, Katherine Hunter</v>
          </cell>
        </row>
        <row r="1059">
          <cell r="A1059" t="str">
            <v>Wilson, Rachel A.</v>
          </cell>
        </row>
        <row r="1060">
          <cell r="A1060" t="str">
            <v>Winkler, Jennifer L</v>
          </cell>
        </row>
        <row r="1061">
          <cell r="A1061" t="str">
            <v>Wischnewski, Claire</v>
          </cell>
        </row>
        <row r="1062">
          <cell r="A1062" t="str">
            <v>Wittet, Scott G</v>
          </cell>
        </row>
        <row r="1063">
          <cell r="A1063" t="str">
            <v>Wolde, Etagegne</v>
          </cell>
        </row>
        <row r="1064">
          <cell r="A1064" t="str">
            <v>Woldetensaye, Selam Girma</v>
          </cell>
        </row>
        <row r="1065">
          <cell r="A1065" t="str">
            <v>Wood, Siri K.</v>
          </cell>
        </row>
        <row r="1066">
          <cell r="A1066" t="str">
            <v>Woods, Colleen Marie</v>
          </cell>
        </row>
        <row r="1067">
          <cell r="A1067" t="str">
            <v>Wunnava, Sita Shankar</v>
          </cell>
        </row>
        <row r="1068">
          <cell r="A1068" t="str">
            <v>Xu, Bo</v>
          </cell>
        </row>
        <row r="1069">
          <cell r="A1069" t="str">
            <v>Yangchen, Tsering</v>
          </cell>
        </row>
        <row r="1070">
          <cell r="A1070" t="str">
            <v>Yao, Stephane Agnes Massandje</v>
          </cell>
        </row>
        <row r="1071">
          <cell r="A1071" t="str">
            <v>Yimam, Eshetu Tefera</v>
          </cell>
        </row>
        <row r="1072">
          <cell r="A1072" t="str">
            <v>Yoseph, Eva  Yohannes</v>
          </cell>
        </row>
        <row r="1073">
          <cell r="A1073" t="str">
            <v>Young, Laura Catherine</v>
          </cell>
        </row>
        <row r="1074">
          <cell r="A1074" t="str">
            <v>Yuan, Yuan</v>
          </cell>
        </row>
        <row r="1075">
          <cell r="A1075" t="str">
            <v>Yudina, Oxana</v>
          </cell>
        </row>
        <row r="1076">
          <cell r="A1076" t="str">
            <v>Zaffran, Michel</v>
          </cell>
        </row>
        <row r="1077">
          <cell r="A1077" t="str">
            <v>Zaika, Natalia Olexandrivna</v>
          </cell>
        </row>
        <row r="1078">
          <cell r="A1078" t="str">
            <v>Zehnder, Amanda E</v>
          </cell>
        </row>
        <row r="1079">
          <cell r="A1079" t="str">
            <v>Zehrung, Darin L</v>
          </cell>
        </row>
        <row r="1080">
          <cell r="A1080" t="str">
            <v>Zhang, Jiankang</v>
          </cell>
        </row>
        <row r="1081">
          <cell r="A1081" t="str">
            <v>Zhang, Yun</v>
          </cell>
        </row>
        <row r="1082">
          <cell r="A1082" t="str">
            <v>Zhang, Zhiying</v>
          </cell>
        </row>
        <row r="1083">
          <cell r="A1083" t="str">
            <v>Zhao, Juan</v>
          </cell>
        </row>
        <row r="1084">
          <cell r="A1084" t="str">
            <v>Zherebko, Nina</v>
          </cell>
        </row>
        <row r="1085">
          <cell r="A1085" t="str">
            <v>Zhu, Changcheng</v>
          </cell>
        </row>
        <row r="1086">
          <cell r="A1086" t="str">
            <v>Ziemek, Ingela Emblen</v>
          </cell>
        </row>
        <row r="1087">
          <cell r="A1087" t="str">
            <v>Zimmerman, Kay Ellen</v>
          </cell>
        </row>
        <row r="1088">
          <cell r="A1088" t="str">
            <v>Zipursky, Simona</v>
          </cell>
        </row>
        <row r="1089">
          <cell r="A1089" t="str">
            <v>Zunigha, Catherine J</v>
          </cell>
        </row>
        <row r="1090">
          <cell r="A1090" t="str">
            <v>Zwisler, Gregory T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nt Expenditure Report"/>
      <sheetName val="lists"/>
      <sheetName val="Currency Exchange Guidelines"/>
      <sheetName val="Withholding Statement"/>
      <sheetName val="Capital Expenditure Form"/>
      <sheetName val="Scope and Limitations"/>
      <sheetName val="Grant_Expenditure_Report"/>
      <sheetName val="Currency_Exchange_Guidelines"/>
      <sheetName val="Withholding_Statement"/>
      <sheetName val="Capital_Expenditure_Form"/>
      <sheetName val="Scope_and_Limitations"/>
      <sheetName val="Aware"/>
      <sheetName val="Grant_Expenditure_Report1"/>
      <sheetName val="Currency_Exchange_Guidelines1"/>
      <sheetName val="Withholding_Statement1"/>
      <sheetName val="Capital_Expenditure_Form1"/>
      <sheetName val="Scope_and_Limitations1"/>
      <sheetName val="Grant_Expenditure_Report2"/>
      <sheetName val="Currency_Exchange_Guidelines2"/>
      <sheetName val="Withholding_Statement2"/>
      <sheetName val="Capital_Expenditure_Form2"/>
      <sheetName val="Scope_and_Limitations2"/>
    </sheetNames>
    <sheetDataSet>
      <sheetData sheetId="0"/>
      <sheetData sheetId="1">
        <row r="3">
          <cell r="C3" t="str">
            <v>separate bank account</v>
          </cell>
        </row>
        <row r="4">
          <cell r="C4" t="str">
            <v>separate fund account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 MEMO"/>
      <sheetName val="Invoice"/>
      <sheetName val="Main"/>
      <sheetName val="Summary"/>
      <sheetName val="Notes"/>
      <sheetName val="ASSUMP"/>
      <sheetName val="1400"/>
      <sheetName val="2300"/>
      <sheetName val="MTD MER"/>
      <sheetName val="YTD MER"/>
      <sheetName val="Rev Budget"/>
      <sheetName val="PreAward Costs"/>
      <sheetName val="Current WO 2007"/>
      <sheetName val="2007 Total Costs"/>
      <sheetName val="2007 Cumm Totals"/>
      <sheetName val="Linked_data"/>
      <sheetName val="Linked_data (2)"/>
      <sheetName val="Link_AcctList"/>
      <sheetName val="Allo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>
        <row r="2">
          <cell r="B2" t="str">
            <v>4008</v>
          </cell>
          <cell r="C2" t="str">
            <v>US HIRES SECONDED STAFF SAL</v>
          </cell>
          <cell r="D2">
            <v>32149.29</v>
          </cell>
        </row>
        <row r="3">
          <cell r="B3" t="str">
            <v>4011</v>
          </cell>
          <cell r="C3" t="str">
            <v>STAFF LEAVE ALLOCATION</v>
          </cell>
          <cell r="D3">
            <v>5182.47</v>
          </cell>
        </row>
        <row r="4">
          <cell r="B4" t="str">
            <v>4013</v>
          </cell>
          <cell r="C4" t="str">
            <v>OTHER COMPENSATION</v>
          </cell>
          <cell r="D4">
            <v>0</v>
          </cell>
        </row>
        <row r="5">
          <cell r="B5" t="str">
            <v>4020</v>
          </cell>
          <cell r="C5" t="str">
            <v>FRINGE BENEFIT ALLOCATION</v>
          </cell>
          <cell r="D5">
            <v>11087.53</v>
          </cell>
        </row>
        <row r="6">
          <cell r="B6" t="str">
            <v>4999</v>
          </cell>
          <cell r="C6" t="str">
            <v>OVERHEAD COST ALLOCATION</v>
          </cell>
          <cell r="D6">
            <v>13533.19</v>
          </cell>
        </row>
      </sheetData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vance Request"/>
      <sheetName val="MASTER SUMMARY"/>
      <sheetName val="macepa  Summary"/>
      <sheetName val="MACEPA Project est"/>
      <sheetName val="Periods"/>
      <sheetName val="Months"/>
      <sheetName val="Accounts"/>
      <sheetName val="PAMO Summary "/>
      <sheetName val="PAMO Project"/>
      <sheetName val="Thrive Summary"/>
      <sheetName val="Thrive Project"/>
      <sheetName val="Period No"/>
      <sheetName val="MACEPA Zambia Summary"/>
      <sheetName val="MACEPA Zambia Estimates"/>
      <sheetName val="Country Office Summary"/>
      <sheetName val="Country Office Estimate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>
        <row r="4">
          <cell r="A4">
            <v>1000</v>
          </cell>
        </row>
        <row r="5">
          <cell r="A5">
            <v>1010</v>
          </cell>
        </row>
        <row r="6">
          <cell r="A6">
            <v>1011</v>
          </cell>
        </row>
        <row r="7">
          <cell r="A7">
            <v>1012</v>
          </cell>
        </row>
        <row r="8">
          <cell r="A8">
            <v>1013</v>
          </cell>
        </row>
        <row r="9">
          <cell r="A9">
            <v>1014</v>
          </cell>
        </row>
        <row r="10">
          <cell r="A10">
            <v>1015</v>
          </cell>
        </row>
        <row r="11">
          <cell r="A11">
            <v>1016</v>
          </cell>
        </row>
        <row r="12">
          <cell r="A12">
            <v>1017</v>
          </cell>
        </row>
        <row r="13">
          <cell r="A13">
            <v>1018</v>
          </cell>
        </row>
        <row r="14">
          <cell r="A14">
            <v>1019</v>
          </cell>
        </row>
        <row r="15">
          <cell r="A15">
            <v>1020</v>
          </cell>
        </row>
        <row r="16">
          <cell r="A16">
            <v>1021</v>
          </cell>
        </row>
        <row r="17">
          <cell r="A17">
            <v>1022</v>
          </cell>
        </row>
        <row r="18">
          <cell r="A18">
            <v>1023</v>
          </cell>
        </row>
        <row r="19">
          <cell r="A19">
            <v>1024</v>
          </cell>
        </row>
        <row r="20">
          <cell r="A20">
            <v>1025</v>
          </cell>
        </row>
        <row r="21">
          <cell r="A21">
            <v>1026</v>
          </cell>
        </row>
        <row r="22">
          <cell r="A22">
            <v>1027</v>
          </cell>
        </row>
        <row r="23">
          <cell r="A23">
            <v>1029</v>
          </cell>
        </row>
        <row r="24">
          <cell r="A24">
            <v>1030</v>
          </cell>
        </row>
        <row r="25">
          <cell r="A25">
            <v>1031</v>
          </cell>
        </row>
        <row r="26">
          <cell r="A26">
            <v>1032</v>
          </cell>
        </row>
        <row r="27">
          <cell r="A27">
            <v>1033</v>
          </cell>
        </row>
        <row r="28">
          <cell r="A28">
            <v>1034</v>
          </cell>
        </row>
        <row r="29">
          <cell r="A29">
            <v>1035</v>
          </cell>
        </row>
        <row r="30">
          <cell r="A30">
            <v>1036</v>
          </cell>
        </row>
        <row r="31">
          <cell r="A31">
            <v>1037</v>
          </cell>
        </row>
        <row r="32">
          <cell r="A32">
            <v>1038</v>
          </cell>
        </row>
        <row r="33">
          <cell r="A33">
            <v>1039</v>
          </cell>
        </row>
        <row r="34">
          <cell r="A34">
            <v>1040</v>
          </cell>
        </row>
        <row r="35">
          <cell r="A35">
            <v>1042</v>
          </cell>
        </row>
        <row r="36">
          <cell r="A36">
            <v>1043</v>
          </cell>
        </row>
        <row r="37">
          <cell r="A37">
            <v>1044</v>
          </cell>
        </row>
        <row r="38">
          <cell r="A38">
            <v>1045</v>
          </cell>
        </row>
        <row r="39">
          <cell r="A39">
            <v>1046</v>
          </cell>
        </row>
        <row r="40">
          <cell r="A40">
            <v>1047</v>
          </cell>
        </row>
        <row r="41">
          <cell r="A41">
            <v>1048</v>
          </cell>
        </row>
        <row r="42">
          <cell r="A42">
            <v>1049</v>
          </cell>
        </row>
        <row r="43">
          <cell r="A43">
            <v>1050</v>
          </cell>
        </row>
        <row r="44">
          <cell r="A44">
            <v>1051</v>
          </cell>
        </row>
        <row r="45">
          <cell r="A45">
            <v>1052</v>
          </cell>
        </row>
        <row r="46">
          <cell r="A46">
            <v>1053</v>
          </cell>
        </row>
        <row r="47">
          <cell r="A47">
            <v>1054</v>
          </cell>
        </row>
        <row r="48">
          <cell r="A48">
            <v>1055</v>
          </cell>
        </row>
        <row r="49">
          <cell r="A49">
            <v>1056</v>
          </cell>
        </row>
        <row r="50">
          <cell r="A50">
            <v>1057</v>
          </cell>
        </row>
        <row r="51">
          <cell r="A51">
            <v>1058</v>
          </cell>
        </row>
        <row r="52">
          <cell r="A52">
            <v>1059</v>
          </cell>
        </row>
        <row r="53">
          <cell r="A53">
            <v>1060</v>
          </cell>
        </row>
        <row r="54">
          <cell r="A54">
            <v>1061</v>
          </cell>
        </row>
        <row r="55">
          <cell r="A55">
            <v>1062</v>
          </cell>
        </row>
        <row r="56">
          <cell r="A56">
            <v>1063</v>
          </cell>
        </row>
        <row r="57">
          <cell r="A57">
            <v>1064</v>
          </cell>
        </row>
        <row r="58">
          <cell r="A58">
            <v>1065</v>
          </cell>
        </row>
        <row r="59">
          <cell r="A59">
            <v>1066</v>
          </cell>
        </row>
        <row r="60">
          <cell r="A60">
            <v>1067</v>
          </cell>
        </row>
        <row r="61">
          <cell r="A61">
            <v>1068</v>
          </cell>
        </row>
        <row r="62">
          <cell r="A62">
            <v>1069</v>
          </cell>
        </row>
        <row r="63">
          <cell r="A63">
            <v>1070</v>
          </cell>
        </row>
        <row r="64">
          <cell r="A64">
            <v>1071</v>
          </cell>
        </row>
        <row r="65">
          <cell r="A65">
            <v>1072</v>
          </cell>
        </row>
        <row r="66">
          <cell r="A66">
            <v>1073</v>
          </cell>
        </row>
        <row r="67">
          <cell r="A67">
            <v>1074</v>
          </cell>
        </row>
        <row r="68">
          <cell r="A68">
            <v>1075</v>
          </cell>
        </row>
        <row r="69">
          <cell r="A69">
            <v>1076</v>
          </cell>
        </row>
        <row r="70">
          <cell r="A70">
            <v>1077</v>
          </cell>
        </row>
        <row r="71">
          <cell r="A71">
            <v>1078</v>
          </cell>
        </row>
        <row r="72">
          <cell r="A72">
            <v>1079</v>
          </cell>
        </row>
        <row r="73">
          <cell r="A73">
            <v>1080</v>
          </cell>
        </row>
        <row r="74">
          <cell r="A74">
            <v>1300</v>
          </cell>
        </row>
        <row r="75">
          <cell r="A75">
            <v>1301</v>
          </cell>
        </row>
        <row r="76">
          <cell r="A76">
            <v>1310</v>
          </cell>
        </row>
        <row r="77">
          <cell r="A77">
            <v>1340</v>
          </cell>
        </row>
        <row r="78">
          <cell r="A78">
            <v>1341</v>
          </cell>
        </row>
        <row r="79">
          <cell r="A79">
            <v>1350</v>
          </cell>
        </row>
        <row r="80">
          <cell r="A80">
            <v>1351</v>
          </cell>
        </row>
        <row r="81">
          <cell r="A81">
            <v>1352</v>
          </cell>
        </row>
        <row r="82">
          <cell r="A82">
            <v>1390</v>
          </cell>
        </row>
        <row r="83">
          <cell r="A83">
            <v>1391</v>
          </cell>
        </row>
        <row r="84">
          <cell r="A84">
            <v>1392</v>
          </cell>
        </row>
        <row r="85">
          <cell r="A85">
            <v>1400</v>
          </cell>
        </row>
        <row r="86">
          <cell r="A86">
            <v>1500</v>
          </cell>
        </row>
        <row r="87">
          <cell r="A87">
            <v>1510</v>
          </cell>
        </row>
        <row r="88">
          <cell r="A88">
            <v>1511</v>
          </cell>
        </row>
        <row r="89">
          <cell r="A89">
            <v>1520</v>
          </cell>
        </row>
        <row r="90">
          <cell r="A90">
            <v>1525</v>
          </cell>
        </row>
        <row r="91">
          <cell r="A91">
            <v>1598</v>
          </cell>
        </row>
        <row r="92">
          <cell r="A92">
            <v>1599</v>
          </cell>
        </row>
        <row r="93">
          <cell r="A93">
            <v>1600</v>
          </cell>
        </row>
        <row r="94">
          <cell r="A94">
            <v>1700</v>
          </cell>
        </row>
        <row r="95">
          <cell r="A95">
            <v>1710</v>
          </cell>
        </row>
        <row r="96">
          <cell r="A96">
            <v>1720</v>
          </cell>
        </row>
        <row r="97">
          <cell r="A97">
            <v>1750</v>
          </cell>
        </row>
        <row r="98">
          <cell r="A98">
            <v>1900</v>
          </cell>
        </row>
        <row r="99">
          <cell r="A99">
            <v>1910</v>
          </cell>
        </row>
        <row r="100">
          <cell r="A100">
            <v>1920</v>
          </cell>
        </row>
        <row r="101">
          <cell r="A101">
            <v>1930</v>
          </cell>
        </row>
        <row r="102">
          <cell r="A102">
            <v>1990</v>
          </cell>
        </row>
        <row r="103">
          <cell r="A103">
            <v>1991</v>
          </cell>
        </row>
        <row r="104">
          <cell r="A104">
            <v>1997</v>
          </cell>
        </row>
        <row r="105">
          <cell r="A105">
            <v>1998</v>
          </cell>
        </row>
        <row r="106">
          <cell r="A106">
            <v>1999</v>
          </cell>
        </row>
        <row r="107">
          <cell r="A107">
            <v>2000</v>
          </cell>
        </row>
        <row r="108">
          <cell r="A108">
            <v>2001</v>
          </cell>
        </row>
        <row r="109">
          <cell r="A109">
            <v>2200</v>
          </cell>
        </row>
        <row r="110">
          <cell r="A110">
            <v>2210</v>
          </cell>
        </row>
        <row r="111">
          <cell r="A111">
            <v>2211</v>
          </cell>
        </row>
        <row r="112">
          <cell r="A112">
            <v>2212</v>
          </cell>
        </row>
        <row r="113">
          <cell r="A113">
            <v>2213</v>
          </cell>
        </row>
        <row r="114">
          <cell r="A114">
            <v>2214</v>
          </cell>
        </row>
        <row r="115">
          <cell r="A115">
            <v>2240</v>
          </cell>
        </row>
        <row r="116">
          <cell r="A116">
            <v>2241</v>
          </cell>
        </row>
        <row r="117">
          <cell r="A117">
            <v>2250</v>
          </cell>
        </row>
        <row r="118">
          <cell r="A118">
            <v>2251</v>
          </cell>
        </row>
        <row r="119">
          <cell r="A119">
            <v>2260</v>
          </cell>
        </row>
        <row r="120">
          <cell r="A120">
            <v>2270</v>
          </cell>
        </row>
        <row r="121">
          <cell r="A121">
            <v>2500</v>
          </cell>
        </row>
        <row r="122">
          <cell r="A122">
            <v>2600</v>
          </cell>
        </row>
        <row r="123">
          <cell r="A123">
            <v>2700</v>
          </cell>
        </row>
        <row r="124">
          <cell r="A124">
            <v>2990</v>
          </cell>
        </row>
        <row r="125">
          <cell r="A125">
            <v>2991</v>
          </cell>
        </row>
        <row r="126">
          <cell r="A126">
            <v>3000</v>
          </cell>
        </row>
        <row r="127">
          <cell r="A127">
            <v>3010</v>
          </cell>
        </row>
        <row r="128">
          <cell r="A128">
            <v>3050</v>
          </cell>
        </row>
        <row r="129">
          <cell r="A129">
            <v>3060</v>
          </cell>
        </row>
        <row r="130">
          <cell r="A130">
            <v>4000</v>
          </cell>
        </row>
        <row r="131">
          <cell r="A131">
            <v>4100</v>
          </cell>
        </row>
        <row r="132">
          <cell r="A132">
            <v>4110</v>
          </cell>
        </row>
        <row r="133">
          <cell r="A133">
            <v>4120</v>
          </cell>
        </row>
        <row r="134">
          <cell r="A134">
            <v>4130</v>
          </cell>
        </row>
        <row r="135">
          <cell r="A135">
            <v>4190</v>
          </cell>
        </row>
        <row r="136">
          <cell r="A136">
            <v>4200</v>
          </cell>
        </row>
        <row r="137">
          <cell r="A137">
            <v>4210</v>
          </cell>
        </row>
        <row r="138">
          <cell r="A138">
            <v>4290</v>
          </cell>
        </row>
        <row r="139">
          <cell r="A139">
            <v>4300</v>
          </cell>
        </row>
        <row r="140">
          <cell r="A140">
            <v>4310</v>
          </cell>
        </row>
        <row r="141">
          <cell r="A141">
            <v>4320</v>
          </cell>
        </row>
        <row r="142">
          <cell r="A142">
            <v>4330</v>
          </cell>
        </row>
        <row r="143">
          <cell r="A143">
            <v>4400</v>
          </cell>
        </row>
        <row r="144">
          <cell r="A144">
            <v>4410</v>
          </cell>
        </row>
        <row r="145">
          <cell r="A145">
            <v>4420</v>
          </cell>
        </row>
        <row r="146">
          <cell r="A146">
            <v>4500</v>
          </cell>
        </row>
        <row r="147">
          <cell r="A147">
            <v>4510</v>
          </cell>
        </row>
        <row r="148">
          <cell r="A148">
            <v>4520</v>
          </cell>
        </row>
        <row r="149">
          <cell r="A149">
            <v>4521</v>
          </cell>
        </row>
        <row r="150">
          <cell r="A150">
            <v>4540</v>
          </cell>
        </row>
        <row r="151">
          <cell r="A151">
            <v>4600</v>
          </cell>
        </row>
        <row r="152">
          <cell r="A152">
            <v>4990</v>
          </cell>
        </row>
        <row r="153">
          <cell r="A153">
            <v>4998</v>
          </cell>
        </row>
        <row r="154">
          <cell r="A154">
            <v>4999</v>
          </cell>
        </row>
        <row r="155">
          <cell r="A155">
            <v>5000</v>
          </cell>
        </row>
        <row r="156">
          <cell r="A156">
            <v>5010</v>
          </cell>
        </row>
        <row r="157">
          <cell r="A157">
            <v>5500</v>
          </cell>
        </row>
        <row r="158">
          <cell r="A158">
            <v>5510</v>
          </cell>
        </row>
        <row r="159">
          <cell r="A159">
            <v>6000</v>
          </cell>
        </row>
        <row r="160">
          <cell r="A160">
            <v>6001</v>
          </cell>
        </row>
        <row r="161">
          <cell r="A161">
            <v>6002</v>
          </cell>
        </row>
        <row r="162">
          <cell r="A162">
            <v>6010</v>
          </cell>
        </row>
        <row r="163">
          <cell r="A163">
            <v>6011</v>
          </cell>
        </row>
        <row r="164">
          <cell r="A164">
            <v>6020</v>
          </cell>
        </row>
        <row r="165">
          <cell r="A165">
            <v>6021</v>
          </cell>
        </row>
        <row r="166">
          <cell r="A166">
            <v>6022</v>
          </cell>
        </row>
        <row r="167">
          <cell r="A167">
            <v>6023</v>
          </cell>
        </row>
        <row r="168">
          <cell r="A168">
            <v>6030</v>
          </cell>
        </row>
        <row r="169">
          <cell r="A169">
            <v>6040</v>
          </cell>
        </row>
        <row r="170">
          <cell r="A170">
            <v>6050</v>
          </cell>
        </row>
        <row r="171">
          <cell r="A171">
            <v>6060</v>
          </cell>
        </row>
        <row r="172">
          <cell r="A172">
            <v>6070</v>
          </cell>
        </row>
        <row r="173">
          <cell r="A173">
            <v>7000</v>
          </cell>
        </row>
        <row r="174">
          <cell r="A174">
            <v>7010</v>
          </cell>
        </row>
        <row r="175">
          <cell r="A175">
            <v>7030</v>
          </cell>
        </row>
        <row r="176">
          <cell r="A176">
            <v>7031</v>
          </cell>
        </row>
        <row r="177">
          <cell r="A177">
            <v>7040</v>
          </cell>
        </row>
        <row r="178">
          <cell r="A178">
            <v>7041</v>
          </cell>
        </row>
        <row r="179">
          <cell r="A179">
            <v>7200</v>
          </cell>
        </row>
        <row r="180">
          <cell r="A180">
            <v>7201</v>
          </cell>
        </row>
        <row r="181">
          <cell r="A181">
            <v>7202</v>
          </cell>
        </row>
        <row r="182">
          <cell r="A182">
            <v>7210</v>
          </cell>
        </row>
        <row r="183">
          <cell r="A183">
            <v>7220</v>
          </cell>
        </row>
        <row r="184">
          <cell r="A184">
            <v>7300</v>
          </cell>
        </row>
        <row r="185">
          <cell r="A185">
            <v>7400</v>
          </cell>
        </row>
        <row r="186">
          <cell r="A186">
            <v>7410</v>
          </cell>
        </row>
        <row r="187">
          <cell r="A187">
            <v>7500</v>
          </cell>
        </row>
        <row r="188">
          <cell r="A188">
            <v>7502</v>
          </cell>
        </row>
        <row r="189">
          <cell r="A189">
            <v>7510</v>
          </cell>
        </row>
        <row r="190">
          <cell r="A190">
            <v>7520</v>
          </cell>
        </row>
        <row r="191">
          <cell r="A191">
            <v>7530</v>
          </cell>
        </row>
        <row r="192">
          <cell r="A192">
            <v>7610</v>
          </cell>
        </row>
        <row r="193">
          <cell r="A193">
            <v>7611</v>
          </cell>
        </row>
        <row r="194">
          <cell r="A194">
            <v>7620</v>
          </cell>
        </row>
        <row r="195">
          <cell r="A195">
            <v>7640</v>
          </cell>
        </row>
        <row r="196">
          <cell r="A196">
            <v>7650</v>
          </cell>
        </row>
        <row r="197">
          <cell r="A197">
            <v>7699</v>
          </cell>
        </row>
        <row r="198">
          <cell r="A198">
            <v>7800</v>
          </cell>
        </row>
        <row r="199">
          <cell r="A199">
            <v>7810</v>
          </cell>
        </row>
        <row r="200">
          <cell r="A200">
            <v>7820</v>
          </cell>
        </row>
        <row r="201">
          <cell r="A201">
            <v>7850</v>
          </cell>
        </row>
        <row r="202">
          <cell r="A202">
            <v>7860</v>
          </cell>
        </row>
        <row r="203">
          <cell r="A203">
            <v>7901</v>
          </cell>
        </row>
        <row r="204">
          <cell r="A204">
            <v>7902</v>
          </cell>
        </row>
        <row r="205">
          <cell r="A205">
            <v>7903</v>
          </cell>
        </row>
        <row r="206">
          <cell r="A206">
            <v>7904</v>
          </cell>
        </row>
        <row r="207">
          <cell r="A207">
            <v>7905</v>
          </cell>
        </row>
        <row r="208">
          <cell r="A208">
            <v>7906</v>
          </cell>
        </row>
        <row r="209">
          <cell r="A209">
            <v>7907</v>
          </cell>
        </row>
        <row r="210">
          <cell r="A210">
            <v>7908</v>
          </cell>
        </row>
        <row r="211">
          <cell r="A211">
            <v>7909</v>
          </cell>
        </row>
        <row r="212">
          <cell r="A212">
            <v>7910</v>
          </cell>
        </row>
        <row r="213">
          <cell r="A213">
            <v>7911</v>
          </cell>
        </row>
        <row r="214">
          <cell r="A214">
            <v>7912</v>
          </cell>
        </row>
        <row r="215">
          <cell r="A215">
            <v>7913</v>
          </cell>
        </row>
        <row r="216">
          <cell r="A216">
            <v>7914</v>
          </cell>
        </row>
        <row r="217">
          <cell r="A217">
            <v>7915</v>
          </cell>
        </row>
        <row r="218">
          <cell r="A218">
            <v>7916</v>
          </cell>
        </row>
        <row r="219">
          <cell r="A219">
            <v>7920</v>
          </cell>
        </row>
        <row r="220">
          <cell r="A220">
            <v>7970</v>
          </cell>
        </row>
        <row r="221">
          <cell r="A221">
            <v>7971</v>
          </cell>
        </row>
        <row r="222">
          <cell r="A222">
            <v>7972</v>
          </cell>
        </row>
        <row r="223">
          <cell r="A223">
            <v>7999</v>
          </cell>
        </row>
        <row r="224">
          <cell r="A224">
            <v>8000</v>
          </cell>
        </row>
        <row r="225">
          <cell r="A225">
            <v>8005</v>
          </cell>
        </row>
        <row r="226">
          <cell r="A226">
            <v>8010</v>
          </cell>
        </row>
        <row r="227">
          <cell r="A227">
            <v>8015</v>
          </cell>
        </row>
        <row r="228">
          <cell r="A228">
            <v>8020</v>
          </cell>
        </row>
        <row r="229">
          <cell r="A229">
            <v>8025</v>
          </cell>
        </row>
        <row r="230">
          <cell r="A230">
            <v>8030</v>
          </cell>
        </row>
        <row r="231">
          <cell r="A231">
            <v>8100</v>
          </cell>
        </row>
        <row r="232">
          <cell r="A232">
            <v>8110</v>
          </cell>
        </row>
        <row r="233">
          <cell r="A233">
            <v>8120</v>
          </cell>
        </row>
        <row r="234">
          <cell r="A234">
            <v>8130</v>
          </cell>
        </row>
        <row r="235">
          <cell r="A235">
            <v>8500</v>
          </cell>
        </row>
        <row r="236">
          <cell r="A236">
            <v>9000</v>
          </cell>
        </row>
        <row r="237">
          <cell r="A237">
            <v>9997</v>
          </cell>
        </row>
        <row r="238">
          <cell r="A238">
            <v>9998</v>
          </cell>
        </row>
        <row r="239">
          <cell r="A239">
            <v>9999</v>
          </cell>
        </row>
      </sheetData>
      <sheetData sheetId="7" refreshError="1"/>
      <sheetData sheetId="8">
        <row r="6">
          <cell r="J6" t="str">
            <v>Period 1</v>
          </cell>
          <cell r="K6" t="str">
            <v>Period 2</v>
          </cell>
          <cell r="L6" t="str">
            <v>Period 3</v>
          </cell>
        </row>
        <row r="7">
          <cell r="H7" t="str">
            <v>Line Item</v>
          </cell>
          <cell r="J7">
            <v>43739</v>
          </cell>
          <cell r="K7">
            <v>43770</v>
          </cell>
          <cell r="L7">
            <v>43800</v>
          </cell>
        </row>
        <row r="8">
          <cell r="J8" t="str">
            <v>Zmk</v>
          </cell>
          <cell r="K8" t="str">
            <v>Zmk</v>
          </cell>
          <cell r="L8" t="str">
            <v>Zmk</v>
          </cell>
        </row>
        <row r="9">
          <cell r="J9">
            <v>0</v>
          </cell>
          <cell r="K9">
            <v>0</v>
          </cell>
          <cell r="L9">
            <v>0</v>
          </cell>
        </row>
        <row r="12">
          <cell r="H12">
            <v>4760</v>
          </cell>
          <cell r="K12">
            <v>0</v>
          </cell>
        </row>
        <row r="13">
          <cell r="H13">
            <v>4715</v>
          </cell>
          <cell r="K13">
            <v>0</v>
          </cell>
        </row>
        <row r="14">
          <cell r="K14">
            <v>0</v>
          </cell>
        </row>
        <row r="16">
          <cell r="H16">
            <v>4410</v>
          </cell>
          <cell r="L16">
            <v>0</v>
          </cell>
        </row>
        <row r="17">
          <cell r="H17">
            <v>4430</v>
          </cell>
          <cell r="J17">
            <v>0</v>
          </cell>
          <cell r="K17">
            <v>0</v>
          </cell>
          <cell r="L17">
            <v>0</v>
          </cell>
        </row>
        <row r="18">
          <cell r="H18">
            <v>4611</v>
          </cell>
          <cell r="J18">
            <v>0</v>
          </cell>
          <cell r="K18">
            <v>0</v>
          </cell>
          <cell r="L18">
            <v>0</v>
          </cell>
        </row>
        <row r="19">
          <cell r="H19">
            <v>4440</v>
          </cell>
          <cell r="J19">
            <v>0</v>
          </cell>
          <cell r="K19">
            <v>0</v>
          </cell>
          <cell r="L19">
            <v>0</v>
          </cell>
        </row>
        <row r="20">
          <cell r="H20">
            <v>4410</v>
          </cell>
        </row>
        <row r="21">
          <cell r="H21">
            <v>4511</v>
          </cell>
          <cell r="L21">
            <v>0</v>
          </cell>
        </row>
        <row r="24">
          <cell r="H24">
            <v>4609</v>
          </cell>
          <cell r="J24">
            <v>0</v>
          </cell>
          <cell r="K24">
            <v>0</v>
          </cell>
          <cell r="L24">
            <v>0</v>
          </cell>
        </row>
        <row r="25">
          <cell r="H25">
            <v>4712</v>
          </cell>
          <cell r="J25">
            <v>0</v>
          </cell>
          <cell r="K25">
            <v>0</v>
          </cell>
          <cell r="L25">
            <v>0</v>
          </cell>
        </row>
        <row r="26">
          <cell r="H26">
            <v>4715</v>
          </cell>
          <cell r="J26">
            <v>0</v>
          </cell>
          <cell r="K26">
            <v>0</v>
          </cell>
          <cell r="L26">
            <v>0</v>
          </cell>
        </row>
        <row r="27">
          <cell r="H27">
            <v>4511</v>
          </cell>
          <cell r="J27">
            <v>0</v>
          </cell>
          <cell r="K27">
            <v>0</v>
          </cell>
          <cell r="L27">
            <v>0</v>
          </cell>
        </row>
        <row r="28">
          <cell r="H28">
            <v>4713</v>
          </cell>
          <cell r="J28">
            <v>0</v>
          </cell>
          <cell r="K28">
            <v>0</v>
          </cell>
          <cell r="L28">
            <v>0</v>
          </cell>
        </row>
        <row r="31">
          <cell r="J31">
            <v>0</v>
          </cell>
          <cell r="K31">
            <v>0</v>
          </cell>
          <cell r="L31">
            <v>0</v>
          </cell>
        </row>
        <row r="33">
          <cell r="J33">
            <v>0</v>
          </cell>
          <cell r="K33">
            <v>0</v>
          </cell>
          <cell r="L33">
            <v>0</v>
          </cell>
        </row>
        <row r="34">
          <cell r="H34">
            <v>4431</v>
          </cell>
          <cell r="J34">
            <v>0</v>
          </cell>
          <cell r="K34">
            <v>0</v>
          </cell>
          <cell r="L34">
            <v>0</v>
          </cell>
        </row>
        <row r="35">
          <cell r="H35">
            <v>4431</v>
          </cell>
          <cell r="J35">
            <v>0</v>
          </cell>
          <cell r="K35">
            <v>0</v>
          </cell>
          <cell r="L35">
            <v>0</v>
          </cell>
        </row>
        <row r="40">
          <cell r="J40">
            <v>0</v>
          </cell>
          <cell r="K40">
            <v>0</v>
          </cell>
          <cell r="L40">
            <v>0</v>
          </cell>
        </row>
        <row r="42">
          <cell r="J42">
            <v>0</v>
          </cell>
          <cell r="K42">
            <v>0</v>
          </cell>
          <cell r="L42">
            <v>0</v>
          </cell>
        </row>
        <row r="43">
          <cell r="J43">
            <v>0</v>
          </cell>
        </row>
        <row r="44">
          <cell r="H44">
            <v>4630</v>
          </cell>
          <cell r="K44">
            <v>0</v>
          </cell>
        </row>
        <row r="45">
          <cell r="H45">
            <v>4223</v>
          </cell>
          <cell r="J45">
            <v>0</v>
          </cell>
        </row>
        <row r="46">
          <cell r="H46">
            <v>4711</v>
          </cell>
          <cell r="K46">
            <v>0</v>
          </cell>
        </row>
        <row r="47">
          <cell r="H47">
            <v>4630</v>
          </cell>
          <cell r="K47">
            <v>0</v>
          </cell>
          <cell r="L47">
            <v>0</v>
          </cell>
        </row>
        <row r="48">
          <cell r="H48">
            <v>4711</v>
          </cell>
          <cell r="K48">
            <v>0</v>
          </cell>
          <cell r="L48">
            <v>0</v>
          </cell>
        </row>
        <row r="49">
          <cell r="H49">
            <v>4711</v>
          </cell>
          <cell r="J49">
            <v>0</v>
          </cell>
        </row>
        <row r="50">
          <cell r="H50">
            <v>4411</v>
          </cell>
          <cell r="J50">
            <v>0</v>
          </cell>
          <cell r="K50">
            <v>0</v>
          </cell>
          <cell r="L50">
            <v>0</v>
          </cell>
        </row>
        <row r="51">
          <cell r="H51">
            <v>4411</v>
          </cell>
          <cell r="J51">
            <v>0</v>
          </cell>
          <cell r="K51">
            <v>0</v>
          </cell>
          <cell r="L51">
            <v>0</v>
          </cell>
        </row>
        <row r="54">
          <cell r="J54">
            <v>0</v>
          </cell>
          <cell r="K54">
            <v>0</v>
          </cell>
          <cell r="L54">
            <v>0</v>
          </cell>
        </row>
        <row r="57">
          <cell r="J57">
            <v>0</v>
          </cell>
          <cell r="K57">
            <v>0</v>
          </cell>
          <cell r="L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</row>
        <row r="60">
          <cell r="K6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oice"/>
      <sheetName val="Main"/>
      <sheetName val="SUMMARY"/>
      <sheetName val="Notes"/>
      <sheetName val="1400"/>
      <sheetName val="2300"/>
      <sheetName val="Curr MER"/>
      <sheetName val="PTD MER"/>
      <sheetName val="Linked_data"/>
      <sheetName val="Linked_data (2)"/>
      <sheetName val="Link_AcctList"/>
      <sheetName val="AVC1134_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C2" t="str">
            <v>US SALARIES</v>
          </cell>
          <cell r="D2">
            <v>15942.27</v>
          </cell>
        </row>
        <row r="3">
          <cell r="C3" t="str">
            <v>STAFF LEAVE ALLOCATION</v>
          </cell>
          <cell r="D3">
            <v>2630.48</v>
          </cell>
        </row>
        <row r="4">
          <cell r="C4" t="str">
            <v>FRINGE BENEFIT ALLOCATION</v>
          </cell>
          <cell r="D4">
            <v>5478.96</v>
          </cell>
        </row>
        <row r="5">
          <cell r="C5" t="str">
            <v>TEMP SUPPORT SERVICES-AGENCIES</v>
          </cell>
          <cell r="D5">
            <v>116</v>
          </cell>
        </row>
        <row r="6">
          <cell r="C6" t="str">
            <v>PATH Travel Services</v>
          </cell>
          <cell r="D6">
            <v>0</v>
          </cell>
        </row>
        <row r="7">
          <cell r="C7" t="str">
            <v>LAB MAINTENANCE POOL</v>
          </cell>
          <cell r="D7">
            <v>1140.18</v>
          </cell>
        </row>
        <row r="8">
          <cell r="C8" t="str">
            <v>FACILITIES ALLOCATION</v>
          </cell>
          <cell r="D8">
            <v>3783.23</v>
          </cell>
        </row>
        <row r="9">
          <cell r="C9" t="str">
            <v>INTERNATIONAL TRVL PATH STAFF</v>
          </cell>
          <cell r="D9">
            <v>-1672.61</v>
          </cell>
        </row>
        <row r="10">
          <cell r="C10" t="str">
            <v>COPYING</v>
          </cell>
          <cell r="D10">
            <v>8.5</v>
          </cell>
        </row>
        <row r="11">
          <cell r="C11" t="str">
            <v>LAB SUPPLIES</v>
          </cell>
          <cell r="D11">
            <v>551.92999999999995</v>
          </cell>
        </row>
        <row r="12">
          <cell r="C12" t="str">
            <v>OVERHEAD COST ALLOCATION</v>
          </cell>
          <cell r="D12">
            <v>8113.89</v>
          </cell>
        </row>
        <row r="13">
          <cell r="D13">
            <v>36092.83</v>
          </cell>
        </row>
        <row r="14">
          <cell r="D14">
            <v>36092.83</v>
          </cell>
        </row>
      </sheetData>
      <sheetData sheetId="9">
        <row r="2">
          <cell r="C2" t="str">
            <v>US SALARIES</v>
          </cell>
          <cell r="D2">
            <v>87668.83</v>
          </cell>
        </row>
        <row r="3">
          <cell r="C3" t="str">
            <v>STAFF LEAVE ALLOCATION</v>
          </cell>
          <cell r="D3">
            <v>14661.11</v>
          </cell>
        </row>
        <row r="4">
          <cell r="C4" t="str">
            <v>FRINGE BENEFIT ALLOCATION</v>
          </cell>
          <cell r="D4">
            <v>29474.06</v>
          </cell>
        </row>
        <row r="5">
          <cell r="C5" t="str">
            <v>CONSULTANTS</v>
          </cell>
          <cell r="D5">
            <v>0</v>
          </cell>
        </row>
        <row r="6">
          <cell r="C6" t="str">
            <v>TEMP SUPPORT SERVICES-AGENCIES</v>
          </cell>
          <cell r="D6">
            <v>116</v>
          </cell>
        </row>
        <row r="7">
          <cell r="C7" t="str">
            <v>PATH Travel Services</v>
          </cell>
          <cell r="D7">
            <v>437.5</v>
          </cell>
        </row>
        <row r="8">
          <cell r="C8" t="str">
            <v>LAB MAINTENANCE POOL</v>
          </cell>
          <cell r="D8">
            <v>2790.03</v>
          </cell>
        </row>
        <row r="9">
          <cell r="C9" t="str">
            <v>FACILITIES ALLOCATION</v>
          </cell>
          <cell r="D9">
            <v>22882.17</v>
          </cell>
        </row>
        <row r="10">
          <cell r="C10" t="str">
            <v>DOMESTIC TRAVEL PATH STAFF</v>
          </cell>
          <cell r="D10">
            <v>1419.32</v>
          </cell>
        </row>
        <row r="11">
          <cell r="C11" t="str">
            <v>DOMESTIC TRVL NON-PATH STAFF</v>
          </cell>
          <cell r="D11">
            <v>0</v>
          </cell>
        </row>
        <row r="12">
          <cell r="C12" t="str">
            <v>INTERNATIONAL TRVL PATH STAFF</v>
          </cell>
          <cell r="D12">
            <v>1.2789769243681803E-13</v>
          </cell>
        </row>
        <row r="13">
          <cell r="C13" t="str">
            <v>DOMESTIC PER DM/LDGNG PATH STF</v>
          </cell>
          <cell r="D13">
            <v>253.74</v>
          </cell>
        </row>
        <row r="14">
          <cell r="C14" t="str">
            <v>DOMSTC PER DM/LODGNG NON-PATH</v>
          </cell>
          <cell r="D14">
            <v>0</v>
          </cell>
        </row>
        <row r="15">
          <cell r="C15" t="str">
            <v>MEETINGS AND CONFERENCES</v>
          </cell>
          <cell r="D15">
            <v>245.34</v>
          </cell>
        </row>
        <row r="16">
          <cell r="C16" t="str">
            <v>COPYING</v>
          </cell>
          <cell r="D16">
            <v>32.200000000000003</v>
          </cell>
        </row>
        <row r="17">
          <cell r="C17" t="str">
            <v>TELECOMMUNICATIONS</v>
          </cell>
          <cell r="D17">
            <v>13.52</v>
          </cell>
        </row>
        <row r="18">
          <cell r="C18" t="str">
            <v>POSTAGE AND FREIGHT</v>
          </cell>
          <cell r="D18">
            <v>188.9</v>
          </cell>
        </row>
        <row r="19">
          <cell r="C19" t="str">
            <v>LAB SUPPLIES</v>
          </cell>
          <cell r="D19">
            <v>7188.73</v>
          </cell>
        </row>
        <row r="20">
          <cell r="C20" t="str">
            <v>OVERHEAD COST ALLOCATION</v>
          </cell>
          <cell r="D20">
            <v>47900.26</v>
          </cell>
        </row>
      </sheetData>
      <sheetData sheetId="10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 1"/>
      <sheetName val="Accrual Charge Code 1"/>
      <sheetName val="Upload 2"/>
      <sheetName val="Accrual Charge Code 2"/>
      <sheetName val="Upload 3"/>
      <sheetName val="Accrual Charge Code 3"/>
      <sheetName val="Upload 4"/>
      <sheetName val="Accrual Charge Code 4"/>
      <sheetName val="Upload 5"/>
      <sheetName val="Accrual Charge Code 5"/>
      <sheetName val="Upload 6"/>
      <sheetName val="Accrual Charge Code 6"/>
      <sheetName val="Upload 7"/>
      <sheetName val="Accrual Charge Code 7"/>
      <sheetName val="Upload 8"/>
      <sheetName val="Accrual Charge Code 8"/>
      <sheetName val="Upload 9"/>
      <sheetName val="Accrual Charge Code 9"/>
      <sheetName val="Upload 10"/>
      <sheetName val="Accrual Charge Code 10"/>
      <sheetName val="Vlookup"/>
      <sheetName val="active accrual codes"/>
    </sheetNames>
    <sheetDataSet>
      <sheetData sheetId="0"/>
      <sheetData sheetId="1">
        <row r="1">
          <cell r="J1" t="str">
            <v>Aug 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Concat</v>
          </cell>
        </row>
        <row r="2">
          <cell r="A2" t="str">
            <v>215027.001.001.999.999-Peru II Accruals</v>
          </cell>
        </row>
        <row r="3">
          <cell r="A3" t="str">
            <v>217630.301.XUS.099.000-M4 Accruals</v>
          </cell>
        </row>
        <row r="4">
          <cell r="A4" t="str">
            <v>217633.001.001.099.000-Project SOAR Accruals</v>
          </cell>
        </row>
        <row r="5">
          <cell r="A5" t="str">
            <v>217634.001.001.099.000-BMGF Nigeria TSU ACCRUALS</v>
          </cell>
        </row>
        <row r="6">
          <cell r="A6" t="str">
            <v>217642.001.001.099.000-DAI P&amp;R Accruals</v>
          </cell>
        </row>
        <row r="7">
          <cell r="A7" t="str">
            <v>217655.001.099.999.999-HP+ ACCRUALS</v>
          </cell>
        </row>
        <row r="8">
          <cell r="A8" t="str">
            <v>217657.001.001.099.000-AFG HSR ACCRUALS</v>
          </cell>
        </row>
        <row r="9">
          <cell r="A9" t="str">
            <v>217658.001.799.099.000-E3 - ACCRUALS</v>
          </cell>
        </row>
        <row r="10">
          <cell r="A10" t="str">
            <v>217659.001.799.099.000-PM&amp;E ACCRUALS</v>
          </cell>
        </row>
        <row r="11">
          <cell r="A11" t="str">
            <v>217665.001.701.099.000-WA-BiCC Accrual</v>
          </cell>
        </row>
        <row r="12">
          <cell r="A12" t="str">
            <v>217674.001.701.099.099-STARR Colombia ACCRUALS</v>
          </cell>
        </row>
        <row r="13">
          <cell r="A13" t="str">
            <v>217685.001.001.099.000-USAID BANTU Accruals</v>
          </cell>
        </row>
        <row r="14">
          <cell r="A14" t="str">
            <v>217690.001.005.099.000-Zambia Discover-H Y5 Accr</v>
          </cell>
        </row>
        <row r="15">
          <cell r="A15" t="str">
            <v>217700.001.001.001.099-LIFE Accruals</v>
          </cell>
        </row>
        <row r="16">
          <cell r="A16" t="str">
            <v>217701.001.001.099.000-EDC ELIKIA Accruals</v>
          </cell>
        </row>
        <row r="17">
          <cell r="A17" t="str">
            <v>217705.001.001.000.099-Tupime Kaunti - Accruals</v>
          </cell>
        </row>
        <row r="18">
          <cell r="A18" t="str">
            <v>217706.001.001.099.000-HIGDA Accruals</v>
          </cell>
        </row>
        <row r="19">
          <cell r="A19" t="str">
            <v>217707.001.099.099.099-Malawi Accrual</v>
          </cell>
        </row>
        <row r="20">
          <cell r="A20" t="str">
            <v>217708.001.003.099.000-Kenya HMIS II Year 3 Accr</v>
          </cell>
        </row>
        <row r="21">
          <cell r="A21" t="str">
            <v>217708.001.004.099.000-Kenya HMIS II Year 4 Accr</v>
          </cell>
        </row>
        <row r="22">
          <cell r="A22" t="str">
            <v>217710.001.001.001.099-FHI360 Accrual</v>
          </cell>
        </row>
        <row r="23">
          <cell r="A23" t="str">
            <v>217711.001.001.099.099-Jordan Accruals</v>
          </cell>
        </row>
        <row r="24">
          <cell r="A24" t="str">
            <v>217715.001.001.099.099-Econ Comp - Accruals</v>
          </cell>
        </row>
        <row r="25">
          <cell r="A25" t="str">
            <v>217723.001.001.099.099-Mac BEP Accruals</v>
          </cell>
        </row>
        <row r="26">
          <cell r="A26" t="str">
            <v>217727.002.000.099.000-IHP TO2 Accrual</v>
          </cell>
        </row>
        <row r="27">
          <cell r="A27" t="str">
            <v>217727.003.000.099.000-IHP TO3 Bauchi St Accrual</v>
          </cell>
        </row>
        <row r="28">
          <cell r="A28" t="str">
            <v>217727.004.000.099.000-IHP TO4 Kebbi St Accrual</v>
          </cell>
        </row>
        <row r="29">
          <cell r="A29" t="str">
            <v>217727.005.000.099.000-IHP TO5 Sokoto St Accrual</v>
          </cell>
        </row>
        <row r="30">
          <cell r="A30" t="str">
            <v>217727.006.000.099.000-IHP TO6 Ebonyi St Accrual</v>
          </cell>
        </row>
        <row r="31">
          <cell r="A31" t="str">
            <v>217727.007.000.099.000-IHP TO7 FCT Accrual</v>
          </cell>
        </row>
        <row r="32">
          <cell r="A32" t="str">
            <v>217729.001.001.099.099-CEO Guat Accruals</v>
          </cell>
        </row>
        <row r="33">
          <cell r="A33" t="str">
            <v>217734.001.001.099.000-Ukraine HR Accruals</v>
          </cell>
        </row>
        <row r="34">
          <cell r="A34" t="str">
            <v>217735.001.003.099.000-Global Fund CCM Ov Accr</v>
          </cell>
        </row>
        <row r="35">
          <cell r="A35" t="str">
            <v>217735.001.010.000.099-GF CCM L EPA T&amp;M ACCRUALS</v>
          </cell>
        </row>
        <row r="36">
          <cell r="A36" t="str">
            <v>217735.001.010.001.099-GF CCM L EPA CR ACCRUALS</v>
          </cell>
        </row>
        <row r="37">
          <cell r="A37" t="str">
            <v>217736.001.001.099.000-CMLAP II Accruals</v>
          </cell>
        </row>
        <row r="38">
          <cell r="A38" t="str">
            <v>217738.001.099.099.099-Kenya IM Accruals</v>
          </cell>
        </row>
        <row r="39">
          <cell r="A39" t="str">
            <v>217755.001.001.099.000-D4I Accrual</v>
          </cell>
        </row>
        <row r="40">
          <cell r="A40" t="str">
            <v>217756.001.001.099.099-Mac Accrual</v>
          </cell>
        </row>
        <row r="41">
          <cell r="A41" t="str">
            <v>217758.001.002.099.099-ISF for Malawi Accruals</v>
          </cell>
        </row>
        <row r="42">
          <cell r="A42" t="str">
            <v>217760.001.001.099.000-Philippines PH Accruals</v>
          </cell>
        </row>
        <row r="43">
          <cell r="A43" t="str">
            <v>217762.001.099.000.000-Data.Fi Accruals</v>
          </cell>
        </row>
        <row r="44">
          <cell r="A44" t="str">
            <v>217763.001.099.000.000-ACHIEVE Accrual</v>
          </cell>
        </row>
        <row r="45">
          <cell r="A45" t="str">
            <v>217764.001.001.099.099-EpiC ACCRUALS</v>
          </cell>
        </row>
        <row r="46">
          <cell r="A46" t="str">
            <v>217768.001.001.099.099-FGI TO: Reg Pool Accrual</v>
          </cell>
        </row>
        <row r="47">
          <cell r="A47" t="str">
            <v>217770.001.001.099.000-Uganda HSS Accruals</v>
          </cell>
        </row>
        <row r="48">
          <cell r="A48" t="str">
            <v>217771.001.001.000.099-eTrade Accruals</v>
          </cell>
        </row>
        <row r="49">
          <cell r="A49" t="str">
            <v>217772.001.ACC.099.099-CATALYZE CLIN 1 Cost Acc</v>
          </cell>
        </row>
        <row r="50">
          <cell r="A50" t="str">
            <v>217772.002.001.099.099-CATALYZE Edu Accruals</v>
          </cell>
        </row>
        <row r="51">
          <cell r="A51" t="str">
            <v>217773.001.000.099.000-EXP Allocable Accruals</v>
          </cell>
        </row>
        <row r="52">
          <cell r="A52" t="str">
            <v>217773.001.663.099.000-EXP C FP Ethiopia Accrual</v>
          </cell>
        </row>
        <row r="53">
          <cell r="A53" t="str">
            <v>217773.001.669.099.000-EXP C FP Libr Accruals</v>
          </cell>
        </row>
        <row r="54">
          <cell r="A54" t="str">
            <v>217773.001.688.099.000-EXP C FP Mali Accruals</v>
          </cell>
        </row>
        <row r="55">
          <cell r="A55" t="str">
            <v>217773.002.663.099.000-EXP C MCH Ethi Accruals</v>
          </cell>
        </row>
        <row r="56">
          <cell r="A56" t="str">
            <v>217773.002.664.099.000-EXP F MCH Ven Accruals</v>
          </cell>
        </row>
        <row r="57">
          <cell r="A57" t="str">
            <v>217773.002.669.099.000-EXP C MCH Libr Accruals</v>
          </cell>
        </row>
        <row r="58">
          <cell r="A58" t="str">
            <v>217773.002.688.099.000-EXP C MCH Mali Accruals</v>
          </cell>
        </row>
        <row r="59">
          <cell r="A59" t="str">
            <v>217773.003.665.099.000-EXP C GH/ID Brazil Accr</v>
          </cell>
        </row>
        <row r="60">
          <cell r="A60" t="str">
            <v>217773.003.669.099.000-EXP C GH/ID Liberia Accr</v>
          </cell>
        </row>
        <row r="61">
          <cell r="A61" t="str">
            <v>217773.003.688.099.000-EXP C GH/ID Mali Accr</v>
          </cell>
        </row>
        <row r="62">
          <cell r="A62" t="str">
            <v>217774.001.001.099.099-VPO Colombia - Accruals</v>
          </cell>
        </row>
        <row r="63">
          <cell r="A63" t="str">
            <v>217775.001.099.099.099-PSECC Project Accruals</v>
          </cell>
        </row>
      </sheetData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etail"/>
      <sheetName val="Summary"/>
      <sheetName val="PTD Report-internal"/>
      <sheetName val="MER Mgmt"/>
      <sheetName val="MER Planning"/>
      <sheetName val="MER HR"/>
      <sheetName val="MER Finance"/>
      <sheetName val="MER M&amp;E"/>
      <sheetName val="MER A&amp;C"/>
      <sheetName val="Totals"/>
      <sheetName val="Linked_data"/>
      <sheetName val="Linked_data (2)"/>
      <sheetName val="Link_Acct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6">
          <cell r="B46" t="str">
            <v>4008</v>
          </cell>
          <cell r="C46" t="str">
            <v>US HIRES SECONDED STAFF SAL</v>
          </cell>
          <cell r="D46">
            <v>28402.58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28402.58</v>
          </cell>
        </row>
        <row r="47">
          <cell r="B47" t="str">
            <v>4009</v>
          </cell>
          <cell r="C47" t="str">
            <v>FIELD SITE LOCAL HIRE SALARIES</v>
          </cell>
          <cell r="D47">
            <v>1585.89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11668.97</v>
          </cell>
          <cell r="AH47">
            <v>843.71</v>
          </cell>
          <cell r="AI47">
            <v>0</v>
          </cell>
          <cell r="AJ47">
            <v>0</v>
          </cell>
          <cell r="AK47">
            <v>8196.82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22295.39</v>
          </cell>
        </row>
        <row r="48">
          <cell r="B48" t="str">
            <v>4010</v>
          </cell>
          <cell r="C48" t="str">
            <v>US SALARIES</v>
          </cell>
          <cell r="D48">
            <v>64524.31</v>
          </cell>
          <cell r="E48">
            <v>0</v>
          </cell>
          <cell r="F48">
            <v>0</v>
          </cell>
          <cell r="G48">
            <v>4651.9799999999996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-22986.27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14074.71</v>
          </cell>
          <cell r="AF48">
            <v>0</v>
          </cell>
          <cell r="AG48">
            <v>49779.86</v>
          </cell>
          <cell r="AH48">
            <v>0</v>
          </cell>
          <cell r="AI48">
            <v>0</v>
          </cell>
          <cell r="AJ48">
            <v>0</v>
          </cell>
          <cell r="AK48">
            <v>28813.43</v>
          </cell>
          <cell r="AL48">
            <v>1110.21</v>
          </cell>
          <cell r="AM48">
            <v>0</v>
          </cell>
          <cell r="AN48">
            <v>0</v>
          </cell>
          <cell r="AO48">
            <v>0</v>
          </cell>
          <cell r="AP48">
            <v>139968.22999999998</v>
          </cell>
        </row>
        <row r="49">
          <cell r="B49" t="str">
            <v>4011</v>
          </cell>
          <cell r="C49" t="str">
            <v>STAFF LEAVE ALLOCATION</v>
          </cell>
          <cell r="D49">
            <v>14410.93</v>
          </cell>
          <cell r="E49">
            <v>0</v>
          </cell>
          <cell r="F49">
            <v>0</v>
          </cell>
          <cell r="G49">
            <v>96.990000000000094</v>
          </cell>
          <cell r="H49">
            <v>-312.27999999999997</v>
          </cell>
          <cell r="I49">
            <v>-0.3</v>
          </cell>
          <cell r="J49">
            <v>-266.89999999999998</v>
          </cell>
          <cell r="K49">
            <v>-202.94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-51.15</v>
          </cell>
          <cell r="Y49">
            <v>-3958.23</v>
          </cell>
          <cell r="Z49">
            <v>0</v>
          </cell>
          <cell r="AA49">
            <v>0</v>
          </cell>
          <cell r="AB49">
            <v>0</v>
          </cell>
          <cell r="AC49">
            <v>-97.14</v>
          </cell>
          <cell r="AD49">
            <v>-374.7</v>
          </cell>
          <cell r="AE49">
            <v>2331.2399999999998</v>
          </cell>
          <cell r="AF49">
            <v>0</v>
          </cell>
          <cell r="AG49">
            <v>10259.61</v>
          </cell>
          <cell r="AH49">
            <v>140.66</v>
          </cell>
          <cell r="AI49">
            <v>0</v>
          </cell>
          <cell r="AJ49">
            <v>0</v>
          </cell>
          <cell r="AK49">
            <v>6168.6</v>
          </cell>
          <cell r="AL49">
            <v>180.21</v>
          </cell>
          <cell r="AM49">
            <v>0</v>
          </cell>
          <cell r="AN49">
            <v>0</v>
          </cell>
          <cell r="AO49">
            <v>0</v>
          </cell>
          <cell r="AP49">
            <v>28324.6</v>
          </cell>
        </row>
        <row r="50">
          <cell r="B50" t="str">
            <v>4012</v>
          </cell>
          <cell r="C50" t="str">
            <v>HOUSING &amp; POSTING ALLOWANCES</v>
          </cell>
          <cell r="D50">
            <v>0</v>
          </cell>
          <cell r="E50">
            <v>0</v>
          </cell>
          <cell r="F50">
            <v>0</v>
          </cell>
          <cell r="G50">
            <v>3205.71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-15840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7840</v>
          </cell>
          <cell r="AF50">
            <v>0</v>
          </cell>
          <cell r="AG50">
            <v>15940.78</v>
          </cell>
          <cell r="AH50">
            <v>0</v>
          </cell>
          <cell r="AI50">
            <v>0</v>
          </cell>
          <cell r="AJ50">
            <v>0</v>
          </cell>
          <cell r="AK50">
            <v>13608.86</v>
          </cell>
          <cell r="AL50">
            <v>511.75</v>
          </cell>
          <cell r="AM50">
            <v>0</v>
          </cell>
          <cell r="AN50">
            <v>0</v>
          </cell>
          <cell r="AO50">
            <v>0</v>
          </cell>
          <cell r="AP50">
            <v>25267.1</v>
          </cell>
        </row>
        <row r="51">
          <cell r="B51" t="str">
            <v>4014</v>
          </cell>
          <cell r="C51" t="str">
            <v>EXPATRIATE STAFF FX ADJUSTMENT</v>
          </cell>
          <cell r="D51">
            <v>269.47000000000003</v>
          </cell>
          <cell r="E51">
            <v>0</v>
          </cell>
          <cell r="F51">
            <v>0</v>
          </cell>
          <cell r="G51">
            <v>4049.91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2393.81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6713.1900000000005</v>
          </cell>
        </row>
        <row r="52">
          <cell r="B52" t="str">
            <v>4020</v>
          </cell>
          <cell r="C52" t="str">
            <v>FRINGE BENEFIT ALLOCATION</v>
          </cell>
          <cell r="D52">
            <v>32913.160000000003</v>
          </cell>
          <cell r="E52">
            <v>0</v>
          </cell>
          <cell r="F52">
            <v>0</v>
          </cell>
          <cell r="G52">
            <v>1580.03</v>
          </cell>
          <cell r="H52">
            <v>-11.52</v>
          </cell>
          <cell r="I52">
            <v>-0.01</v>
          </cell>
          <cell r="J52">
            <v>-9.84</v>
          </cell>
          <cell r="K52">
            <v>-7.48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-1.88</v>
          </cell>
          <cell r="Y52">
            <v>-7935.58</v>
          </cell>
          <cell r="Z52">
            <v>0</v>
          </cell>
          <cell r="AA52">
            <v>0</v>
          </cell>
          <cell r="AB52">
            <v>2.5499999999999998</v>
          </cell>
          <cell r="AC52">
            <v>-3.59</v>
          </cell>
          <cell r="AD52">
            <v>-13.83</v>
          </cell>
          <cell r="AE52">
            <v>4897.18</v>
          </cell>
          <cell r="AF52">
            <v>0</v>
          </cell>
          <cell r="AG52">
            <v>21437.78</v>
          </cell>
          <cell r="AH52">
            <v>294.2</v>
          </cell>
          <cell r="AI52">
            <v>0</v>
          </cell>
          <cell r="AJ52">
            <v>0</v>
          </cell>
          <cell r="AK52">
            <v>12904.35</v>
          </cell>
          <cell r="AL52">
            <v>383.71</v>
          </cell>
          <cell r="AM52">
            <v>0</v>
          </cell>
          <cell r="AN52">
            <v>0</v>
          </cell>
          <cell r="AO52">
            <v>0</v>
          </cell>
          <cell r="AP52">
            <v>66429.23000000001</v>
          </cell>
        </row>
        <row r="53">
          <cell r="B53" t="str">
            <v>4055</v>
          </cell>
          <cell r="C53" t="str">
            <v>EDUCATION ALLOWANCE</v>
          </cell>
          <cell r="D53">
            <v>0</v>
          </cell>
          <cell r="E53">
            <v>0</v>
          </cell>
          <cell r="F53">
            <v>0</v>
          </cell>
          <cell r="G53">
            <v>904.22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-45.08</v>
          </cell>
          <cell r="Y53">
            <v>-3809.11</v>
          </cell>
          <cell r="Z53">
            <v>0</v>
          </cell>
          <cell r="AA53">
            <v>0</v>
          </cell>
          <cell r="AB53">
            <v>0</v>
          </cell>
          <cell r="AC53">
            <v>-186.05</v>
          </cell>
          <cell r="AD53">
            <v>0</v>
          </cell>
          <cell r="AE53">
            <v>1319.09</v>
          </cell>
          <cell r="AF53">
            <v>0</v>
          </cell>
          <cell r="AG53">
            <v>1045.8800000000001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-771.05000000000041</v>
          </cell>
        </row>
        <row r="54">
          <cell r="B54" t="str">
            <v>4211</v>
          </cell>
          <cell r="C54" t="str">
            <v>SUB-AGREEMENTS, ABOVE BASE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150000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132000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11427.65</v>
          </cell>
          <cell r="AK54">
            <v>0</v>
          </cell>
          <cell r="AL54">
            <v>0</v>
          </cell>
          <cell r="AM54">
            <v>0</v>
          </cell>
          <cell r="AN54">
            <v>26991</v>
          </cell>
          <cell r="AO54">
            <v>0</v>
          </cell>
          <cell r="AP54">
            <v>320418.65000000002</v>
          </cell>
        </row>
        <row r="55">
          <cell r="B55" t="str">
            <v>4221</v>
          </cell>
          <cell r="C55" t="str">
            <v>PROF. SERVICES - ACCTG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-282000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-282000</v>
          </cell>
        </row>
        <row r="56">
          <cell r="B56" t="str">
            <v>4222</v>
          </cell>
          <cell r="C56" t="str">
            <v>PS INDPNDNT CONTRACTOR-LICENSD</v>
          </cell>
          <cell r="D56">
            <v>18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18</v>
          </cell>
        </row>
        <row r="57">
          <cell r="B57" t="str">
            <v>4223</v>
          </cell>
          <cell r="C57" t="str">
            <v>INDEPENDENT CONTRCTORS/CONSULT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5832.8</v>
          </cell>
          <cell r="AF57">
            <v>0</v>
          </cell>
          <cell r="AG57">
            <v>5825.78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11658.58</v>
          </cell>
        </row>
        <row r="58">
          <cell r="B58" t="str">
            <v>4251</v>
          </cell>
          <cell r="C58" t="str">
            <v>SUBCONTRACT, ABOVE BASE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4987.5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4987.5</v>
          </cell>
        </row>
        <row r="59">
          <cell r="B59" t="str">
            <v>4291</v>
          </cell>
          <cell r="C59" t="str">
            <v>PATH TRAVEL SERVICES</v>
          </cell>
          <cell r="D59">
            <v>1062.5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100</v>
          </cell>
          <cell r="AH59">
            <v>0</v>
          </cell>
          <cell r="AI59">
            <v>0</v>
          </cell>
          <cell r="AJ59">
            <v>0</v>
          </cell>
          <cell r="AK59">
            <v>800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1962.5</v>
          </cell>
        </row>
        <row r="60">
          <cell r="B60" t="str">
            <v>4293</v>
          </cell>
          <cell r="C60" t="str">
            <v>PATH EDITORIAL SERVICES</v>
          </cell>
          <cell r="D60">
            <v>130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130</v>
          </cell>
        </row>
        <row r="61">
          <cell r="B61" t="str">
            <v>4294</v>
          </cell>
          <cell r="C61" t="str">
            <v>PATH GRAPHICS SERVICES</v>
          </cell>
          <cell r="D61">
            <v>77.5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77.5</v>
          </cell>
        </row>
        <row r="62">
          <cell r="B62" t="str">
            <v>4310</v>
          </cell>
          <cell r="C62" t="str">
            <v>FACILITIES ALLOCATION</v>
          </cell>
          <cell r="D62">
            <v>14730.05</v>
          </cell>
          <cell r="E62">
            <v>0</v>
          </cell>
          <cell r="F62">
            <v>0</v>
          </cell>
          <cell r="G62">
            <v>-241.51</v>
          </cell>
          <cell r="H62">
            <v>-647.62</v>
          </cell>
          <cell r="I62">
            <v>-0.63</v>
          </cell>
          <cell r="J62">
            <v>-553.52</v>
          </cell>
          <cell r="K62">
            <v>-420.87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-106.08</v>
          </cell>
          <cell r="Y62">
            <v>-6021.53</v>
          </cell>
          <cell r="Z62">
            <v>0</v>
          </cell>
          <cell r="AA62">
            <v>0</v>
          </cell>
          <cell r="AB62">
            <v>0</v>
          </cell>
          <cell r="AC62">
            <v>-201.43</v>
          </cell>
          <cell r="AD62">
            <v>-777.08</v>
          </cell>
          <cell r="AE62">
            <v>3495.38</v>
          </cell>
          <cell r="AF62">
            <v>0</v>
          </cell>
          <cell r="AG62">
            <v>15429.76</v>
          </cell>
          <cell r="AH62">
            <v>211.43</v>
          </cell>
          <cell r="AI62">
            <v>0</v>
          </cell>
          <cell r="AJ62">
            <v>0</v>
          </cell>
          <cell r="AK62">
            <v>9271.0499999999993</v>
          </cell>
          <cell r="AL62">
            <v>268.08</v>
          </cell>
          <cell r="AM62">
            <v>0</v>
          </cell>
          <cell r="AN62">
            <v>0</v>
          </cell>
          <cell r="AO62">
            <v>0</v>
          </cell>
          <cell r="AP62">
            <v>34435.479999999996</v>
          </cell>
        </row>
        <row r="63">
          <cell r="B63" t="str">
            <v>4320</v>
          </cell>
          <cell r="C63" t="str">
            <v>INCIDENTAL ASSIGNMENT EXPENSES</v>
          </cell>
          <cell r="D63">
            <v>0</v>
          </cell>
          <cell r="E63">
            <v>0</v>
          </cell>
          <cell r="F63">
            <v>0</v>
          </cell>
          <cell r="G63">
            <v>146</v>
          </cell>
          <cell r="H63">
            <v>-146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18375.45</v>
          </cell>
          <cell r="AH63">
            <v>0</v>
          </cell>
          <cell r="AI63">
            <v>0</v>
          </cell>
          <cell r="AJ63">
            <v>0</v>
          </cell>
          <cell r="AK63">
            <v>292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18667.45</v>
          </cell>
        </row>
        <row r="64">
          <cell r="B64" t="str">
            <v>4321</v>
          </cell>
          <cell r="C64" t="str">
            <v>RELOCATION/MOVING EXPENSES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-35898.410000000003</v>
          </cell>
          <cell r="AD64">
            <v>0</v>
          </cell>
          <cell r="AE64">
            <v>2172.36</v>
          </cell>
          <cell r="AF64">
            <v>0</v>
          </cell>
          <cell r="AG64">
            <v>34753.85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1027.7999999999956</v>
          </cell>
        </row>
        <row r="65">
          <cell r="B65" t="str">
            <v>4410</v>
          </cell>
          <cell r="C65" t="str">
            <v>DOMESTIC TRAVEL PATH STAFF</v>
          </cell>
          <cell r="D65">
            <v>906.54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-1236.4100000000001</v>
          </cell>
          <cell r="L65">
            <v>-478.38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25.15</v>
          </cell>
          <cell r="AE65">
            <v>646.91</v>
          </cell>
          <cell r="AF65">
            <v>0</v>
          </cell>
          <cell r="AG65">
            <v>2007.33</v>
          </cell>
          <cell r="AH65">
            <v>0</v>
          </cell>
          <cell r="AI65">
            <v>0</v>
          </cell>
          <cell r="AJ65">
            <v>0</v>
          </cell>
          <cell r="AK65">
            <v>710.16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2581.2999999999997</v>
          </cell>
        </row>
        <row r="66">
          <cell r="B66" t="str">
            <v>4411</v>
          </cell>
          <cell r="C66" t="str">
            <v>DOMESTIC TRVL NON-PATH STAFF</v>
          </cell>
          <cell r="D66">
            <v>763.35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-12362.75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-542.40000000000146</v>
          </cell>
          <cell r="AE66">
            <v>3995.11</v>
          </cell>
          <cell r="AF66">
            <v>0</v>
          </cell>
          <cell r="AG66">
            <v>60.91</v>
          </cell>
          <cell r="AH66">
            <v>6558.28</v>
          </cell>
          <cell r="AI66">
            <v>0</v>
          </cell>
          <cell r="AJ66">
            <v>9974.3700000000008</v>
          </cell>
          <cell r="AK66">
            <v>1525.96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9972.8299999999981</v>
          </cell>
        </row>
        <row r="67">
          <cell r="B67" t="str">
            <v>4420</v>
          </cell>
          <cell r="C67" t="str">
            <v>INTERNATIONAL TRVL PATH STAFF</v>
          </cell>
          <cell r="D67">
            <v>5345.71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56.36</v>
          </cell>
          <cell r="AF67">
            <v>0</v>
          </cell>
          <cell r="AG67">
            <v>13377.49</v>
          </cell>
          <cell r="AH67">
            <v>0</v>
          </cell>
          <cell r="AI67">
            <v>0</v>
          </cell>
          <cell r="AJ67">
            <v>0</v>
          </cell>
          <cell r="AK67">
            <v>13458.6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32238.159999999996</v>
          </cell>
        </row>
        <row r="68">
          <cell r="B68" t="str">
            <v>4421</v>
          </cell>
          <cell r="C68" t="str">
            <v>INTERNATIONAL TRVL NON-PATH</v>
          </cell>
          <cell r="D68">
            <v>3320.75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487.5</v>
          </cell>
          <cell r="AH68">
            <v>0</v>
          </cell>
          <cell r="AI68">
            <v>0</v>
          </cell>
          <cell r="AJ68">
            <v>0</v>
          </cell>
          <cell r="AK68">
            <v>25762.89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29571.14</v>
          </cell>
        </row>
        <row r="69">
          <cell r="B69" t="str">
            <v>4430</v>
          </cell>
          <cell r="C69" t="str">
            <v>DOMESTIC PER DM/LDGNG PATH STF</v>
          </cell>
          <cell r="D69">
            <v>1182.9100000000001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1228.4100000000001</v>
          </cell>
          <cell r="L69">
            <v>-2571.7600000000002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-176.66</v>
          </cell>
          <cell r="AE69">
            <v>885.95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1201.73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1750.58</v>
          </cell>
        </row>
        <row r="70">
          <cell r="B70" t="str">
            <v>4431</v>
          </cell>
          <cell r="C70" t="str">
            <v>DOMSTC PER DM/LODGNG NON-PATH</v>
          </cell>
          <cell r="D70">
            <v>602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-42965.66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4927.24</v>
          </cell>
          <cell r="AF70">
            <v>0</v>
          </cell>
          <cell r="AG70">
            <v>587.04</v>
          </cell>
          <cell r="AH70">
            <v>12825.15</v>
          </cell>
          <cell r="AI70">
            <v>0</v>
          </cell>
          <cell r="AJ70">
            <v>0</v>
          </cell>
          <cell r="AK70">
            <v>3017.49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-21006.740000000005</v>
          </cell>
        </row>
        <row r="71">
          <cell r="B71" t="str">
            <v>4440</v>
          </cell>
          <cell r="C71" t="str">
            <v>INTRNL PER DM/LODGNG PATH STFF</v>
          </cell>
          <cell r="D71">
            <v>10082.75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1190.3499999999999</v>
          </cell>
          <cell r="AF71">
            <v>0</v>
          </cell>
          <cell r="AG71">
            <v>7123.19</v>
          </cell>
          <cell r="AH71">
            <v>0</v>
          </cell>
          <cell r="AI71">
            <v>0</v>
          </cell>
          <cell r="AJ71">
            <v>0</v>
          </cell>
          <cell r="AK71">
            <v>5243.2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23639.49</v>
          </cell>
        </row>
        <row r="72">
          <cell r="B72" t="str">
            <v>4441</v>
          </cell>
          <cell r="C72" t="str">
            <v>INTRNL PERDM/LODGING NON-PATH</v>
          </cell>
          <cell r="D72">
            <v>402.44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-10384.040000000001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22560.09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12578.49</v>
          </cell>
        </row>
        <row r="73">
          <cell r="B73" t="str">
            <v>4609</v>
          </cell>
          <cell r="C73" t="str">
            <v>INTERNET USAGE &amp; CONNECTIVITY</v>
          </cell>
          <cell r="D73">
            <v>679.31</v>
          </cell>
          <cell r="E73">
            <v>0</v>
          </cell>
          <cell r="F73">
            <v>0</v>
          </cell>
          <cell r="G73">
            <v>0</v>
          </cell>
          <cell r="H73">
            <v>-10794.22</v>
          </cell>
          <cell r="I73">
            <v>0</v>
          </cell>
          <cell r="J73">
            <v>0</v>
          </cell>
          <cell r="K73">
            <v>63.37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171.47</v>
          </cell>
          <cell r="AH73">
            <v>0</v>
          </cell>
          <cell r="AI73">
            <v>0</v>
          </cell>
          <cell r="AJ73">
            <v>0</v>
          </cell>
          <cell r="AK73">
            <v>16.940000000000001</v>
          </cell>
          <cell r="AL73">
            <v>0</v>
          </cell>
          <cell r="AM73">
            <v>266.70999999999998</v>
          </cell>
          <cell r="AN73">
            <v>0</v>
          </cell>
          <cell r="AO73">
            <v>0</v>
          </cell>
          <cell r="AP73">
            <v>-9596.42</v>
          </cell>
        </row>
        <row r="74">
          <cell r="B74" t="str">
            <v>4610</v>
          </cell>
          <cell r="C74" t="str">
            <v>SUBSCRIPTIONS, PUBLICATIONS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419.04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419.04</v>
          </cell>
        </row>
        <row r="75">
          <cell r="B75" t="str">
            <v>4611</v>
          </cell>
          <cell r="C75" t="str">
            <v>MEETINGS AND CONFERENCES</v>
          </cell>
          <cell r="D75">
            <v>1756.73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2098.7399999999998</v>
          </cell>
          <cell r="AF75">
            <v>0</v>
          </cell>
          <cell r="AG75">
            <v>11744.63</v>
          </cell>
          <cell r="AH75">
            <v>0</v>
          </cell>
          <cell r="AI75">
            <v>0</v>
          </cell>
          <cell r="AJ75">
            <v>3559.72</v>
          </cell>
          <cell r="AK75">
            <v>5186.1099999999997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24345.93</v>
          </cell>
        </row>
        <row r="76">
          <cell r="B76" t="str">
            <v>4630</v>
          </cell>
          <cell r="C76" t="str">
            <v>PROJECT WKSHPS, TRNG, STUDY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10494.33</v>
          </cell>
          <cell r="AF76">
            <v>0</v>
          </cell>
          <cell r="AG76">
            <v>19310.009999999998</v>
          </cell>
          <cell r="AH76">
            <v>0</v>
          </cell>
          <cell r="AI76">
            <v>6847.28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36651.619999999995</v>
          </cell>
        </row>
        <row r="77">
          <cell r="B77" t="str">
            <v>4710</v>
          </cell>
          <cell r="C77" t="str">
            <v>COPYING</v>
          </cell>
          <cell r="D77">
            <v>19.7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0.9</v>
          </cell>
          <cell r="AF77">
            <v>0</v>
          </cell>
          <cell r="AG77">
            <v>10.199999999999999</v>
          </cell>
          <cell r="AH77">
            <v>0</v>
          </cell>
          <cell r="AI77">
            <v>0</v>
          </cell>
          <cell r="AJ77">
            <v>0</v>
          </cell>
          <cell r="AK77">
            <v>1.6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32.4</v>
          </cell>
        </row>
        <row r="78">
          <cell r="B78" t="str">
            <v>4711</v>
          </cell>
          <cell r="C78" t="str">
            <v>PRINTING</v>
          </cell>
          <cell r="D78">
            <v>137.35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-69917.11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-36144.19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-1682.66</v>
          </cell>
          <cell r="AE78">
            <v>12952.76</v>
          </cell>
          <cell r="AF78">
            <v>73876.67</v>
          </cell>
          <cell r="AG78">
            <v>19065.03</v>
          </cell>
          <cell r="AH78">
            <v>27.83</v>
          </cell>
          <cell r="AI78">
            <v>0</v>
          </cell>
          <cell r="AJ78">
            <v>0</v>
          </cell>
          <cell r="AK78">
            <v>51.67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-1632.6500000000087</v>
          </cell>
        </row>
        <row r="79">
          <cell r="B79" t="str">
            <v>4712</v>
          </cell>
          <cell r="C79" t="str">
            <v>TELECOMMUNICATIONS</v>
          </cell>
          <cell r="D79">
            <v>7510.03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0.12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876.35</v>
          </cell>
          <cell r="AF79">
            <v>0</v>
          </cell>
          <cell r="AG79">
            <v>2295.91</v>
          </cell>
          <cell r="AH79">
            <v>68.72</v>
          </cell>
          <cell r="AI79">
            <v>0</v>
          </cell>
          <cell r="AJ79">
            <v>0</v>
          </cell>
          <cell r="AK79">
            <v>606.13</v>
          </cell>
          <cell r="AL79">
            <v>0</v>
          </cell>
          <cell r="AM79">
            <v>0</v>
          </cell>
          <cell r="AN79">
            <v>0</v>
          </cell>
          <cell r="AO79">
            <v>199.34</v>
          </cell>
          <cell r="AP79">
            <v>11556.599999999999</v>
          </cell>
        </row>
        <row r="80">
          <cell r="B80" t="str">
            <v>4713</v>
          </cell>
          <cell r="C80" t="str">
            <v>POSTAGE AND FREIGHT</v>
          </cell>
          <cell r="D80">
            <v>94.26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750.65</v>
          </cell>
          <cell r="AH80">
            <v>0</v>
          </cell>
          <cell r="AI80">
            <v>0</v>
          </cell>
          <cell r="AJ80">
            <v>0</v>
          </cell>
          <cell r="AK80">
            <v>847.03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1691.94</v>
          </cell>
        </row>
        <row r="81">
          <cell r="B81" t="str">
            <v>4715</v>
          </cell>
          <cell r="C81" t="str">
            <v>SUPPLIES AND MATERIALS</v>
          </cell>
          <cell r="D81">
            <v>20.25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-128.55000000000001</v>
          </cell>
          <cell r="AE81">
            <v>2911.9</v>
          </cell>
          <cell r="AF81">
            <v>0</v>
          </cell>
          <cell r="AG81">
            <v>6424.7</v>
          </cell>
          <cell r="AH81">
            <v>122.57</v>
          </cell>
          <cell r="AI81">
            <v>0</v>
          </cell>
          <cell r="AJ81">
            <v>0</v>
          </cell>
          <cell r="AK81">
            <v>53.93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9404.7999999999993</v>
          </cell>
        </row>
        <row r="82">
          <cell r="B82" t="str">
            <v>4719</v>
          </cell>
          <cell r="C82" t="str">
            <v>BANK FEES</v>
          </cell>
          <cell r="D82">
            <v>9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176.98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185.98</v>
          </cell>
        </row>
        <row r="83">
          <cell r="B83" t="str">
            <v>4720</v>
          </cell>
          <cell r="C83" t="str">
            <v>ADVERTISING-EMPLOYEE RECRUITNG</v>
          </cell>
          <cell r="D83">
            <v>928.4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928.4</v>
          </cell>
        </row>
        <row r="84">
          <cell r="B84" t="str">
            <v>4721</v>
          </cell>
          <cell r="C84" t="str">
            <v>ADVERTISING - OTHER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11775.72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11775.72</v>
          </cell>
        </row>
        <row r="85">
          <cell r="B85" t="str">
            <v>4760</v>
          </cell>
          <cell r="C85" t="str">
            <v>EQUIPMENT, NONCAPITAL, SOFTWAR</v>
          </cell>
          <cell r="D85">
            <v>3701.39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12920.81</v>
          </cell>
          <cell r="AH85">
            <v>0</v>
          </cell>
          <cell r="AI85">
            <v>0</v>
          </cell>
          <cell r="AJ85">
            <v>0</v>
          </cell>
          <cell r="AK85">
            <v>15441.9</v>
          </cell>
          <cell r="AL85">
            <v>415.29</v>
          </cell>
          <cell r="AM85">
            <v>0</v>
          </cell>
          <cell r="AN85">
            <v>0</v>
          </cell>
          <cell r="AO85">
            <v>0</v>
          </cell>
          <cell r="AP85">
            <v>32479.39</v>
          </cell>
        </row>
        <row r="86">
          <cell r="B86" t="str">
            <v>4770</v>
          </cell>
          <cell r="C86" t="str">
            <v>EQUIP REPAIR MAINT &amp; RENTAL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2079.14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2079.14</v>
          </cell>
        </row>
        <row r="87">
          <cell r="B87" t="str">
            <v>4780</v>
          </cell>
          <cell r="C87" t="str">
            <v>INSURANCE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3597.34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3597.34</v>
          </cell>
        </row>
        <row r="88">
          <cell r="B88" t="str">
            <v>4783</v>
          </cell>
          <cell r="C88" t="str">
            <v>TAXES</v>
          </cell>
          <cell r="D88">
            <v>170.96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867.65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1038.6099999999999</v>
          </cell>
        </row>
        <row r="89">
          <cell r="B89" t="str">
            <v>4784</v>
          </cell>
          <cell r="C89" t="str">
            <v>OFFSITE STORAGE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146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146</v>
          </cell>
        </row>
        <row r="90">
          <cell r="B90" t="str">
            <v>4880</v>
          </cell>
          <cell r="C90" t="str">
            <v>COMMODITIES/PRODUCTION SUPPLY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71454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71454</v>
          </cell>
        </row>
        <row r="91">
          <cell r="B91" t="str">
            <v>4999</v>
          </cell>
          <cell r="C91" t="str">
            <v>OVERHEAD COST ALLOCATION</v>
          </cell>
          <cell r="D91">
            <v>54586.66</v>
          </cell>
          <cell r="E91">
            <v>0</v>
          </cell>
          <cell r="F91">
            <v>0</v>
          </cell>
          <cell r="G91">
            <v>3934.97</v>
          </cell>
          <cell r="H91">
            <v>-3484.78</v>
          </cell>
          <cell r="I91">
            <v>-0.3</v>
          </cell>
          <cell r="J91">
            <v>-3177.43</v>
          </cell>
          <cell r="K91">
            <v>-289.31</v>
          </cell>
          <cell r="L91">
            <v>-35944.33</v>
          </cell>
          <cell r="M91">
            <v>0</v>
          </cell>
          <cell r="N91">
            <v>0</v>
          </cell>
          <cell r="O91">
            <v>0</v>
          </cell>
          <cell r="P91">
            <v>-7.52</v>
          </cell>
          <cell r="Q91">
            <v>-0.03</v>
          </cell>
          <cell r="R91">
            <v>0</v>
          </cell>
          <cell r="S91">
            <v>0.02</v>
          </cell>
          <cell r="T91">
            <v>0</v>
          </cell>
          <cell r="U91">
            <v>-0.01</v>
          </cell>
          <cell r="V91">
            <v>0</v>
          </cell>
          <cell r="W91">
            <v>0</v>
          </cell>
          <cell r="X91">
            <v>-10191.709999999999</v>
          </cell>
          <cell r="Y91">
            <v>-16960.04</v>
          </cell>
          <cell r="Z91">
            <v>0.03</v>
          </cell>
          <cell r="AA91">
            <v>0</v>
          </cell>
          <cell r="AB91">
            <v>-0.13</v>
          </cell>
          <cell r="AC91">
            <v>-89171.31</v>
          </cell>
          <cell r="AD91">
            <v>-1415.58</v>
          </cell>
          <cell r="AE91">
            <v>26508.720000000001</v>
          </cell>
          <cell r="AF91">
            <v>20632.61</v>
          </cell>
          <cell r="AG91">
            <v>81263.33</v>
          </cell>
          <cell r="AH91">
            <v>5895.84</v>
          </cell>
          <cell r="AI91">
            <v>1917.24</v>
          </cell>
          <cell r="AJ91">
            <v>3782.78</v>
          </cell>
          <cell r="AK91">
            <v>49201.34</v>
          </cell>
          <cell r="AL91">
            <v>802.11</v>
          </cell>
          <cell r="AM91">
            <v>74.55</v>
          </cell>
          <cell r="AN91">
            <v>0</v>
          </cell>
          <cell r="AO91">
            <v>55.82</v>
          </cell>
          <cell r="AP91">
            <v>88013.540000000008</v>
          </cell>
        </row>
        <row r="92">
          <cell r="D92">
            <v>250344.88000000003</v>
          </cell>
          <cell r="E92">
            <v>0</v>
          </cell>
          <cell r="F92">
            <v>0</v>
          </cell>
          <cell r="G92">
            <v>18328.3</v>
          </cell>
          <cell r="H92">
            <v>-15396.42</v>
          </cell>
          <cell r="I92">
            <v>-1.24</v>
          </cell>
          <cell r="J92">
            <v>135608.27000000002</v>
          </cell>
          <cell r="K92">
            <v>-865.23</v>
          </cell>
          <cell r="L92">
            <v>-164239.99</v>
          </cell>
          <cell r="M92">
            <v>0</v>
          </cell>
          <cell r="N92">
            <v>0</v>
          </cell>
          <cell r="O92">
            <v>0</v>
          </cell>
          <cell r="P92">
            <v>-7.52</v>
          </cell>
          <cell r="Q92">
            <v>-0.03</v>
          </cell>
          <cell r="R92">
            <v>0</v>
          </cell>
          <cell r="S92">
            <v>0.02</v>
          </cell>
          <cell r="T92">
            <v>0</v>
          </cell>
          <cell r="U92">
            <v>-0.01</v>
          </cell>
          <cell r="V92">
            <v>0</v>
          </cell>
          <cell r="W92">
            <v>0</v>
          </cell>
          <cell r="X92">
            <v>-41552.589999999997</v>
          </cell>
          <cell r="Y92">
            <v>-77510.760000000009</v>
          </cell>
          <cell r="Z92">
            <v>0.15</v>
          </cell>
          <cell r="AA92">
            <v>0</v>
          </cell>
          <cell r="AB92">
            <v>2.42</v>
          </cell>
          <cell r="AC92">
            <v>-275557.93</v>
          </cell>
          <cell r="AD92">
            <v>-5086.3100000000013</v>
          </cell>
          <cell r="AE92">
            <v>121284.09999999998</v>
          </cell>
          <cell r="AF92">
            <v>94509.28</v>
          </cell>
          <cell r="AG92">
            <v>443205.88000000012</v>
          </cell>
          <cell r="AH92">
            <v>26988.390000000003</v>
          </cell>
          <cell r="AI92">
            <v>8764.52</v>
          </cell>
          <cell r="AJ92">
            <v>28744.52</v>
          </cell>
          <cell r="AK92">
            <v>225087.88</v>
          </cell>
          <cell r="AL92">
            <v>3671.36</v>
          </cell>
          <cell r="AM92">
            <v>341.26</v>
          </cell>
          <cell r="AN92">
            <v>26991</v>
          </cell>
          <cell r="AO92">
            <v>255.16</v>
          </cell>
          <cell r="AP92">
            <v>803909.36</v>
          </cell>
        </row>
      </sheetData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kst Explain"/>
      <sheetName val="Reporting Log"/>
      <sheetName val="Invoice"/>
      <sheetName val="Main Financial"/>
      <sheetName val="Summary"/>
      <sheetName val="Financial Status Aug 2011"/>
      <sheetName val="1400 &amp; 2300 Rec"/>
      <sheetName val="Labor Detail"/>
      <sheetName val="Fee report (tbd)"/>
      <sheetName val="Current Period"/>
      <sheetName val="Linked_data"/>
      <sheetName val="Linked_data (2)"/>
      <sheetName val="Current Budget"/>
      <sheetName val="CoA"/>
      <sheetName val="Wkst_Explain"/>
      <sheetName val="Reporting_Log"/>
      <sheetName val="Main_Financial"/>
      <sheetName val="Financial_Status_Aug_2011"/>
      <sheetName val="1400_&amp;_2300_Rec"/>
      <sheetName val="Labor_Detail"/>
      <sheetName val="Fee_report_(tbd)"/>
      <sheetName val="Current_Period"/>
      <sheetName val="Linked_data_(2)"/>
      <sheetName val="Current_Budget"/>
      <sheetName val="Wkst_Explain1"/>
      <sheetName val="Reporting_Log1"/>
      <sheetName val="Main_Financial1"/>
      <sheetName val="Financial_Status_Aug_20111"/>
      <sheetName val="1400_&amp;_2300_Rec1"/>
      <sheetName val="Labor_Detail1"/>
      <sheetName val="Fee_report_(tbd)1"/>
      <sheetName val="Current_Period1"/>
      <sheetName val="Linked_data_(2)1"/>
      <sheetName val="Current_Budget1"/>
      <sheetName val="Wkst_Explain2"/>
      <sheetName val="Reporting_Log2"/>
      <sheetName val="Main_Financial2"/>
      <sheetName val="Financial_Status_Aug_20112"/>
      <sheetName val="1400_&amp;_2300_Rec2"/>
      <sheetName val="Labor_Detail2"/>
      <sheetName val="Fee_report_(tbd)2"/>
      <sheetName val="Current_Period2"/>
      <sheetName val="Linked_data_(2)2"/>
      <sheetName val="Current_Budg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15677-BAB3-4D5C-9335-D053E5DBF69C}">
  <sheetPr>
    <tabColor rgb="FF00B050"/>
  </sheetPr>
  <dimension ref="B2:I34"/>
  <sheetViews>
    <sheetView zoomScale="120" zoomScaleNormal="120" workbookViewId="0">
      <selection activeCell="B9" sqref="B9"/>
    </sheetView>
    <sheetView tabSelected="1" workbookViewId="1">
      <selection activeCell="B10" sqref="B10"/>
    </sheetView>
  </sheetViews>
  <sheetFormatPr defaultColWidth="8.6640625" defaultRowHeight="15.6" x14ac:dyDescent="0.3"/>
  <cols>
    <col min="1" max="1" width="3.5546875" style="167" customWidth="1"/>
    <col min="2" max="16384" width="8.6640625" style="167"/>
  </cols>
  <sheetData>
    <row r="2" spans="2:9" x14ac:dyDescent="0.3">
      <c r="B2" s="229" t="s">
        <v>171</v>
      </c>
      <c r="C2" s="230"/>
      <c r="D2" s="230"/>
      <c r="E2" s="230"/>
      <c r="F2" s="230"/>
      <c r="G2" s="230"/>
      <c r="H2" s="230"/>
      <c r="I2" s="231"/>
    </row>
    <row r="3" spans="2:9" x14ac:dyDescent="0.3">
      <c r="B3" s="232" t="s">
        <v>0</v>
      </c>
      <c r="C3" s="233"/>
      <c r="D3" s="233"/>
      <c r="E3" s="174" t="s">
        <v>1</v>
      </c>
      <c r="F3" s="233" t="s">
        <v>142</v>
      </c>
      <c r="G3" s="233"/>
      <c r="H3" s="233"/>
      <c r="I3" s="234"/>
    </row>
    <row r="4" spans="2:9" x14ac:dyDescent="0.3">
      <c r="B4" s="280" t="s">
        <v>143</v>
      </c>
      <c r="C4" s="281"/>
      <c r="D4" s="235" t="s">
        <v>144</v>
      </c>
      <c r="E4" s="282" t="s">
        <v>145</v>
      </c>
      <c r="F4" s="282"/>
      <c r="G4" s="282"/>
      <c r="H4" s="282"/>
      <c r="I4" s="283"/>
    </row>
    <row r="5" spans="2:9" x14ac:dyDescent="0.3">
      <c r="B5" s="284" t="s">
        <v>146</v>
      </c>
      <c r="C5" s="282"/>
      <c r="D5" s="282"/>
      <c r="E5" s="282"/>
      <c r="F5" s="282"/>
      <c r="G5" s="282"/>
      <c r="H5" s="282"/>
      <c r="I5" s="283"/>
    </row>
    <row r="6" spans="2:9" x14ac:dyDescent="0.3">
      <c r="B6" s="284" t="s">
        <v>172</v>
      </c>
      <c r="C6" s="282"/>
      <c r="D6" s="282"/>
      <c r="E6" s="282"/>
      <c r="F6" s="282"/>
      <c r="G6" s="282"/>
      <c r="H6" s="282"/>
      <c r="I6" s="283"/>
    </row>
    <row r="7" spans="2:9" ht="15.6" customHeight="1" x14ac:dyDescent="0.3">
      <c r="B7" s="285" t="s">
        <v>173</v>
      </c>
      <c r="C7" s="286"/>
      <c r="D7" s="286"/>
      <c r="E7" s="286"/>
      <c r="F7" s="286"/>
      <c r="G7" s="286"/>
      <c r="H7" s="286"/>
      <c r="I7" s="287"/>
    </row>
    <row r="8" spans="2:9" ht="46.2" customHeight="1" x14ac:dyDescent="0.3">
      <c r="B8" s="285" t="s">
        <v>174</v>
      </c>
      <c r="C8" s="286"/>
      <c r="D8" s="286"/>
      <c r="E8" s="286"/>
      <c r="F8" s="286"/>
      <c r="G8" s="286"/>
      <c r="H8" s="286"/>
      <c r="I8" s="287"/>
    </row>
    <row r="9" spans="2:9" ht="36" customHeight="1" x14ac:dyDescent="0.3">
      <c r="B9" s="285" t="s">
        <v>177</v>
      </c>
      <c r="C9" s="300"/>
      <c r="D9" s="300"/>
      <c r="E9" s="300"/>
      <c r="F9" s="300"/>
      <c r="G9" s="300"/>
      <c r="H9" s="300"/>
      <c r="I9" s="287"/>
    </row>
    <row r="10" spans="2:9" x14ac:dyDescent="0.3">
      <c r="B10" s="265"/>
      <c r="C10" s="266"/>
      <c r="D10" s="266"/>
      <c r="E10" s="266"/>
      <c r="F10" s="266"/>
      <c r="G10" s="266"/>
      <c r="H10" s="266"/>
      <c r="I10" s="267"/>
    </row>
    <row r="11" spans="2:9" x14ac:dyDescent="0.3">
      <c r="B11" s="265"/>
      <c r="C11" s="266"/>
      <c r="D11" s="266"/>
      <c r="E11" s="266"/>
      <c r="F11" s="266"/>
      <c r="G11" s="266"/>
      <c r="H11" s="266"/>
      <c r="I11" s="267"/>
    </row>
    <row r="12" spans="2:9" x14ac:dyDescent="0.3">
      <c r="B12" s="265"/>
      <c r="C12" s="266"/>
      <c r="D12" s="266"/>
      <c r="E12" s="266"/>
      <c r="F12" s="266"/>
      <c r="G12" s="266"/>
      <c r="H12" s="266"/>
      <c r="I12" s="267"/>
    </row>
    <row r="13" spans="2:9" x14ac:dyDescent="0.3">
      <c r="B13" s="265"/>
      <c r="C13" s="266"/>
      <c r="D13" s="266"/>
      <c r="E13" s="266"/>
      <c r="F13" s="266"/>
      <c r="G13" s="266"/>
      <c r="H13" s="266"/>
      <c r="I13" s="267"/>
    </row>
    <row r="14" spans="2:9" x14ac:dyDescent="0.3">
      <c r="B14" s="265"/>
      <c r="C14" s="266"/>
      <c r="D14" s="266"/>
      <c r="E14" s="266"/>
      <c r="F14" s="266"/>
      <c r="G14" s="266"/>
      <c r="H14" s="266"/>
      <c r="I14" s="267"/>
    </row>
    <row r="15" spans="2:9" x14ac:dyDescent="0.3">
      <c r="B15" s="265"/>
      <c r="C15" s="266"/>
      <c r="D15" s="266"/>
      <c r="E15" s="266"/>
      <c r="F15" s="266"/>
      <c r="G15" s="266"/>
      <c r="H15" s="266"/>
      <c r="I15" s="267"/>
    </row>
    <row r="16" spans="2:9" x14ac:dyDescent="0.3">
      <c r="B16" s="265"/>
      <c r="C16" s="266"/>
      <c r="D16" s="266"/>
      <c r="E16" s="266"/>
      <c r="F16" s="266"/>
      <c r="G16" s="266"/>
      <c r="H16" s="266"/>
      <c r="I16" s="267"/>
    </row>
    <row r="17" spans="2:9" x14ac:dyDescent="0.3">
      <c r="B17" s="265"/>
      <c r="C17" s="266"/>
      <c r="D17" s="266"/>
      <c r="E17" s="266"/>
      <c r="F17" s="266"/>
      <c r="G17" s="266"/>
      <c r="H17" s="266"/>
      <c r="I17" s="267"/>
    </row>
    <row r="18" spans="2:9" x14ac:dyDescent="0.3">
      <c r="B18" s="265"/>
      <c r="C18" s="266"/>
      <c r="D18" s="266"/>
      <c r="E18" s="266"/>
      <c r="F18" s="266"/>
      <c r="G18" s="266"/>
      <c r="H18" s="266"/>
      <c r="I18" s="267"/>
    </row>
    <row r="19" spans="2:9" x14ac:dyDescent="0.3">
      <c r="B19" s="265"/>
      <c r="C19" s="266"/>
      <c r="D19" s="266"/>
      <c r="E19" s="266"/>
      <c r="F19" s="266"/>
      <c r="G19" s="266"/>
      <c r="H19" s="266"/>
      <c r="I19" s="267"/>
    </row>
    <row r="20" spans="2:9" x14ac:dyDescent="0.3">
      <c r="B20" s="265"/>
      <c r="C20" s="266"/>
      <c r="D20" s="266"/>
      <c r="E20" s="266"/>
      <c r="F20" s="266"/>
      <c r="G20" s="266"/>
      <c r="H20" s="266"/>
      <c r="I20" s="267"/>
    </row>
    <row r="21" spans="2:9" x14ac:dyDescent="0.3">
      <c r="B21" s="265"/>
      <c r="C21" s="266"/>
      <c r="D21" s="266"/>
      <c r="E21" s="266"/>
      <c r="F21" s="266"/>
      <c r="G21" s="266"/>
      <c r="H21" s="266"/>
      <c r="I21" s="267"/>
    </row>
    <row r="22" spans="2:9" x14ac:dyDescent="0.3">
      <c r="B22" s="265"/>
      <c r="C22" s="266"/>
      <c r="D22" s="266"/>
      <c r="E22" s="266"/>
      <c r="F22" s="266"/>
      <c r="G22" s="266"/>
      <c r="H22" s="266"/>
      <c r="I22" s="267"/>
    </row>
    <row r="23" spans="2:9" x14ac:dyDescent="0.3">
      <c r="B23" s="265"/>
      <c r="C23" s="266"/>
      <c r="D23" s="266"/>
      <c r="E23" s="266"/>
      <c r="F23" s="266"/>
      <c r="G23" s="266"/>
      <c r="H23" s="266"/>
      <c r="I23" s="267"/>
    </row>
    <row r="24" spans="2:9" x14ac:dyDescent="0.3">
      <c r="B24" s="265"/>
      <c r="C24" s="266"/>
      <c r="D24" s="266"/>
      <c r="E24" s="266"/>
      <c r="F24" s="266"/>
      <c r="G24" s="266"/>
      <c r="H24" s="266"/>
      <c r="I24" s="267"/>
    </row>
    <row r="25" spans="2:9" x14ac:dyDescent="0.3">
      <c r="B25" s="265"/>
      <c r="C25" s="266"/>
      <c r="D25" s="266"/>
      <c r="E25" s="266"/>
      <c r="F25" s="266"/>
      <c r="G25" s="266"/>
      <c r="H25" s="266"/>
      <c r="I25" s="267"/>
    </row>
    <row r="26" spans="2:9" x14ac:dyDescent="0.3">
      <c r="B26" s="265"/>
      <c r="C26" s="266"/>
      <c r="D26" s="266"/>
      <c r="E26" s="266"/>
      <c r="F26" s="266"/>
      <c r="G26" s="266"/>
      <c r="H26" s="266"/>
      <c r="I26" s="267"/>
    </row>
    <row r="27" spans="2:9" x14ac:dyDescent="0.3">
      <c r="B27" s="265"/>
      <c r="C27" s="266"/>
      <c r="D27" s="266"/>
      <c r="E27" s="266"/>
      <c r="F27" s="266"/>
      <c r="G27" s="266"/>
      <c r="H27" s="266"/>
      <c r="I27" s="267"/>
    </row>
    <row r="28" spans="2:9" x14ac:dyDescent="0.3">
      <c r="B28" s="265"/>
      <c r="C28" s="266"/>
      <c r="D28" s="266"/>
      <c r="E28" s="266"/>
      <c r="F28" s="266"/>
      <c r="G28" s="266"/>
      <c r="H28" s="266"/>
      <c r="I28" s="267"/>
    </row>
    <row r="29" spans="2:9" x14ac:dyDescent="0.3">
      <c r="B29" s="265"/>
      <c r="C29" s="266"/>
      <c r="D29" s="266"/>
      <c r="E29" s="266"/>
      <c r="F29" s="266"/>
      <c r="G29" s="266"/>
      <c r="H29" s="266"/>
      <c r="I29" s="267"/>
    </row>
    <row r="30" spans="2:9" x14ac:dyDescent="0.3">
      <c r="B30" s="265"/>
      <c r="C30" s="266"/>
      <c r="D30" s="266"/>
      <c r="E30" s="266"/>
      <c r="F30" s="266"/>
      <c r="G30" s="266"/>
      <c r="H30" s="266"/>
      <c r="I30" s="267"/>
    </row>
    <row r="31" spans="2:9" x14ac:dyDescent="0.3">
      <c r="B31" s="265"/>
      <c r="C31" s="266"/>
      <c r="D31" s="266"/>
      <c r="E31" s="266"/>
      <c r="F31" s="266"/>
      <c r="G31" s="266"/>
      <c r="H31" s="266"/>
      <c r="I31" s="267"/>
    </row>
    <row r="32" spans="2:9" x14ac:dyDescent="0.3">
      <c r="B32" s="265"/>
      <c r="C32" s="266"/>
      <c r="D32" s="266"/>
      <c r="E32" s="266"/>
      <c r="F32" s="266"/>
      <c r="G32" s="266"/>
      <c r="H32" s="266"/>
      <c r="I32" s="267"/>
    </row>
    <row r="33" spans="2:9" x14ac:dyDescent="0.3">
      <c r="B33" s="265"/>
      <c r="C33" s="266"/>
      <c r="D33" s="266"/>
      <c r="E33" s="266"/>
      <c r="F33" s="266"/>
      <c r="G33" s="266"/>
      <c r="H33" s="266"/>
      <c r="I33" s="267"/>
    </row>
    <row r="34" spans="2:9" x14ac:dyDescent="0.3">
      <c r="B34" s="268"/>
      <c r="C34" s="269"/>
      <c r="D34" s="269"/>
      <c r="E34" s="269"/>
      <c r="F34" s="269"/>
      <c r="G34" s="269"/>
      <c r="H34" s="269"/>
      <c r="I34" s="270"/>
    </row>
  </sheetData>
  <mergeCells count="7">
    <mergeCell ref="B8:I8"/>
    <mergeCell ref="B9:I9"/>
    <mergeCell ref="B4:C4"/>
    <mergeCell ref="E4:I4"/>
    <mergeCell ref="B5:I5"/>
    <mergeCell ref="B6:I6"/>
    <mergeCell ref="B7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2:AS232"/>
  <sheetViews>
    <sheetView tabSelected="1" zoomScale="85" zoomScaleNormal="85" workbookViewId="0">
      <selection activeCell="R60" sqref="R60"/>
    </sheetView>
    <sheetView topLeftCell="I179" zoomScale="80" zoomScaleNormal="80" workbookViewId="1">
      <selection activeCell="D29" sqref="D1:H1048576"/>
    </sheetView>
  </sheetViews>
  <sheetFormatPr defaultColWidth="8.88671875" defaultRowHeight="14.4" x14ac:dyDescent="0.3"/>
  <cols>
    <col min="1" max="1" width="4.5546875" style="77" customWidth="1"/>
    <col min="2" max="2" width="2.33203125" style="24" customWidth="1"/>
    <col min="3" max="3" width="31.21875" style="24" customWidth="1"/>
    <col min="4" max="4" width="8.88671875" style="24" customWidth="1"/>
    <col min="5" max="5" width="32" style="24" customWidth="1"/>
    <col min="6" max="6" width="21.5546875" style="24" customWidth="1"/>
    <col min="7" max="7" width="18.33203125" style="24" customWidth="1"/>
    <col min="8" max="8" width="17" style="24" customWidth="1"/>
    <col min="9" max="9" width="14.6640625" style="24" customWidth="1"/>
    <col min="10" max="16" width="14.6640625" style="86" customWidth="1"/>
    <col min="17" max="17" width="13.6640625" style="24" customWidth="1"/>
    <col min="18" max="19" width="13.6640625" style="86" customWidth="1"/>
    <col min="20" max="20" width="2.33203125" style="24" customWidth="1"/>
    <col min="21" max="21" width="1.6640625" style="24" customWidth="1"/>
    <col min="22" max="22" width="5.5546875" style="77" customWidth="1"/>
    <col min="23" max="23" width="8.88671875" style="82"/>
    <col min="24" max="24" width="17.33203125" style="83" customWidth="1"/>
    <col min="25" max="25" width="9.44140625" style="83" bestFit="1" customWidth="1"/>
    <col min="26" max="27" width="8.88671875" style="83"/>
    <col min="28" max="28" width="16.44140625" style="83" customWidth="1"/>
    <col min="29" max="29" width="8.88671875" style="24"/>
    <col min="30" max="45" width="8.88671875" style="83"/>
    <col min="46" max="16384" width="8.88671875" style="24"/>
  </cols>
  <sheetData>
    <row r="2" spans="1:45" x14ac:dyDescent="0.3">
      <c r="B2" s="78"/>
      <c r="C2" s="79"/>
      <c r="D2" s="79"/>
      <c r="E2" s="79"/>
      <c r="F2" s="79"/>
      <c r="G2" s="79"/>
      <c r="H2" s="79"/>
      <c r="I2" s="79"/>
      <c r="J2" s="80"/>
      <c r="K2" s="80"/>
      <c r="L2" s="80"/>
      <c r="M2" s="80"/>
      <c r="N2" s="80"/>
      <c r="O2" s="80"/>
      <c r="P2" s="80"/>
      <c r="Q2" s="79"/>
      <c r="R2" s="80"/>
      <c r="S2" s="80"/>
      <c r="T2" s="81"/>
    </row>
    <row r="3" spans="1:45" ht="31.2" x14ac:dyDescent="0.6">
      <c r="B3" s="84"/>
      <c r="C3" s="228" t="s">
        <v>150</v>
      </c>
      <c r="G3" s="85"/>
      <c r="T3" s="87"/>
      <c r="X3" s="82"/>
    </row>
    <row r="4" spans="1:45" x14ac:dyDescent="0.3">
      <c r="B4" s="84"/>
      <c r="C4" s="24" t="s">
        <v>3</v>
      </c>
      <c r="D4" s="83" t="s">
        <v>152</v>
      </c>
      <c r="E4" s="83"/>
      <c r="T4" s="87"/>
      <c r="W4" s="88" t="s">
        <v>12</v>
      </c>
      <c r="X4" s="227">
        <f>207500*D13</f>
        <v>767750000</v>
      </c>
    </row>
    <row r="5" spans="1:45" x14ac:dyDescent="0.3">
      <c r="B5" s="84"/>
      <c r="C5" s="24" t="s">
        <v>157</v>
      </c>
      <c r="D5" s="277" t="s">
        <v>158</v>
      </c>
      <c r="E5" s="277"/>
      <c r="F5" s="277"/>
      <c r="T5" s="87"/>
      <c r="W5" s="88"/>
      <c r="X5" s="188"/>
    </row>
    <row r="6" spans="1:45" x14ac:dyDescent="0.3">
      <c r="B6" s="84"/>
      <c r="C6" s="24" t="s">
        <v>13</v>
      </c>
      <c r="D6" s="24" t="s">
        <v>139</v>
      </c>
      <c r="T6" s="87"/>
      <c r="W6" s="88"/>
      <c r="X6" s="82"/>
    </row>
    <row r="7" spans="1:45" x14ac:dyDescent="0.3">
      <c r="B7" s="84"/>
      <c r="C7" s="24" t="s">
        <v>151</v>
      </c>
      <c r="D7" s="109" t="s">
        <v>175</v>
      </c>
      <c r="E7" s="109"/>
      <c r="F7" s="109"/>
      <c r="T7" s="87"/>
      <c r="W7" s="88" t="s">
        <v>14</v>
      </c>
      <c r="X7" s="82"/>
    </row>
    <row r="8" spans="1:45" ht="12.6" customHeight="1" x14ac:dyDescent="0.3">
      <c r="B8" s="84"/>
      <c r="C8" s="24" t="s">
        <v>15</v>
      </c>
      <c r="D8" s="109" t="s">
        <v>140</v>
      </c>
      <c r="E8" s="109"/>
      <c r="F8" s="109"/>
      <c r="T8" s="87"/>
      <c r="W8" s="88" t="s">
        <v>16</v>
      </c>
      <c r="X8" s="82"/>
    </row>
    <row r="9" spans="1:45" hidden="1" x14ac:dyDescent="0.3">
      <c r="B9" s="84"/>
      <c r="G9" s="89" t="s">
        <v>17</v>
      </c>
      <c r="H9" s="90"/>
      <c r="I9" s="91">
        <f>1*(1+H9)</f>
        <v>1</v>
      </c>
      <c r="T9" s="87"/>
      <c r="W9" s="88" t="s">
        <v>18</v>
      </c>
      <c r="X9" s="82"/>
      <c r="AA9" s="92"/>
      <c r="AB9" s="92"/>
    </row>
    <row r="10" spans="1:45" hidden="1" x14ac:dyDescent="0.3">
      <c r="B10" s="84"/>
      <c r="G10" s="89" t="s">
        <v>19</v>
      </c>
      <c r="H10" s="90"/>
      <c r="I10" s="91">
        <f t="shared" ref="I10:I11" si="0">1*(1+H10)</f>
        <v>1</v>
      </c>
      <c r="T10" s="87"/>
      <c r="X10" s="82"/>
      <c r="AA10" s="92"/>
      <c r="AB10" s="92"/>
    </row>
    <row r="11" spans="1:45" hidden="1" x14ac:dyDescent="0.3">
      <c r="B11" s="84"/>
      <c r="G11" s="89" t="s">
        <v>20</v>
      </c>
      <c r="H11" s="90"/>
      <c r="I11" s="91">
        <f t="shared" si="0"/>
        <v>1</v>
      </c>
      <c r="T11" s="87"/>
      <c r="X11" s="82"/>
    </row>
    <row r="12" spans="1:45" x14ac:dyDescent="0.3">
      <c r="B12" s="84"/>
      <c r="C12" s="24" t="s">
        <v>167</v>
      </c>
      <c r="D12" s="262" t="s">
        <v>168</v>
      </c>
      <c r="E12" s="263"/>
      <c r="F12" s="263"/>
      <c r="G12" s="89"/>
      <c r="H12" s="258"/>
      <c r="I12" s="91"/>
      <c r="T12" s="87"/>
      <c r="X12" s="82"/>
    </row>
    <row r="13" spans="1:45" x14ac:dyDescent="0.3">
      <c r="B13" s="84"/>
      <c r="C13" s="24" t="s">
        <v>165</v>
      </c>
      <c r="D13" s="264">
        <v>3700</v>
      </c>
      <c r="E13" s="109"/>
      <c r="F13" s="109"/>
      <c r="G13" s="89"/>
      <c r="H13" s="258"/>
      <c r="I13" s="91"/>
      <c r="T13" s="87"/>
      <c r="X13" s="82"/>
    </row>
    <row r="14" spans="1:45" ht="15" customHeight="1" thickBot="1" x14ac:dyDescent="0.35">
      <c r="B14" s="84"/>
      <c r="T14" s="87"/>
      <c r="X14" s="82"/>
    </row>
    <row r="15" spans="1:45" s="95" customFormat="1" x14ac:dyDescent="0.3">
      <c r="A15" s="93"/>
      <c r="B15" s="94"/>
      <c r="I15" s="271" t="s">
        <v>147</v>
      </c>
      <c r="J15" s="272"/>
      <c r="K15" s="273" t="s">
        <v>153</v>
      </c>
      <c r="L15" s="274"/>
      <c r="M15" s="273" t="s">
        <v>154</v>
      </c>
      <c r="N15" s="274"/>
      <c r="O15" s="278" t="s">
        <v>149</v>
      </c>
      <c r="P15" s="279"/>
      <c r="Q15" s="275" t="s">
        <v>138</v>
      </c>
      <c r="R15" s="276"/>
      <c r="T15" s="97"/>
      <c r="V15" s="93"/>
      <c r="W15" s="98"/>
      <c r="X15" s="98"/>
      <c r="Y15" s="92"/>
      <c r="Z15" s="92"/>
      <c r="AA15" s="92"/>
      <c r="AB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</row>
    <row r="16" spans="1:45" s="25" customFormat="1" x14ac:dyDescent="0.3">
      <c r="A16" s="99"/>
      <c r="B16" s="100"/>
      <c r="C16" s="25" t="s">
        <v>21</v>
      </c>
      <c r="I16" s="189"/>
      <c r="J16" s="190"/>
      <c r="K16" s="189"/>
      <c r="L16" s="190"/>
      <c r="M16" s="189"/>
      <c r="N16" s="190"/>
      <c r="O16" s="189"/>
      <c r="P16" s="190"/>
      <c r="R16" s="101"/>
      <c r="S16" s="101"/>
      <c r="T16" s="102"/>
      <c r="V16" s="99"/>
      <c r="W16" s="103"/>
      <c r="X16" s="103"/>
      <c r="Y16" s="104"/>
      <c r="Z16" s="104"/>
      <c r="AA16" s="104"/>
      <c r="AB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</row>
    <row r="17" spans="1:24" x14ac:dyDescent="0.3">
      <c r="B17" s="84"/>
      <c r="G17" s="105"/>
      <c r="I17" s="191"/>
      <c r="J17" s="192"/>
      <c r="K17" s="191"/>
      <c r="L17" s="192"/>
      <c r="M17" s="191"/>
      <c r="N17" s="192"/>
      <c r="O17" s="191"/>
      <c r="P17" s="192"/>
      <c r="T17" s="87"/>
      <c r="X17" s="82"/>
    </row>
    <row r="18" spans="1:24" x14ac:dyDescent="0.3">
      <c r="B18" s="84"/>
      <c r="C18" s="106" t="s">
        <v>22</v>
      </c>
      <c r="E18" s="24" t="s">
        <v>23</v>
      </c>
      <c r="F18" s="24" t="s">
        <v>24</v>
      </c>
      <c r="G18" s="24" t="s">
        <v>166</v>
      </c>
      <c r="H18" s="95" t="s">
        <v>25</v>
      </c>
      <c r="I18" s="193" t="s">
        <v>26</v>
      </c>
      <c r="J18" s="194" t="str">
        <f>"Total "&amp;$D$12</f>
        <v>Total COP</v>
      </c>
      <c r="K18" s="193" t="s">
        <v>26</v>
      </c>
      <c r="L18" s="194" t="str">
        <f>"Total "&amp;$D$12</f>
        <v>Total COP</v>
      </c>
      <c r="M18" s="193" t="s">
        <v>26</v>
      </c>
      <c r="N18" s="194" t="str">
        <f>"Total "&amp;$D$12</f>
        <v>Total COP</v>
      </c>
      <c r="O18" s="193" t="s">
        <v>26</v>
      </c>
      <c r="P18" s="194" t="str">
        <f>"Total "&amp;$D$12</f>
        <v>Total COP</v>
      </c>
      <c r="Q18" s="95" t="s">
        <v>27</v>
      </c>
      <c r="R18" s="194" t="str">
        <f>"Total "&amp;$D$12</f>
        <v>Total COP</v>
      </c>
      <c r="S18" s="259" t="s">
        <v>169</v>
      </c>
      <c r="T18" s="87"/>
      <c r="X18" s="82"/>
    </row>
    <row r="19" spans="1:24" x14ac:dyDescent="0.3">
      <c r="B19" s="84"/>
      <c r="C19" s="106"/>
      <c r="H19" s="95"/>
      <c r="I19" s="193"/>
      <c r="J19" s="194"/>
      <c r="K19" s="193"/>
      <c r="L19" s="194"/>
      <c r="M19" s="193"/>
      <c r="N19" s="194"/>
      <c r="O19" s="193"/>
      <c r="P19" s="194"/>
      <c r="Q19" s="95"/>
      <c r="R19" s="96"/>
      <c r="S19" s="259"/>
      <c r="T19" s="87"/>
      <c r="X19" s="82"/>
    </row>
    <row r="20" spans="1:24" x14ac:dyDescent="0.3">
      <c r="B20" s="84"/>
      <c r="C20" s="107" t="s">
        <v>28</v>
      </c>
      <c r="I20" s="191"/>
      <c r="J20" s="192"/>
      <c r="K20" s="191"/>
      <c r="L20" s="192"/>
      <c r="M20" s="191"/>
      <c r="N20" s="192"/>
      <c r="O20" s="191"/>
      <c r="P20" s="192"/>
      <c r="S20" s="157"/>
      <c r="T20" s="87"/>
      <c r="X20" s="82"/>
    </row>
    <row r="21" spans="1:24" x14ac:dyDescent="0.3">
      <c r="A21" s="77" t="str">
        <f>IF(R21&gt;0,"o","x")</f>
        <v>x</v>
      </c>
      <c r="B21" s="84"/>
      <c r="C21" s="108" t="s">
        <v>32</v>
      </c>
      <c r="D21" s="83"/>
      <c r="E21" s="109" t="s">
        <v>29</v>
      </c>
      <c r="F21" s="109" t="s">
        <v>30</v>
      </c>
      <c r="G21" s="110">
        <v>0</v>
      </c>
      <c r="H21" s="111">
        <f t="shared" ref="H21:H30" si="1">IF(($G21*I$9/260)&gt;(CST_Max/260),(CST_Max/260),(G21/260*I$9))</f>
        <v>0</v>
      </c>
      <c r="I21" s="195">
        <v>0</v>
      </c>
      <c r="J21" s="192">
        <f>ROUND(H21*I21,0)</f>
        <v>0</v>
      </c>
      <c r="K21" s="195">
        <v>0</v>
      </c>
      <c r="L21" s="192">
        <f>ROUND($H21*K21,0)</f>
        <v>0</v>
      </c>
      <c r="M21" s="195">
        <v>0</v>
      </c>
      <c r="N21" s="192">
        <f>ROUND($H21*M21,0)</f>
        <v>0</v>
      </c>
      <c r="O21" s="195">
        <v>0</v>
      </c>
      <c r="P21" s="192">
        <f>ROUND($H21*O21,0)</f>
        <v>0</v>
      </c>
      <c r="Q21" s="86">
        <f>SUM(I21,K21,M21,O21)</f>
        <v>0</v>
      </c>
      <c r="R21" s="86">
        <f>SUM(J21,L21,N21,P21)</f>
        <v>0</v>
      </c>
      <c r="S21" s="157">
        <f>R21/$D$13</f>
        <v>0</v>
      </c>
      <c r="T21" s="87"/>
      <c r="W21" s="82" t="s">
        <v>31</v>
      </c>
      <c r="X21" s="82"/>
    </row>
    <row r="22" spans="1:24" x14ac:dyDescent="0.3">
      <c r="A22" s="77" t="str">
        <f t="shared" ref="A22:A30" si="2">IF(R22&gt;0,"o","x")</f>
        <v>x</v>
      </c>
      <c r="B22" s="84"/>
      <c r="C22" s="108" t="s">
        <v>32</v>
      </c>
      <c r="D22" s="83"/>
      <c r="E22" s="109" t="s">
        <v>29</v>
      </c>
      <c r="F22" s="109" t="s">
        <v>30</v>
      </c>
      <c r="G22" s="110">
        <v>0</v>
      </c>
      <c r="H22" s="111">
        <f t="shared" si="1"/>
        <v>0</v>
      </c>
      <c r="I22" s="195">
        <v>0</v>
      </c>
      <c r="J22" s="192">
        <f t="shared" ref="J22:J30" si="3">ROUND(H22*I22,0)</f>
        <v>0</v>
      </c>
      <c r="K22" s="195">
        <v>0</v>
      </c>
      <c r="L22" s="192">
        <f t="shared" ref="L22:L30" si="4">ROUND($H22*K22,0)</f>
        <v>0</v>
      </c>
      <c r="M22" s="195">
        <v>0</v>
      </c>
      <c r="N22" s="192">
        <f t="shared" ref="N22:N30" si="5">ROUND($H22*M22,0)</f>
        <v>0</v>
      </c>
      <c r="O22" s="195">
        <v>0</v>
      </c>
      <c r="P22" s="192">
        <f t="shared" ref="P22:P30" si="6">ROUND($H22*O22,0)</f>
        <v>0</v>
      </c>
      <c r="Q22" s="86">
        <f t="shared" ref="Q22:Q30" si="7">SUM(I22,K22,M22,O22)</f>
        <v>0</v>
      </c>
      <c r="R22" s="86">
        <f t="shared" ref="R22:R30" si="8">SUM(J22,L22,N22)</f>
        <v>0</v>
      </c>
      <c r="S22" s="157">
        <f t="shared" ref="S22:S30" si="9">R22/$D$13</f>
        <v>0</v>
      </c>
      <c r="T22" s="87"/>
    </row>
    <row r="23" spans="1:24" x14ac:dyDescent="0.3">
      <c r="A23" s="77" t="str">
        <f t="shared" si="2"/>
        <v>x</v>
      </c>
      <c r="B23" s="84"/>
      <c r="C23" s="108" t="s">
        <v>32</v>
      </c>
      <c r="D23" s="83"/>
      <c r="E23" s="109" t="s">
        <v>29</v>
      </c>
      <c r="F23" s="109" t="s">
        <v>30</v>
      </c>
      <c r="G23" s="110">
        <v>0</v>
      </c>
      <c r="H23" s="111">
        <f t="shared" si="1"/>
        <v>0</v>
      </c>
      <c r="I23" s="195">
        <v>0</v>
      </c>
      <c r="J23" s="192">
        <f t="shared" si="3"/>
        <v>0</v>
      </c>
      <c r="K23" s="195">
        <v>0</v>
      </c>
      <c r="L23" s="192">
        <f t="shared" si="4"/>
        <v>0</v>
      </c>
      <c r="M23" s="195">
        <v>0</v>
      </c>
      <c r="N23" s="192">
        <f t="shared" si="5"/>
        <v>0</v>
      </c>
      <c r="O23" s="195">
        <v>0</v>
      </c>
      <c r="P23" s="192">
        <f t="shared" si="6"/>
        <v>0</v>
      </c>
      <c r="Q23" s="86">
        <f t="shared" si="7"/>
        <v>0</v>
      </c>
      <c r="R23" s="86">
        <f t="shared" si="8"/>
        <v>0</v>
      </c>
      <c r="S23" s="157">
        <f t="shared" si="9"/>
        <v>0</v>
      </c>
      <c r="T23" s="87"/>
    </row>
    <row r="24" spans="1:24" x14ac:dyDescent="0.3">
      <c r="A24" s="77" t="str">
        <f t="shared" si="2"/>
        <v>x</v>
      </c>
      <c r="B24" s="84"/>
      <c r="C24" s="108" t="s">
        <v>32</v>
      </c>
      <c r="D24" s="83"/>
      <c r="E24" s="109" t="s">
        <v>29</v>
      </c>
      <c r="F24" s="109" t="s">
        <v>30</v>
      </c>
      <c r="G24" s="110">
        <v>0</v>
      </c>
      <c r="H24" s="111">
        <f t="shared" si="1"/>
        <v>0</v>
      </c>
      <c r="I24" s="195">
        <v>0</v>
      </c>
      <c r="J24" s="192">
        <f t="shared" si="3"/>
        <v>0</v>
      </c>
      <c r="K24" s="195">
        <v>0</v>
      </c>
      <c r="L24" s="192">
        <f t="shared" si="4"/>
        <v>0</v>
      </c>
      <c r="M24" s="195">
        <v>0</v>
      </c>
      <c r="N24" s="192">
        <f t="shared" si="5"/>
        <v>0</v>
      </c>
      <c r="O24" s="195">
        <v>0</v>
      </c>
      <c r="P24" s="192">
        <f t="shared" si="6"/>
        <v>0</v>
      </c>
      <c r="Q24" s="86">
        <f t="shared" si="7"/>
        <v>0</v>
      </c>
      <c r="R24" s="86">
        <f t="shared" si="8"/>
        <v>0</v>
      </c>
      <c r="S24" s="157">
        <f t="shared" si="9"/>
        <v>0</v>
      </c>
      <c r="T24" s="87"/>
      <c r="W24" s="88" t="s">
        <v>141</v>
      </c>
    </row>
    <row r="25" spans="1:24" x14ac:dyDescent="0.3">
      <c r="A25" s="77" t="str">
        <f t="shared" si="2"/>
        <v>x</v>
      </c>
      <c r="B25" s="84"/>
      <c r="C25" s="108" t="s">
        <v>32</v>
      </c>
      <c r="D25" s="83"/>
      <c r="E25" s="109" t="s">
        <v>29</v>
      </c>
      <c r="F25" s="109" t="s">
        <v>30</v>
      </c>
      <c r="G25" s="110">
        <v>0</v>
      </c>
      <c r="H25" s="111">
        <f t="shared" si="1"/>
        <v>0</v>
      </c>
      <c r="I25" s="195">
        <v>0</v>
      </c>
      <c r="J25" s="192">
        <f t="shared" si="3"/>
        <v>0</v>
      </c>
      <c r="K25" s="195">
        <v>0</v>
      </c>
      <c r="L25" s="192">
        <f t="shared" si="4"/>
        <v>0</v>
      </c>
      <c r="M25" s="195">
        <v>0</v>
      </c>
      <c r="N25" s="192">
        <f t="shared" si="5"/>
        <v>0</v>
      </c>
      <c r="O25" s="195">
        <v>0</v>
      </c>
      <c r="P25" s="192">
        <f t="shared" si="6"/>
        <v>0</v>
      </c>
      <c r="Q25" s="86">
        <f t="shared" si="7"/>
        <v>0</v>
      </c>
      <c r="R25" s="86">
        <f t="shared" si="8"/>
        <v>0</v>
      </c>
      <c r="S25" s="157">
        <f t="shared" si="9"/>
        <v>0</v>
      </c>
      <c r="T25" s="87"/>
      <c r="W25" s="88" t="s">
        <v>33</v>
      </c>
    </row>
    <row r="26" spans="1:24" x14ac:dyDescent="0.3">
      <c r="A26" s="77" t="str">
        <f t="shared" si="2"/>
        <v>x</v>
      </c>
      <c r="B26" s="84"/>
      <c r="C26" s="108" t="s">
        <v>32</v>
      </c>
      <c r="D26" s="83"/>
      <c r="E26" s="109" t="s">
        <v>29</v>
      </c>
      <c r="F26" s="109" t="s">
        <v>30</v>
      </c>
      <c r="G26" s="110">
        <v>0</v>
      </c>
      <c r="H26" s="111">
        <f t="shared" si="1"/>
        <v>0</v>
      </c>
      <c r="I26" s="195">
        <v>0</v>
      </c>
      <c r="J26" s="192">
        <f t="shared" si="3"/>
        <v>0</v>
      </c>
      <c r="K26" s="195">
        <v>0</v>
      </c>
      <c r="L26" s="192">
        <f t="shared" si="4"/>
        <v>0</v>
      </c>
      <c r="M26" s="195">
        <v>0</v>
      </c>
      <c r="N26" s="192">
        <f t="shared" si="5"/>
        <v>0</v>
      </c>
      <c r="O26" s="195">
        <v>0</v>
      </c>
      <c r="P26" s="192">
        <f t="shared" si="6"/>
        <v>0</v>
      </c>
      <c r="Q26" s="86">
        <f t="shared" si="7"/>
        <v>0</v>
      </c>
      <c r="R26" s="86">
        <f t="shared" si="8"/>
        <v>0</v>
      </c>
      <c r="S26" s="157">
        <f t="shared" si="9"/>
        <v>0</v>
      </c>
      <c r="T26" s="87"/>
      <c r="W26" s="88" t="s">
        <v>34</v>
      </c>
    </row>
    <row r="27" spans="1:24" x14ac:dyDescent="0.3">
      <c r="A27" s="77" t="str">
        <f t="shared" si="2"/>
        <v>x</v>
      </c>
      <c r="B27" s="84"/>
      <c r="C27" s="108" t="s">
        <v>32</v>
      </c>
      <c r="D27" s="83"/>
      <c r="E27" s="109" t="s">
        <v>29</v>
      </c>
      <c r="F27" s="109" t="s">
        <v>30</v>
      </c>
      <c r="G27" s="110">
        <v>0</v>
      </c>
      <c r="H27" s="111">
        <f t="shared" si="1"/>
        <v>0</v>
      </c>
      <c r="I27" s="195">
        <v>0</v>
      </c>
      <c r="J27" s="192">
        <f t="shared" si="3"/>
        <v>0</v>
      </c>
      <c r="K27" s="195">
        <v>0</v>
      </c>
      <c r="L27" s="192">
        <f t="shared" si="4"/>
        <v>0</v>
      </c>
      <c r="M27" s="195">
        <v>0</v>
      </c>
      <c r="N27" s="192">
        <f t="shared" si="5"/>
        <v>0</v>
      </c>
      <c r="O27" s="195">
        <v>0</v>
      </c>
      <c r="P27" s="192">
        <f t="shared" si="6"/>
        <v>0</v>
      </c>
      <c r="Q27" s="86">
        <f t="shared" si="7"/>
        <v>0</v>
      </c>
      <c r="R27" s="86">
        <f t="shared" si="8"/>
        <v>0</v>
      </c>
      <c r="S27" s="157">
        <f t="shared" si="9"/>
        <v>0</v>
      </c>
      <c r="T27" s="87"/>
    </row>
    <row r="28" spans="1:24" x14ac:dyDescent="0.3">
      <c r="A28" s="77" t="str">
        <f t="shared" si="2"/>
        <v>x</v>
      </c>
      <c r="B28" s="84"/>
      <c r="C28" s="108" t="s">
        <v>32</v>
      </c>
      <c r="D28" s="83"/>
      <c r="E28" s="109" t="s">
        <v>29</v>
      </c>
      <c r="F28" s="109" t="s">
        <v>30</v>
      </c>
      <c r="G28" s="110">
        <v>0</v>
      </c>
      <c r="H28" s="111">
        <f t="shared" si="1"/>
        <v>0</v>
      </c>
      <c r="I28" s="195">
        <v>0</v>
      </c>
      <c r="J28" s="192">
        <f t="shared" si="3"/>
        <v>0</v>
      </c>
      <c r="K28" s="195">
        <v>0</v>
      </c>
      <c r="L28" s="192">
        <f t="shared" si="4"/>
        <v>0</v>
      </c>
      <c r="M28" s="195">
        <v>0</v>
      </c>
      <c r="N28" s="192">
        <f t="shared" si="5"/>
        <v>0</v>
      </c>
      <c r="O28" s="195">
        <v>0</v>
      </c>
      <c r="P28" s="192">
        <f t="shared" si="6"/>
        <v>0</v>
      </c>
      <c r="Q28" s="86">
        <f t="shared" si="7"/>
        <v>0</v>
      </c>
      <c r="R28" s="86">
        <f t="shared" si="8"/>
        <v>0</v>
      </c>
      <c r="S28" s="157">
        <f t="shared" si="9"/>
        <v>0</v>
      </c>
      <c r="T28" s="87"/>
    </row>
    <row r="29" spans="1:24" x14ac:dyDescent="0.3">
      <c r="A29" s="77" t="str">
        <f t="shared" si="2"/>
        <v>x</v>
      </c>
      <c r="B29" s="84"/>
      <c r="C29" s="108" t="s">
        <v>32</v>
      </c>
      <c r="D29" s="83"/>
      <c r="E29" s="109" t="s">
        <v>29</v>
      </c>
      <c r="F29" s="109" t="s">
        <v>30</v>
      </c>
      <c r="G29" s="110">
        <v>0</v>
      </c>
      <c r="H29" s="111">
        <f t="shared" si="1"/>
        <v>0</v>
      </c>
      <c r="I29" s="195">
        <v>0</v>
      </c>
      <c r="J29" s="192">
        <f t="shared" si="3"/>
        <v>0</v>
      </c>
      <c r="K29" s="195">
        <v>0</v>
      </c>
      <c r="L29" s="192">
        <f t="shared" si="4"/>
        <v>0</v>
      </c>
      <c r="M29" s="195">
        <v>0</v>
      </c>
      <c r="N29" s="192">
        <f t="shared" si="5"/>
        <v>0</v>
      </c>
      <c r="O29" s="195">
        <v>0</v>
      </c>
      <c r="P29" s="192">
        <f t="shared" si="6"/>
        <v>0</v>
      </c>
      <c r="Q29" s="86">
        <f t="shared" si="7"/>
        <v>0</v>
      </c>
      <c r="R29" s="86">
        <f t="shared" si="8"/>
        <v>0</v>
      </c>
      <c r="S29" s="157">
        <f t="shared" si="9"/>
        <v>0</v>
      </c>
      <c r="T29" s="87"/>
    </row>
    <row r="30" spans="1:24" x14ac:dyDescent="0.3">
      <c r="A30" s="77" t="str">
        <f t="shared" si="2"/>
        <v>x</v>
      </c>
      <c r="B30" s="84"/>
      <c r="C30" s="108" t="s">
        <v>32</v>
      </c>
      <c r="D30" s="83"/>
      <c r="E30" s="109" t="s">
        <v>29</v>
      </c>
      <c r="F30" s="109" t="s">
        <v>30</v>
      </c>
      <c r="G30" s="110">
        <v>0</v>
      </c>
      <c r="H30" s="111">
        <f t="shared" si="1"/>
        <v>0</v>
      </c>
      <c r="I30" s="195">
        <v>0</v>
      </c>
      <c r="J30" s="192">
        <f t="shared" si="3"/>
        <v>0</v>
      </c>
      <c r="K30" s="195">
        <v>0</v>
      </c>
      <c r="L30" s="192">
        <f t="shared" si="4"/>
        <v>0</v>
      </c>
      <c r="M30" s="195">
        <v>0</v>
      </c>
      <c r="N30" s="192">
        <f t="shared" si="5"/>
        <v>0</v>
      </c>
      <c r="O30" s="195">
        <v>0</v>
      </c>
      <c r="P30" s="192">
        <f t="shared" si="6"/>
        <v>0</v>
      </c>
      <c r="Q30" s="86">
        <f t="shared" si="7"/>
        <v>0</v>
      </c>
      <c r="R30" s="86">
        <f t="shared" si="8"/>
        <v>0</v>
      </c>
      <c r="S30" s="157">
        <f t="shared" si="9"/>
        <v>0</v>
      </c>
      <c r="T30" s="87"/>
    </row>
    <row r="31" spans="1:24" x14ac:dyDescent="0.3">
      <c r="B31" s="84"/>
      <c r="G31" s="112"/>
      <c r="I31" s="191"/>
      <c r="J31" s="192"/>
      <c r="K31" s="191"/>
      <c r="L31" s="192"/>
      <c r="M31" s="191"/>
      <c r="N31" s="192"/>
      <c r="O31" s="191"/>
      <c r="P31" s="192"/>
      <c r="S31" s="157"/>
      <c r="T31" s="87"/>
    </row>
    <row r="32" spans="1:24" x14ac:dyDescent="0.3">
      <c r="B32" s="84"/>
      <c r="C32" s="107" t="s">
        <v>35</v>
      </c>
      <c r="G32" s="112"/>
      <c r="I32" s="191"/>
      <c r="J32" s="192"/>
      <c r="K32" s="191"/>
      <c r="L32" s="192"/>
      <c r="M32" s="191"/>
      <c r="N32" s="192"/>
      <c r="O32" s="191"/>
      <c r="P32" s="192"/>
      <c r="S32" s="157"/>
      <c r="T32" s="87"/>
    </row>
    <row r="33" spans="1:20" x14ac:dyDescent="0.3">
      <c r="A33" s="77" t="str">
        <f>IF(R33&gt;0,"o","x")</f>
        <v>x</v>
      </c>
      <c r="B33" s="84"/>
      <c r="C33" s="108" t="s">
        <v>32</v>
      </c>
      <c r="D33" s="83"/>
      <c r="E33" s="109" t="s">
        <v>29</v>
      </c>
      <c r="F33" s="109" t="s">
        <v>30</v>
      </c>
      <c r="G33" s="110">
        <v>0</v>
      </c>
      <c r="H33" s="111">
        <f t="shared" ref="H33:H42" si="10">IF(($G33*I$9/260)&gt;(CST_Max/260),(CST_Max/260),(G33/260*I$9))</f>
        <v>0</v>
      </c>
      <c r="I33" s="195">
        <v>0</v>
      </c>
      <c r="J33" s="192">
        <f>ROUND(H33*I33,0)</f>
        <v>0</v>
      </c>
      <c r="K33" s="195">
        <v>0</v>
      </c>
      <c r="L33" s="192">
        <f>ROUND($H33*K33,0)</f>
        <v>0</v>
      </c>
      <c r="M33" s="195">
        <v>0</v>
      </c>
      <c r="N33" s="192">
        <f t="shared" ref="N33:N42" si="11">ROUND($H33*M33,0)</f>
        <v>0</v>
      </c>
      <c r="O33" s="195">
        <v>0</v>
      </c>
      <c r="P33" s="192">
        <f t="shared" ref="P33:P42" si="12">ROUND($H33*O33,0)</f>
        <v>0</v>
      </c>
      <c r="Q33" s="86">
        <f t="shared" ref="Q33:Q42" si="13">SUM(I33,K33,M33,O33)</f>
        <v>0</v>
      </c>
      <c r="R33" s="86">
        <f>SUM(J33,L33,N33,P33)</f>
        <v>0</v>
      </c>
      <c r="S33" s="157">
        <f t="shared" ref="S33:S42" si="14">R33/$D$13</f>
        <v>0</v>
      </c>
      <c r="T33" s="87"/>
    </row>
    <row r="34" spans="1:20" x14ac:dyDescent="0.3">
      <c r="A34" s="77" t="str">
        <f t="shared" ref="A34:A42" si="15">IF(R34&gt;0,"o","x")</f>
        <v>x</v>
      </c>
      <c r="B34" s="84"/>
      <c r="C34" s="108" t="s">
        <v>32</v>
      </c>
      <c r="D34" s="83"/>
      <c r="E34" s="109" t="s">
        <v>29</v>
      </c>
      <c r="F34" s="109" t="s">
        <v>30</v>
      </c>
      <c r="G34" s="110">
        <v>0</v>
      </c>
      <c r="H34" s="111">
        <f t="shared" si="10"/>
        <v>0</v>
      </c>
      <c r="I34" s="195">
        <v>0</v>
      </c>
      <c r="J34" s="192">
        <f t="shared" ref="J34:J42" si="16">ROUND(H34*I34,0)</f>
        <v>0</v>
      </c>
      <c r="K34" s="195">
        <v>0</v>
      </c>
      <c r="L34" s="192">
        <f t="shared" ref="L34:L42" si="17">ROUND($H34*K34,0)</f>
        <v>0</v>
      </c>
      <c r="M34" s="195">
        <v>0</v>
      </c>
      <c r="N34" s="192">
        <f t="shared" si="11"/>
        <v>0</v>
      </c>
      <c r="O34" s="195">
        <v>0</v>
      </c>
      <c r="P34" s="192">
        <f t="shared" si="12"/>
        <v>0</v>
      </c>
      <c r="Q34" s="86">
        <f t="shared" si="13"/>
        <v>0</v>
      </c>
      <c r="R34" s="86">
        <f t="shared" ref="R34:R42" si="18">SUM(J34,L34,N34)</f>
        <v>0</v>
      </c>
      <c r="S34" s="157">
        <f t="shared" si="14"/>
        <v>0</v>
      </c>
      <c r="T34" s="87"/>
    </row>
    <row r="35" spans="1:20" x14ac:dyDescent="0.3">
      <c r="A35" s="77" t="str">
        <f t="shared" si="15"/>
        <v>x</v>
      </c>
      <c r="B35" s="84"/>
      <c r="C35" s="108" t="s">
        <v>32</v>
      </c>
      <c r="D35" s="83"/>
      <c r="E35" s="109" t="s">
        <v>29</v>
      </c>
      <c r="F35" s="109" t="s">
        <v>30</v>
      </c>
      <c r="G35" s="110">
        <v>0</v>
      </c>
      <c r="H35" s="111">
        <f t="shared" si="10"/>
        <v>0</v>
      </c>
      <c r="I35" s="195">
        <v>0</v>
      </c>
      <c r="J35" s="192">
        <f t="shared" si="16"/>
        <v>0</v>
      </c>
      <c r="K35" s="195">
        <v>0</v>
      </c>
      <c r="L35" s="192">
        <f t="shared" si="17"/>
        <v>0</v>
      </c>
      <c r="M35" s="195">
        <v>0</v>
      </c>
      <c r="N35" s="192">
        <f t="shared" si="11"/>
        <v>0</v>
      </c>
      <c r="O35" s="195">
        <v>0</v>
      </c>
      <c r="P35" s="192">
        <f t="shared" si="12"/>
        <v>0</v>
      </c>
      <c r="Q35" s="86">
        <f t="shared" si="13"/>
        <v>0</v>
      </c>
      <c r="R35" s="86">
        <f t="shared" si="18"/>
        <v>0</v>
      </c>
      <c r="S35" s="157">
        <f t="shared" si="14"/>
        <v>0</v>
      </c>
      <c r="T35" s="87"/>
    </row>
    <row r="36" spans="1:20" x14ac:dyDescent="0.3">
      <c r="A36" s="77" t="str">
        <f t="shared" si="15"/>
        <v>x</v>
      </c>
      <c r="B36" s="84"/>
      <c r="C36" s="108" t="s">
        <v>32</v>
      </c>
      <c r="D36" s="83"/>
      <c r="E36" s="109" t="s">
        <v>29</v>
      </c>
      <c r="F36" s="109" t="s">
        <v>30</v>
      </c>
      <c r="G36" s="110">
        <v>0</v>
      </c>
      <c r="H36" s="111">
        <f t="shared" si="10"/>
        <v>0</v>
      </c>
      <c r="I36" s="195">
        <v>0</v>
      </c>
      <c r="J36" s="192">
        <f t="shared" si="16"/>
        <v>0</v>
      </c>
      <c r="K36" s="195">
        <v>0</v>
      </c>
      <c r="L36" s="192">
        <f t="shared" si="17"/>
        <v>0</v>
      </c>
      <c r="M36" s="195">
        <v>0</v>
      </c>
      <c r="N36" s="192">
        <f t="shared" si="11"/>
        <v>0</v>
      </c>
      <c r="O36" s="195">
        <v>0</v>
      </c>
      <c r="P36" s="192">
        <f t="shared" si="12"/>
        <v>0</v>
      </c>
      <c r="Q36" s="86">
        <f t="shared" si="13"/>
        <v>0</v>
      </c>
      <c r="R36" s="86">
        <f t="shared" si="18"/>
        <v>0</v>
      </c>
      <c r="S36" s="157">
        <f t="shared" si="14"/>
        <v>0</v>
      </c>
      <c r="T36" s="87"/>
    </row>
    <row r="37" spans="1:20" x14ac:dyDescent="0.3">
      <c r="A37" s="77" t="str">
        <f t="shared" si="15"/>
        <v>x</v>
      </c>
      <c r="B37" s="84"/>
      <c r="C37" s="108" t="s">
        <v>32</v>
      </c>
      <c r="D37" s="83"/>
      <c r="E37" s="109" t="s">
        <v>29</v>
      </c>
      <c r="F37" s="109" t="s">
        <v>30</v>
      </c>
      <c r="G37" s="110">
        <v>0</v>
      </c>
      <c r="H37" s="111">
        <f t="shared" si="10"/>
        <v>0</v>
      </c>
      <c r="I37" s="195">
        <v>0</v>
      </c>
      <c r="J37" s="192">
        <f>ROUND(H37*I37,0)</f>
        <v>0</v>
      </c>
      <c r="K37" s="195">
        <v>0</v>
      </c>
      <c r="L37" s="192">
        <f t="shared" si="17"/>
        <v>0</v>
      </c>
      <c r="M37" s="195">
        <v>0</v>
      </c>
      <c r="N37" s="192">
        <f t="shared" si="11"/>
        <v>0</v>
      </c>
      <c r="O37" s="195">
        <v>0</v>
      </c>
      <c r="P37" s="192">
        <f t="shared" si="12"/>
        <v>0</v>
      </c>
      <c r="Q37" s="86">
        <f t="shared" si="13"/>
        <v>0</v>
      </c>
      <c r="R37" s="86">
        <f t="shared" si="18"/>
        <v>0</v>
      </c>
      <c r="S37" s="157">
        <f t="shared" si="14"/>
        <v>0</v>
      </c>
      <c r="T37" s="87"/>
    </row>
    <row r="38" spans="1:20" x14ac:dyDescent="0.3">
      <c r="A38" s="77" t="str">
        <f t="shared" si="15"/>
        <v>x</v>
      </c>
      <c r="B38" s="84"/>
      <c r="C38" s="108" t="s">
        <v>32</v>
      </c>
      <c r="D38" s="83"/>
      <c r="E38" s="109" t="s">
        <v>29</v>
      </c>
      <c r="F38" s="109" t="s">
        <v>30</v>
      </c>
      <c r="G38" s="110">
        <v>0</v>
      </c>
      <c r="H38" s="111">
        <f t="shared" si="10"/>
        <v>0</v>
      </c>
      <c r="I38" s="195">
        <v>0</v>
      </c>
      <c r="J38" s="192">
        <f>ROUND(H38*I38,0)</f>
        <v>0</v>
      </c>
      <c r="K38" s="195">
        <v>0</v>
      </c>
      <c r="L38" s="192">
        <f t="shared" si="17"/>
        <v>0</v>
      </c>
      <c r="M38" s="195">
        <v>0</v>
      </c>
      <c r="N38" s="192">
        <f t="shared" si="11"/>
        <v>0</v>
      </c>
      <c r="O38" s="195">
        <v>0</v>
      </c>
      <c r="P38" s="192">
        <f t="shared" si="12"/>
        <v>0</v>
      </c>
      <c r="Q38" s="86">
        <f t="shared" si="13"/>
        <v>0</v>
      </c>
      <c r="R38" s="86">
        <f t="shared" si="18"/>
        <v>0</v>
      </c>
      <c r="S38" s="157">
        <f t="shared" si="14"/>
        <v>0</v>
      </c>
      <c r="T38" s="87"/>
    </row>
    <row r="39" spans="1:20" x14ac:dyDescent="0.3">
      <c r="A39" s="77" t="str">
        <f t="shared" si="15"/>
        <v>x</v>
      </c>
      <c r="B39" s="84"/>
      <c r="C39" s="108" t="s">
        <v>32</v>
      </c>
      <c r="D39" s="83"/>
      <c r="E39" s="109" t="s">
        <v>29</v>
      </c>
      <c r="F39" s="109" t="s">
        <v>30</v>
      </c>
      <c r="G39" s="110">
        <v>0</v>
      </c>
      <c r="H39" s="111">
        <f t="shared" si="10"/>
        <v>0</v>
      </c>
      <c r="I39" s="195">
        <v>0</v>
      </c>
      <c r="J39" s="192">
        <f t="shared" ref="J39:J41" si="19">ROUND(H39*I39,0)</f>
        <v>0</v>
      </c>
      <c r="K39" s="195">
        <v>0</v>
      </c>
      <c r="L39" s="192">
        <f t="shared" si="17"/>
        <v>0</v>
      </c>
      <c r="M39" s="195">
        <v>0</v>
      </c>
      <c r="N39" s="192">
        <f t="shared" si="11"/>
        <v>0</v>
      </c>
      <c r="O39" s="195">
        <v>0</v>
      </c>
      <c r="P39" s="192">
        <f t="shared" si="12"/>
        <v>0</v>
      </c>
      <c r="Q39" s="86">
        <f t="shared" si="13"/>
        <v>0</v>
      </c>
      <c r="R39" s="86">
        <f t="shared" si="18"/>
        <v>0</v>
      </c>
      <c r="S39" s="157">
        <f t="shared" si="14"/>
        <v>0</v>
      </c>
      <c r="T39" s="87"/>
    </row>
    <row r="40" spans="1:20" x14ac:dyDescent="0.3">
      <c r="A40" s="77" t="str">
        <f t="shared" si="15"/>
        <v>x</v>
      </c>
      <c r="B40" s="84"/>
      <c r="C40" s="108" t="s">
        <v>32</v>
      </c>
      <c r="D40" s="83"/>
      <c r="E40" s="109" t="s">
        <v>29</v>
      </c>
      <c r="F40" s="109" t="s">
        <v>30</v>
      </c>
      <c r="G40" s="110">
        <v>0</v>
      </c>
      <c r="H40" s="111">
        <f t="shared" si="10"/>
        <v>0</v>
      </c>
      <c r="I40" s="195">
        <v>0</v>
      </c>
      <c r="J40" s="192">
        <f t="shared" si="19"/>
        <v>0</v>
      </c>
      <c r="K40" s="195">
        <v>0</v>
      </c>
      <c r="L40" s="192">
        <f t="shared" si="17"/>
        <v>0</v>
      </c>
      <c r="M40" s="195">
        <v>0</v>
      </c>
      <c r="N40" s="192">
        <f t="shared" si="11"/>
        <v>0</v>
      </c>
      <c r="O40" s="195">
        <v>0</v>
      </c>
      <c r="P40" s="192">
        <f t="shared" si="12"/>
        <v>0</v>
      </c>
      <c r="Q40" s="86">
        <f t="shared" si="13"/>
        <v>0</v>
      </c>
      <c r="R40" s="86">
        <f t="shared" si="18"/>
        <v>0</v>
      </c>
      <c r="S40" s="157">
        <f t="shared" si="14"/>
        <v>0</v>
      </c>
      <c r="T40" s="87"/>
    </row>
    <row r="41" spans="1:20" x14ac:dyDescent="0.3">
      <c r="A41" s="77" t="str">
        <f t="shared" si="15"/>
        <v>x</v>
      </c>
      <c r="B41" s="84"/>
      <c r="C41" s="108" t="s">
        <v>32</v>
      </c>
      <c r="D41" s="83"/>
      <c r="E41" s="109" t="s">
        <v>29</v>
      </c>
      <c r="F41" s="109" t="s">
        <v>30</v>
      </c>
      <c r="G41" s="110">
        <v>0</v>
      </c>
      <c r="H41" s="111">
        <f t="shared" si="10"/>
        <v>0</v>
      </c>
      <c r="I41" s="195">
        <v>0</v>
      </c>
      <c r="J41" s="192">
        <f t="shared" si="19"/>
        <v>0</v>
      </c>
      <c r="K41" s="195">
        <v>0</v>
      </c>
      <c r="L41" s="192">
        <f t="shared" si="17"/>
        <v>0</v>
      </c>
      <c r="M41" s="195">
        <v>0</v>
      </c>
      <c r="N41" s="192">
        <f t="shared" si="11"/>
        <v>0</v>
      </c>
      <c r="O41" s="195">
        <v>0</v>
      </c>
      <c r="P41" s="192">
        <f t="shared" si="12"/>
        <v>0</v>
      </c>
      <c r="Q41" s="86">
        <f t="shared" si="13"/>
        <v>0</v>
      </c>
      <c r="R41" s="86">
        <f t="shared" si="18"/>
        <v>0</v>
      </c>
      <c r="S41" s="157">
        <f t="shared" si="14"/>
        <v>0</v>
      </c>
      <c r="T41" s="87"/>
    </row>
    <row r="42" spans="1:20" x14ac:dyDescent="0.3">
      <c r="A42" s="77" t="str">
        <f t="shared" si="15"/>
        <v>x</v>
      </c>
      <c r="B42" s="84"/>
      <c r="C42" s="108" t="s">
        <v>32</v>
      </c>
      <c r="D42" s="83"/>
      <c r="E42" s="109" t="s">
        <v>29</v>
      </c>
      <c r="F42" s="109" t="s">
        <v>30</v>
      </c>
      <c r="G42" s="110">
        <v>0</v>
      </c>
      <c r="H42" s="111">
        <f t="shared" si="10"/>
        <v>0</v>
      </c>
      <c r="I42" s="195">
        <v>0</v>
      </c>
      <c r="J42" s="192">
        <f t="shared" si="16"/>
        <v>0</v>
      </c>
      <c r="K42" s="195">
        <v>0</v>
      </c>
      <c r="L42" s="192">
        <f t="shared" si="17"/>
        <v>0</v>
      </c>
      <c r="M42" s="195">
        <v>0</v>
      </c>
      <c r="N42" s="192">
        <f t="shared" si="11"/>
        <v>0</v>
      </c>
      <c r="O42" s="195">
        <v>0</v>
      </c>
      <c r="P42" s="192">
        <f t="shared" si="12"/>
        <v>0</v>
      </c>
      <c r="Q42" s="86">
        <f t="shared" si="13"/>
        <v>0</v>
      </c>
      <c r="R42" s="86">
        <f t="shared" si="18"/>
        <v>0</v>
      </c>
      <c r="S42" s="157">
        <f t="shared" si="14"/>
        <v>0</v>
      </c>
      <c r="T42" s="87"/>
    </row>
    <row r="43" spans="1:20" x14ac:dyDescent="0.3">
      <c r="B43" s="84"/>
      <c r="G43" s="112"/>
      <c r="I43" s="191"/>
      <c r="J43" s="192"/>
      <c r="K43" s="191"/>
      <c r="L43" s="192"/>
      <c r="M43" s="191"/>
      <c r="N43" s="192"/>
      <c r="O43" s="191"/>
      <c r="P43" s="192"/>
      <c r="S43" s="157"/>
      <c r="T43" s="87"/>
    </row>
    <row r="44" spans="1:20" x14ac:dyDescent="0.3">
      <c r="B44" s="84"/>
      <c r="C44" s="107" t="s">
        <v>36</v>
      </c>
      <c r="G44" s="112"/>
      <c r="I44" s="191"/>
      <c r="J44" s="192"/>
      <c r="K44" s="191"/>
      <c r="L44" s="192"/>
      <c r="M44" s="191"/>
      <c r="N44" s="192"/>
      <c r="O44" s="191"/>
      <c r="P44" s="192"/>
      <c r="S44" s="157"/>
      <c r="T44" s="87"/>
    </row>
    <row r="45" spans="1:20" x14ac:dyDescent="0.3">
      <c r="A45" s="77" t="str">
        <f>IF(R45&gt;0,"o","x")</f>
        <v>x</v>
      </c>
      <c r="B45" s="84"/>
      <c r="C45" s="108" t="s">
        <v>32</v>
      </c>
      <c r="D45" s="83"/>
      <c r="E45" s="109" t="s">
        <v>29</v>
      </c>
      <c r="F45" s="109" t="s">
        <v>30</v>
      </c>
      <c r="G45" s="110">
        <v>0</v>
      </c>
      <c r="H45" s="111">
        <f t="shared" ref="H45:H54" si="20">IF(($G45*I$9/260)&gt;(CST_Max/260),(CST_Max/260),(G45/260*I$9))</f>
        <v>0</v>
      </c>
      <c r="I45" s="195">
        <v>0</v>
      </c>
      <c r="J45" s="192">
        <f>ROUND(H45*I45,0)</f>
        <v>0</v>
      </c>
      <c r="K45" s="195">
        <v>0</v>
      </c>
      <c r="L45" s="192">
        <f>ROUND($H45*K45,0)</f>
        <v>0</v>
      </c>
      <c r="M45" s="195">
        <v>0</v>
      </c>
      <c r="N45" s="192">
        <f t="shared" ref="N45:N54" si="21">ROUND($H45*M45,0)</f>
        <v>0</v>
      </c>
      <c r="O45" s="195">
        <v>0</v>
      </c>
      <c r="P45" s="192">
        <f t="shared" ref="P45:P54" si="22">ROUND($H45*O45,0)</f>
        <v>0</v>
      </c>
      <c r="Q45" s="86">
        <f t="shared" ref="Q45:Q54" si="23">SUM(I45,K45,M45,O45)</f>
        <v>0</v>
      </c>
      <c r="R45" s="86">
        <f>SUM(J45,L45,N45,P45)</f>
        <v>0</v>
      </c>
      <c r="S45" s="157">
        <f t="shared" ref="S45:S54" si="24">R45/$D$13</f>
        <v>0</v>
      </c>
      <c r="T45" s="87"/>
    </row>
    <row r="46" spans="1:20" x14ac:dyDescent="0.3">
      <c r="A46" s="77" t="str">
        <f t="shared" ref="A46:A54" si="25">IF(R46&gt;0,"o","x")</f>
        <v>x</v>
      </c>
      <c r="B46" s="84"/>
      <c r="C46" s="108" t="s">
        <v>32</v>
      </c>
      <c r="D46" s="83"/>
      <c r="E46" s="109" t="s">
        <v>29</v>
      </c>
      <c r="F46" s="109" t="s">
        <v>30</v>
      </c>
      <c r="G46" s="110">
        <v>0</v>
      </c>
      <c r="H46" s="111">
        <f t="shared" si="20"/>
        <v>0</v>
      </c>
      <c r="I46" s="195">
        <v>0</v>
      </c>
      <c r="J46" s="192">
        <f t="shared" ref="J46:J54" si="26">ROUND(H46*I46,0)</f>
        <v>0</v>
      </c>
      <c r="K46" s="195">
        <v>0</v>
      </c>
      <c r="L46" s="192">
        <f t="shared" ref="L46:L54" si="27">ROUND($H46*K46,0)</f>
        <v>0</v>
      </c>
      <c r="M46" s="195">
        <v>0</v>
      </c>
      <c r="N46" s="192">
        <f t="shared" si="21"/>
        <v>0</v>
      </c>
      <c r="O46" s="195">
        <v>0</v>
      </c>
      <c r="P46" s="192">
        <f t="shared" si="22"/>
        <v>0</v>
      </c>
      <c r="Q46" s="86">
        <f t="shared" si="23"/>
        <v>0</v>
      </c>
      <c r="R46" s="86">
        <f t="shared" ref="R46:R54" si="28">SUM(J46,L46,N46)</f>
        <v>0</v>
      </c>
      <c r="S46" s="157">
        <f t="shared" si="24"/>
        <v>0</v>
      </c>
      <c r="T46" s="87"/>
    </row>
    <row r="47" spans="1:20" x14ac:dyDescent="0.3">
      <c r="A47" s="77" t="str">
        <f t="shared" si="25"/>
        <v>x</v>
      </c>
      <c r="B47" s="84"/>
      <c r="C47" s="108" t="s">
        <v>32</v>
      </c>
      <c r="D47" s="83"/>
      <c r="E47" s="109" t="s">
        <v>29</v>
      </c>
      <c r="F47" s="109" t="s">
        <v>30</v>
      </c>
      <c r="G47" s="110">
        <v>0</v>
      </c>
      <c r="H47" s="111">
        <f t="shared" si="20"/>
        <v>0</v>
      </c>
      <c r="I47" s="195">
        <v>0</v>
      </c>
      <c r="J47" s="192">
        <f t="shared" si="26"/>
        <v>0</v>
      </c>
      <c r="K47" s="195">
        <v>0</v>
      </c>
      <c r="L47" s="192">
        <f t="shared" si="27"/>
        <v>0</v>
      </c>
      <c r="M47" s="195">
        <v>0</v>
      </c>
      <c r="N47" s="192">
        <f t="shared" si="21"/>
        <v>0</v>
      </c>
      <c r="O47" s="195">
        <v>0</v>
      </c>
      <c r="P47" s="192">
        <f t="shared" si="22"/>
        <v>0</v>
      </c>
      <c r="Q47" s="86">
        <f t="shared" si="23"/>
        <v>0</v>
      </c>
      <c r="R47" s="86">
        <f t="shared" si="28"/>
        <v>0</v>
      </c>
      <c r="S47" s="157">
        <f t="shared" si="24"/>
        <v>0</v>
      </c>
      <c r="T47" s="87"/>
    </row>
    <row r="48" spans="1:20" x14ac:dyDescent="0.3">
      <c r="A48" s="77" t="str">
        <f t="shared" si="25"/>
        <v>x</v>
      </c>
      <c r="B48" s="84"/>
      <c r="C48" s="108" t="s">
        <v>32</v>
      </c>
      <c r="D48" s="83"/>
      <c r="E48" s="109" t="s">
        <v>29</v>
      </c>
      <c r="F48" s="109" t="s">
        <v>30</v>
      </c>
      <c r="G48" s="110">
        <v>0</v>
      </c>
      <c r="H48" s="111">
        <f t="shared" si="20"/>
        <v>0</v>
      </c>
      <c r="I48" s="195">
        <v>0</v>
      </c>
      <c r="J48" s="192">
        <f t="shared" si="26"/>
        <v>0</v>
      </c>
      <c r="K48" s="195">
        <v>0</v>
      </c>
      <c r="L48" s="192">
        <f t="shared" si="27"/>
        <v>0</v>
      </c>
      <c r="M48" s="195">
        <v>0</v>
      </c>
      <c r="N48" s="192">
        <f t="shared" si="21"/>
        <v>0</v>
      </c>
      <c r="O48" s="195">
        <v>0</v>
      </c>
      <c r="P48" s="192">
        <f t="shared" si="22"/>
        <v>0</v>
      </c>
      <c r="Q48" s="86">
        <f t="shared" si="23"/>
        <v>0</v>
      </c>
      <c r="R48" s="86">
        <f t="shared" si="28"/>
        <v>0</v>
      </c>
      <c r="S48" s="157">
        <f t="shared" si="24"/>
        <v>0</v>
      </c>
      <c r="T48" s="87"/>
    </row>
    <row r="49" spans="1:45" x14ac:dyDescent="0.3">
      <c r="A49" s="77" t="str">
        <f t="shared" si="25"/>
        <v>x</v>
      </c>
      <c r="B49" s="84"/>
      <c r="C49" s="108" t="s">
        <v>32</v>
      </c>
      <c r="D49" s="83"/>
      <c r="E49" s="109" t="s">
        <v>29</v>
      </c>
      <c r="F49" s="109" t="s">
        <v>30</v>
      </c>
      <c r="G49" s="110">
        <v>0</v>
      </c>
      <c r="H49" s="111">
        <f t="shared" si="20"/>
        <v>0</v>
      </c>
      <c r="I49" s="195">
        <v>0</v>
      </c>
      <c r="J49" s="192">
        <f t="shared" si="26"/>
        <v>0</v>
      </c>
      <c r="K49" s="195">
        <v>0</v>
      </c>
      <c r="L49" s="192">
        <f t="shared" si="27"/>
        <v>0</v>
      </c>
      <c r="M49" s="195">
        <v>0</v>
      </c>
      <c r="N49" s="192">
        <f t="shared" si="21"/>
        <v>0</v>
      </c>
      <c r="O49" s="195">
        <v>0</v>
      </c>
      <c r="P49" s="192">
        <f t="shared" si="22"/>
        <v>0</v>
      </c>
      <c r="Q49" s="86">
        <f t="shared" si="23"/>
        <v>0</v>
      </c>
      <c r="R49" s="86">
        <f t="shared" si="28"/>
        <v>0</v>
      </c>
      <c r="S49" s="157">
        <f t="shared" si="24"/>
        <v>0</v>
      </c>
      <c r="T49" s="87"/>
    </row>
    <row r="50" spans="1:45" x14ac:dyDescent="0.3">
      <c r="A50" s="77" t="str">
        <f t="shared" si="25"/>
        <v>x</v>
      </c>
      <c r="B50" s="84"/>
      <c r="C50" s="108" t="s">
        <v>32</v>
      </c>
      <c r="D50" s="83"/>
      <c r="E50" s="109" t="s">
        <v>29</v>
      </c>
      <c r="F50" s="109" t="s">
        <v>30</v>
      </c>
      <c r="G50" s="110">
        <v>0</v>
      </c>
      <c r="H50" s="111">
        <f t="shared" si="20"/>
        <v>0</v>
      </c>
      <c r="I50" s="195">
        <v>0</v>
      </c>
      <c r="J50" s="192">
        <f t="shared" si="26"/>
        <v>0</v>
      </c>
      <c r="K50" s="195">
        <v>0</v>
      </c>
      <c r="L50" s="192">
        <f t="shared" si="27"/>
        <v>0</v>
      </c>
      <c r="M50" s="195">
        <v>0</v>
      </c>
      <c r="N50" s="192">
        <f t="shared" si="21"/>
        <v>0</v>
      </c>
      <c r="O50" s="195">
        <v>0</v>
      </c>
      <c r="P50" s="192">
        <f t="shared" si="22"/>
        <v>0</v>
      </c>
      <c r="Q50" s="86">
        <f t="shared" si="23"/>
        <v>0</v>
      </c>
      <c r="R50" s="86">
        <f t="shared" si="28"/>
        <v>0</v>
      </c>
      <c r="S50" s="157">
        <f t="shared" si="24"/>
        <v>0</v>
      </c>
      <c r="T50" s="87"/>
    </row>
    <row r="51" spans="1:45" x14ac:dyDescent="0.3">
      <c r="A51" s="77" t="str">
        <f t="shared" si="25"/>
        <v>x</v>
      </c>
      <c r="B51" s="84"/>
      <c r="C51" s="108" t="s">
        <v>32</v>
      </c>
      <c r="D51" s="83"/>
      <c r="E51" s="109" t="s">
        <v>29</v>
      </c>
      <c r="F51" s="109" t="s">
        <v>30</v>
      </c>
      <c r="G51" s="110">
        <v>0</v>
      </c>
      <c r="H51" s="111">
        <f t="shared" si="20"/>
        <v>0</v>
      </c>
      <c r="I51" s="195">
        <v>0</v>
      </c>
      <c r="J51" s="192">
        <f t="shared" si="26"/>
        <v>0</v>
      </c>
      <c r="K51" s="195">
        <v>0</v>
      </c>
      <c r="L51" s="192">
        <f t="shared" si="27"/>
        <v>0</v>
      </c>
      <c r="M51" s="195">
        <v>0</v>
      </c>
      <c r="N51" s="192">
        <f t="shared" si="21"/>
        <v>0</v>
      </c>
      <c r="O51" s="195">
        <v>0</v>
      </c>
      <c r="P51" s="192">
        <f t="shared" si="22"/>
        <v>0</v>
      </c>
      <c r="Q51" s="86">
        <f t="shared" si="23"/>
        <v>0</v>
      </c>
      <c r="R51" s="86">
        <f t="shared" si="28"/>
        <v>0</v>
      </c>
      <c r="S51" s="157">
        <f t="shared" si="24"/>
        <v>0</v>
      </c>
      <c r="T51" s="87"/>
    </row>
    <row r="52" spans="1:45" x14ac:dyDescent="0.3">
      <c r="A52" s="77" t="str">
        <f t="shared" si="25"/>
        <v>x</v>
      </c>
      <c r="B52" s="84"/>
      <c r="C52" s="108" t="s">
        <v>32</v>
      </c>
      <c r="D52" s="83"/>
      <c r="E52" s="109" t="s">
        <v>29</v>
      </c>
      <c r="F52" s="109" t="s">
        <v>30</v>
      </c>
      <c r="G52" s="110">
        <v>0</v>
      </c>
      <c r="H52" s="111">
        <f t="shared" si="20"/>
        <v>0</v>
      </c>
      <c r="I52" s="195">
        <v>0</v>
      </c>
      <c r="J52" s="192">
        <f t="shared" si="26"/>
        <v>0</v>
      </c>
      <c r="K52" s="195">
        <v>0</v>
      </c>
      <c r="L52" s="192">
        <f t="shared" si="27"/>
        <v>0</v>
      </c>
      <c r="M52" s="195">
        <v>0</v>
      </c>
      <c r="N52" s="192">
        <f t="shared" si="21"/>
        <v>0</v>
      </c>
      <c r="O52" s="195">
        <v>0</v>
      </c>
      <c r="P52" s="192">
        <f t="shared" si="22"/>
        <v>0</v>
      </c>
      <c r="Q52" s="86">
        <f t="shared" si="23"/>
        <v>0</v>
      </c>
      <c r="R52" s="86">
        <f t="shared" si="28"/>
        <v>0</v>
      </c>
      <c r="S52" s="157">
        <f t="shared" si="24"/>
        <v>0</v>
      </c>
      <c r="T52" s="87"/>
    </row>
    <row r="53" spans="1:45" x14ac:dyDescent="0.3">
      <c r="A53" s="77" t="str">
        <f t="shared" si="25"/>
        <v>x</v>
      </c>
      <c r="B53" s="84"/>
      <c r="C53" s="108" t="s">
        <v>32</v>
      </c>
      <c r="D53" s="83"/>
      <c r="E53" s="109" t="s">
        <v>29</v>
      </c>
      <c r="F53" s="109" t="s">
        <v>30</v>
      </c>
      <c r="G53" s="110">
        <v>0</v>
      </c>
      <c r="H53" s="111">
        <f t="shared" si="20"/>
        <v>0</v>
      </c>
      <c r="I53" s="195">
        <v>0</v>
      </c>
      <c r="J53" s="192">
        <f t="shared" si="26"/>
        <v>0</v>
      </c>
      <c r="K53" s="195">
        <v>0</v>
      </c>
      <c r="L53" s="192">
        <f t="shared" si="27"/>
        <v>0</v>
      </c>
      <c r="M53" s="195">
        <v>0</v>
      </c>
      <c r="N53" s="192">
        <f t="shared" si="21"/>
        <v>0</v>
      </c>
      <c r="O53" s="195">
        <v>0</v>
      </c>
      <c r="P53" s="192">
        <f t="shared" si="22"/>
        <v>0</v>
      </c>
      <c r="Q53" s="86">
        <f t="shared" si="23"/>
        <v>0</v>
      </c>
      <c r="R53" s="86">
        <f t="shared" si="28"/>
        <v>0</v>
      </c>
      <c r="S53" s="157">
        <f t="shared" si="24"/>
        <v>0</v>
      </c>
      <c r="T53" s="87"/>
    </row>
    <row r="54" spans="1:45" x14ac:dyDescent="0.3">
      <c r="A54" s="77" t="str">
        <f t="shared" si="25"/>
        <v>x</v>
      </c>
      <c r="B54" s="84"/>
      <c r="C54" s="108" t="s">
        <v>32</v>
      </c>
      <c r="D54" s="83"/>
      <c r="E54" s="109" t="s">
        <v>29</v>
      </c>
      <c r="F54" s="109" t="s">
        <v>30</v>
      </c>
      <c r="G54" s="110">
        <v>0</v>
      </c>
      <c r="H54" s="111">
        <f t="shared" si="20"/>
        <v>0</v>
      </c>
      <c r="I54" s="195">
        <v>0</v>
      </c>
      <c r="J54" s="192">
        <f t="shared" si="26"/>
        <v>0</v>
      </c>
      <c r="K54" s="195">
        <v>0</v>
      </c>
      <c r="L54" s="192">
        <f t="shared" si="27"/>
        <v>0</v>
      </c>
      <c r="M54" s="195">
        <v>0</v>
      </c>
      <c r="N54" s="192">
        <f t="shared" si="21"/>
        <v>0</v>
      </c>
      <c r="O54" s="195">
        <v>0</v>
      </c>
      <c r="P54" s="192">
        <f t="shared" si="22"/>
        <v>0</v>
      </c>
      <c r="Q54" s="86">
        <f t="shared" si="23"/>
        <v>0</v>
      </c>
      <c r="R54" s="86">
        <f t="shared" si="28"/>
        <v>0</v>
      </c>
      <c r="S54" s="157">
        <f t="shared" si="24"/>
        <v>0</v>
      </c>
      <c r="T54" s="87"/>
    </row>
    <row r="55" spans="1:45" x14ac:dyDescent="0.3">
      <c r="B55" s="84"/>
      <c r="I55" s="191"/>
      <c r="J55" s="196" t="s">
        <v>37</v>
      </c>
      <c r="K55" s="191"/>
      <c r="L55" s="196" t="s">
        <v>37</v>
      </c>
      <c r="M55" s="191"/>
      <c r="N55" s="196" t="s">
        <v>37</v>
      </c>
      <c r="O55" s="191"/>
      <c r="P55" s="196" t="s">
        <v>37</v>
      </c>
      <c r="R55" s="113" t="s">
        <v>37</v>
      </c>
      <c r="S55" s="260"/>
      <c r="T55" s="87"/>
    </row>
    <row r="56" spans="1:45" s="25" customFormat="1" x14ac:dyDescent="0.3">
      <c r="A56" s="77" t="str">
        <f>IF(R56&gt;0,"o","x")</f>
        <v>x</v>
      </c>
      <c r="B56" s="100"/>
      <c r="C56" s="25" t="s">
        <v>38</v>
      </c>
      <c r="I56" s="189"/>
      <c r="J56" s="190">
        <f>SUM(J20:J55)</f>
        <v>0</v>
      </c>
      <c r="K56" s="189"/>
      <c r="L56" s="190">
        <f>SUM(L20:L55)</f>
        <v>0</v>
      </c>
      <c r="M56" s="189"/>
      <c r="N56" s="190">
        <f>SUM(N20:N55)</f>
        <v>0</v>
      </c>
      <c r="O56" s="189"/>
      <c r="P56" s="190">
        <f>SUM(P20:P55)</f>
        <v>0</v>
      </c>
      <c r="R56" s="101">
        <f>SUM(R20:R55)</f>
        <v>0</v>
      </c>
      <c r="S56" s="261">
        <f>R56/$D$13</f>
        <v>0</v>
      </c>
      <c r="T56" s="102"/>
      <c r="V56" s="114">
        <f>SUM(J56,L56,N56)-R56</f>
        <v>0</v>
      </c>
      <c r="W56" s="103"/>
      <c r="X56" s="104"/>
      <c r="Y56" s="104"/>
      <c r="Z56" s="104"/>
      <c r="AA56" s="104"/>
      <c r="AB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</row>
    <row r="57" spans="1:45" x14ac:dyDescent="0.3">
      <c r="B57" s="84"/>
      <c r="I57" s="191"/>
      <c r="J57" s="192"/>
      <c r="K57" s="191"/>
      <c r="L57" s="192"/>
      <c r="M57" s="191"/>
      <c r="N57" s="192"/>
      <c r="O57" s="191"/>
      <c r="P57" s="192"/>
      <c r="S57" s="157"/>
      <c r="T57" s="87"/>
    </row>
    <row r="58" spans="1:45" s="25" customFormat="1" x14ac:dyDescent="0.3">
      <c r="A58" s="99"/>
      <c r="B58" s="100"/>
      <c r="C58" s="25" t="s">
        <v>39</v>
      </c>
      <c r="I58" s="189"/>
      <c r="J58" s="190"/>
      <c r="K58" s="189"/>
      <c r="L58" s="190"/>
      <c r="M58" s="189"/>
      <c r="N58" s="190"/>
      <c r="O58" s="189"/>
      <c r="P58" s="190"/>
      <c r="R58" s="101"/>
      <c r="S58" s="261"/>
      <c r="T58" s="102"/>
      <c r="V58" s="99"/>
      <c r="W58" s="103"/>
      <c r="X58" s="104"/>
      <c r="Y58" s="104"/>
      <c r="Z58" s="104"/>
      <c r="AA58" s="104"/>
      <c r="AB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</row>
    <row r="59" spans="1:45" s="25" customFormat="1" x14ac:dyDescent="0.3">
      <c r="A59" s="99"/>
      <c r="B59" s="100"/>
      <c r="I59" s="197" t="s">
        <v>40</v>
      </c>
      <c r="J59" s="190"/>
      <c r="K59" s="197" t="s">
        <v>40</v>
      </c>
      <c r="L59" s="190"/>
      <c r="M59" s="197" t="s">
        <v>40</v>
      </c>
      <c r="N59" s="190"/>
      <c r="O59" s="197" t="s">
        <v>40</v>
      </c>
      <c r="P59" s="190"/>
      <c r="R59" s="101"/>
      <c r="S59" s="261"/>
      <c r="T59" s="102"/>
      <c r="V59" s="99"/>
      <c r="W59" s="103"/>
      <c r="X59" s="104"/>
      <c r="Y59" s="104"/>
      <c r="Z59" s="104"/>
      <c r="AA59" s="104"/>
      <c r="AB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</row>
    <row r="60" spans="1:45" x14ac:dyDescent="0.3">
      <c r="A60" s="77" t="str">
        <f t="shared" ref="A60:A69" si="29">IF(R60&gt;0,"o","x")</f>
        <v>x</v>
      </c>
      <c r="B60" s="84"/>
      <c r="C60" s="108" t="s">
        <v>41</v>
      </c>
      <c r="D60" s="83"/>
      <c r="E60" s="83"/>
      <c r="F60" s="83"/>
      <c r="G60" s="115">
        <v>0</v>
      </c>
      <c r="H60" s="116" t="s">
        <v>42</v>
      </c>
      <c r="I60" s="195">
        <v>0</v>
      </c>
      <c r="J60" s="192">
        <f t="shared" ref="J60:N69" si="30">ROUND(I60*$G60,0)</f>
        <v>0</v>
      </c>
      <c r="K60" s="195">
        <v>0</v>
      </c>
      <c r="L60" s="192">
        <f t="shared" si="30"/>
        <v>0</v>
      </c>
      <c r="M60" s="195">
        <v>0</v>
      </c>
      <c r="N60" s="192">
        <f t="shared" si="30"/>
        <v>0</v>
      </c>
      <c r="O60" s="195">
        <v>0</v>
      </c>
      <c r="P60" s="192">
        <f t="shared" ref="P60:P69" si="31">ROUND(O60*$G60,0)</f>
        <v>0</v>
      </c>
      <c r="R60" s="86">
        <f>SUM(J60,L60,N60,P60)</f>
        <v>0</v>
      </c>
      <c r="S60" s="157">
        <f t="shared" ref="S60:S69" si="32">R60/$D$13</f>
        <v>0</v>
      </c>
      <c r="T60" s="87"/>
    </row>
    <row r="61" spans="1:45" x14ac:dyDescent="0.3">
      <c r="A61" s="77" t="str">
        <f t="shared" si="29"/>
        <v>x</v>
      </c>
      <c r="B61" s="84"/>
      <c r="C61" s="108" t="s">
        <v>41</v>
      </c>
      <c r="D61" s="83"/>
      <c r="E61" s="83"/>
      <c r="F61" s="83"/>
      <c r="G61" s="115">
        <v>0</v>
      </c>
      <c r="H61" s="116" t="s">
        <v>42</v>
      </c>
      <c r="I61" s="195">
        <v>0</v>
      </c>
      <c r="J61" s="192">
        <f t="shared" si="30"/>
        <v>0</v>
      </c>
      <c r="K61" s="195">
        <v>0</v>
      </c>
      <c r="L61" s="192">
        <f t="shared" si="30"/>
        <v>0</v>
      </c>
      <c r="M61" s="195">
        <v>0</v>
      </c>
      <c r="N61" s="192">
        <f t="shared" si="30"/>
        <v>0</v>
      </c>
      <c r="O61" s="195">
        <v>0</v>
      </c>
      <c r="P61" s="192">
        <f t="shared" si="31"/>
        <v>0</v>
      </c>
      <c r="R61" s="86">
        <f t="shared" ref="R61:R69" si="33">SUM(J61,L61,N61,P61)</f>
        <v>0</v>
      </c>
      <c r="S61" s="157">
        <f t="shared" si="32"/>
        <v>0</v>
      </c>
      <c r="T61" s="87"/>
    </row>
    <row r="62" spans="1:45" x14ac:dyDescent="0.3">
      <c r="A62" s="77" t="str">
        <f t="shared" si="29"/>
        <v>x</v>
      </c>
      <c r="B62" s="84"/>
      <c r="C62" s="108" t="s">
        <v>41</v>
      </c>
      <c r="D62" s="83"/>
      <c r="E62" s="83"/>
      <c r="F62" s="83"/>
      <c r="G62" s="115">
        <v>0</v>
      </c>
      <c r="H62" s="116" t="s">
        <v>42</v>
      </c>
      <c r="I62" s="195">
        <v>0</v>
      </c>
      <c r="J62" s="192">
        <f t="shared" si="30"/>
        <v>0</v>
      </c>
      <c r="K62" s="195">
        <v>0</v>
      </c>
      <c r="L62" s="192">
        <f t="shared" si="30"/>
        <v>0</v>
      </c>
      <c r="M62" s="195">
        <v>0</v>
      </c>
      <c r="N62" s="192">
        <f t="shared" si="30"/>
        <v>0</v>
      </c>
      <c r="O62" s="195">
        <v>0</v>
      </c>
      <c r="P62" s="192">
        <f t="shared" si="31"/>
        <v>0</v>
      </c>
      <c r="R62" s="86">
        <f t="shared" si="33"/>
        <v>0</v>
      </c>
      <c r="S62" s="157">
        <f t="shared" si="32"/>
        <v>0</v>
      </c>
      <c r="T62" s="87"/>
    </row>
    <row r="63" spans="1:45" x14ac:dyDescent="0.3">
      <c r="A63" s="77" t="str">
        <f t="shared" si="29"/>
        <v>x</v>
      </c>
      <c r="B63" s="84"/>
      <c r="C63" s="108" t="s">
        <v>41</v>
      </c>
      <c r="D63" s="83"/>
      <c r="E63" s="83"/>
      <c r="F63" s="83"/>
      <c r="G63" s="115">
        <v>0</v>
      </c>
      <c r="H63" s="116" t="s">
        <v>42</v>
      </c>
      <c r="I63" s="195">
        <v>0</v>
      </c>
      <c r="J63" s="192">
        <f t="shared" si="30"/>
        <v>0</v>
      </c>
      <c r="K63" s="195">
        <v>0</v>
      </c>
      <c r="L63" s="192">
        <f t="shared" si="30"/>
        <v>0</v>
      </c>
      <c r="M63" s="195">
        <v>0</v>
      </c>
      <c r="N63" s="192">
        <f t="shared" si="30"/>
        <v>0</v>
      </c>
      <c r="O63" s="195">
        <v>0</v>
      </c>
      <c r="P63" s="192">
        <f t="shared" si="31"/>
        <v>0</v>
      </c>
      <c r="R63" s="86">
        <f t="shared" si="33"/>
        <v>0</v>
      </c>
      <c r="S63" s="157">
        <f t="shared" si="32"/>
        <v>0</v>
      </c>
      <c r="T63" s="87"/>
    </row>
    <row r="64" spans="1:45" x14ac:dyDescent="0.3">
      <c r="A64" s="77" t="str">
        <f t="shared" si="29"/>
        <v>x</v>
      </c>
      <c r="B64" s="84"/>
      <c r="C64" s="108" t="s">
        <v>41</v>
      </c>
      <c r="D64" s="83"/>
      <c r="E64" s="83"/>
      <c r="F64" s="83"/>
      <c r="G64" s="115">
        <v>0</v>
      </c>
      <c r="H64" s="116" t="s">
        <v>42</v>
      </c>
      <c r="I64" s="195">
        <v>0</v>
      </c>
      <c r="J64" s="192">
        <f t="shared" si="30"/>
        <v>0</v>
      </c>
      <c r="K64" s="195">
        <v>0</v>
      </c>
      <c r="L64" s="192">
        <f t="shared" si="30"/>
        <v>0</v>
      </c>
      <c r="M64" s="195">
        <v>0</v>
      </c>
      <c r="N64" s="192">
        <f t="shared" si="30"/>
        <v>0</v>
      </c>
      <c r="O64" s="195">
        <v>0</v>
      </c>
      <c r="P64" s="192">
        <f t="shared" si="31"/>
        <v>0</v>
      </c>
      <c r="R64" s="86">
        <f t="shared" si="33"/>
        <v>0</v>
      </c>
      <c r="S64" s="157">
        <f t="shared" si="32"/>
        <v>0</v>
      </c>
      <c r="T64" s="87"/>
    </row>
    <row r="65" spans="1:45" x14ac:dyDescent="0.3">
      <c r="A65" s="77" t="str">
        <f t="shared" si="29"/>
        <v>x</v>
      </c>
      <c r="B65" s="84"/>
      <c r="C65" s="108" t="s">
        <v>41</v>
      </c>
      <c r="D65" s="83"/>
      <c r="E65" s="83"/>
      <c r="F65" s="83"/>
      <c r="G65" s="115">
        <v>0</v>
      </c>
      <c r="H65" s="116" t="s">
        <v>42</v>
      </c>
      <c r="I65" s="195">
        <v>0</v>
      </c>
      <c r="J65" s="192">
        <f t="shared" si="30"/>
        <v>0</v>
      </c>
      <c r="K65" s="195">
        <v>0</v>
      </c>
      <c r="L65" s="192">
        <f t="shared" si="30"/>
        <v>0</v>
      </c>
      <c r="M65" s="195">
        <v>0</v>
      </c>
      <c r="N65" s="192">
        <f t="shared" si="30"/>
        <v>0</v>
      </c>
      <c r="O65" s="195">
        <v>0</v>
      </c>
      <c r="P65" s="192">
        <f t="shared" si="31"/>
        <v>0</v>
      </c>
      <c r="R65" s="86">
        <f t="shared" si="33"/>
        <v>0</v>
      </c>
      <c r="S65" s="157">
        <f t="shared" si="32"/>
        <v>0</v>
      </c>
      <c r="T65" s="87"/>
    </row>
    <row r="66" spans="1:45" x14ac:dyDescent="0.3">
      <c r="A66" s="77" t="str">
        <f t="shared" si="29"/>
        <v>x</v>
      </c>
      <c r="B66" s="84"/>
      <c r="C66" s="108" t="s">
        <v>41</v>
      </c>
      <c r="D66" s="83"/>
      <c r="E66" s="83"/>
      <c r="F66" s="83"/>
      <c r="G66" s="117">
        <v>0</v>
      </c>
      <c r="H66" s="116" t="s">
        <v>43</v>
      </c>
      <c r="I66" s="195">
        <v>0</v>
      </c>
      <c r="J66" s="192">
        <f t="shared" si="30"/>
        <v>0</v>
      </c>
      <c r="K66" s="195">
        <v>0</v>
      </c>
      <c r="L66" s="192">
        <f t="shared" si="30"/>
        <v>0</v>
      </c>
      <c r="M66" s="195">
        <v>0</v>
      </c>
      <c r="N66" s="192">
        <f t="shared" si="30"/>
        <v>0</v>
      </c>
      <c r="O66" s="195">
        <v>0</v>
      </c>
      <c r="P66" s="192">
        <f t="shared" si="31"/>
        <v>0</v>
      </c>
      <c r="R66" s="86">
        <f t="shared" si="33"/>
        <v>0</v>
      </c>
      <c r="S66" s="157">
        <f t="shared" si="32"/>
        <v>0</v>
      </c>
      <c r="T66" s="87"/>
    </row>
    <row r="67" spans="1:45" x14ac:dyDescent="0.3">
      <c r="A67" s="77" t="str">
        <f t="shared" si="29"/>
        <v>x</v>
      </c>
      <c r="B67" s="84"/>
      <c r="C67" s="108" t="s">
        <v>41</v>
      </c>
      <c r="D67" s="83"/>
      <c r="E67" s="83"/>
      <c r="F67" s="83"/>
      <c r="G67" s="117">
        <v>0</v>
      </c>
      <c r="H67" s="116" t="s">
        <v>43</v>
      </c>
      <c r="I67" s="195">
        <v>0</v>
      </c>
      <c r="J67" s="192">
        <f t="shared" si="30"/>
        <v>0</v>
      </c>
      <c r="K67" s="195">
        <v>0</v>
      </c>
      <c r="L67" s="192">
        <f t="shared" si="30"/>
        <v>0</v>
      </c>
      <c r="M67" s="195">
        <v>0</v>
      </c>
      <c r="N67" s="192">
        <f t="shared" si="30"/>
        <v>0</v>
      </c>
      <c r="O67" s="195">
        <v>0</v>
      </c>
      <c r="P67" s="192">
        <f t="shared" si="31"/>
        <v>0</v>
      </c>
      <c r="R67" s="86">
        <f t="shared" si="33"/>
        <v>0</v>
      </c>
      <c r="S67" s="157">
        <f t="shared" si="32"/>
        <v>0</v>
      </c>
      <c r="T67" s="87"/>
    </row>
    <row r="68" spans="1:45" x14ac:dyDescent="0.3">
      <c r="A68" s="77" t="str">
        <f t="shared" si="29"/>
        <v>x</v>
      </c>
      <c r="B68" s="84"/>
      <c r="C68" s="108" t="s">
        <v>41</v>
      </c>
      <c r="D68" s="83"/>
      <c r="E68" s="83"/>
      <c r="F68" s="83"/>
      <c r="G68" s="117">
        <v>0</v>
      </c>
      <c r="H68" s="116" t="s">
        <v>43</v>
      </c>
      <c r="I68" s="195">
        <v>0</v>
      </c>
      <c r="J68" s="192">
        <f t="shared" si="30"/>
        <v>0</v>
      </c>
      <c r="K68" s="195">
        <v>0</v>
      </c>
      <c r="L68" s="192">
        <f t="shared" si="30"/>
        <v>0</v>
      </c>
      <c r="M68" s="195">
        <v>0</v>
      </c>
      <c r="N68" s="192">
        <f t="shared" si="30"/>
        <v>0</v>
      </c>
      <c r="O68" s="195">
        <v>0</v>
      </c>
      <c r="P68" s="192">
        <f t="shared" si="31"/>
        <v>0</v>
      </c>
      <c r="R68" s="86">
        <f t="shared" si="33"/>
        <v>0</v>
      </c>
      <c r="S68" s="157">
        <f t="shared" si="32"/>
        <v>0</v>
      </c>
      <c r="T68" s="87"/>
    </row>
    <row r="69" spans="1:45" x14ac:dyDescent="0.3">
      <c r="A69" s="77" t="str">
        <f t="shared" si="29"/>
        <v>x</v>
      </c>
      <c r="B69" s="84"/>
      <c r="C69" s="108" t="s">
        <v>41</v>
      </c>
      <c r="D69" s="83"/>
      <c r="E69" s="83"/>
      <c r="F69" s="83"/>
      <c r="G69" s="117">
        <v>0</v>
      </c>
      <c r="H69" s="116" t="s">
        <v>43</v>
      </c>
      <c r="I69" s="195">
        <v>0</v>
      </c>
      <c r="J69" s="192">
        <f t="shared" si="30"/>
        <v>0</v>
      </c>
      <c r="K69" s="195">
        <v>0</v>
      </c>
      <c r="L69" s="192">
        <f t="shared" si="30"/>
        <v>0</v>
      </c>
      <c r="M69" s="195">
        <v>0</v>
      </c>
      <c r="N69" s="192">
        <f t="shared" si="30"/>
        <v>0</v>
      </c>
      <c r="O69" s="195">
        <v>0</v>
      </c>
      <c r="P69" s="192">
        <f t="shared" si="31"/>
        <v>0</v>
      </c>
      <c r="R69" s="86">
        <f t="shared" si="33"/>
        <v>0</v>
      </c>
      <c r="S69" s="157">
        <f t="shared" si="32"/>
        <v>0</v>
      </c>
      <c r="T69" s="87"/>
    </row>
    <row r="70" spans="1:45" x14ac:dyDescent="0.3">
      <c r="B70" s="84"/>
      <c r="I70" s="191"/>
      <c r="J70" s="196" t="s">
        <v>37</v>
      </c>
      <c r="K70" s="191"/>
      <c r="L70" s="196" t="s">
        <v>37</v>
      </c>
      <c r="M70" s="191"/>
      <c r="N70" s="196" t="s">
        <v>37</v>
      </c>
      <c r="O70" s="191"/>
      <c r="P70" s="196" t="s">
        <v>37</v>
      </c>
      <c r="R70" s="113" t="s">
        <v>37</v>
      </c>
      <c r="S70" s="260"/>
      <c r="T70" s="87"/>
    </row>
    <row r="71" spans="1:45" s="25" customFormat="1" x14ac:dyDescent="0.3">
      <c r="A71" s="77" t="str">
        <f t="shared" ref="A71" si="34">IF(R71&gt;0,"o","x")</f>
        <v>x</v>
      </c>
      <c r="B71" s="100"/>
      <c r="C71" s="25" t="s">
        <v>44</v>
      </c>
      <c r="I71" s="189"/>
      <c r="J71" s="190">
        <f>SUM(J59:J70)</f>
        <v>0</v>
      </c>
      <c r="K71" s="189"/>
      <c r="L71" s="190">
        <f>SUM(L59:L70)</f>
        <v>0</v>
      </c>
      <c r="M71" s="189"/>
      <c r="N71" s="190">
        <f>SUM(N59:N70)</f>
        <v>0</v>
      </c>
      <c r="O71" s="189"/>
      <c r="P71" s="190">
        <f>SUM(P59:P70)</f>
        <v>0</v>
      </c>
      <c r="R71" s="101">
        <f>SUM(R59:R70)</f>
        <v>0</v>
      </c>
      <c r="S71" s="261">
        <f>R71/$D$13</f>
        <v>0</v>
      </c>
      <c r="T71" s="102"/>
      <c r="V71" s="114">
        <f>SUM(J71,L71,N71)-R71</f>
        <v>0</v>
      </c>
      <c r="W71" s="103"/>
      <c r="X71" s="104"/>
      <c r="Y71" s="104"/>
      <c r="Z71" s="104"/>
      <c r="AA71" s="104"/>
      <c r="AB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</row>
    <row r="72" spans="1:45" x14ac:dyDescent="0.3">
      <c r="B72" s="84"/>
      <c r="I72" s="191"/>
      <c r="J72" s="192"/>
      <c r="K72" s="191"/>
      <c r="L72" s="192"/>
      <c r="M72" s="191"/>
      <c r="N72" s="192"/>
      <c r="O72" s="191"/>
      <c r="P72" s="192"/>
      <c r="S72" s="157"/>
      <c r="T72" s="87"/>
    </row>
    <row r="73" spans="1:45" s="25" customFormat="1" x14ac:dyDescent="0.3">
      <c r="A73" s="99"/>
      <c r="B73" s="100"/>
      <c r="C73" s="25" t="s">
        <v>45</v>
      </c>
      <c r="G73" s="24"/>
      <c r="I73" s="189"/>
      <c r="J73" s="190"/>
      <c r="K73" s="189"/>
      <c r="L73" s="190"/>
      <c r="M73" s="189"/>
      <c r="N73" s="190"/>
      <c r="O73" s="189"/>
      <c r="P73" s="190"/>
      <c r="R73" s="101"/>
      <c r="S73" s="261"/>
      <c r="T73" s="102"/>
      <c r="V73" s="99"/>
      <c r="W73" s="103"/>
      <c r="X73" s="104"/>
      <c r="Y73" s="104"/>
      <c r="Z73" s="104"/>
      <c r="AA73" s="104"/>
      <c r="AB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</row>
    <row r="74" spans="1:45" s="25" customFormat="1" x14ac:dyDescent="0.3">
      <c r="A74" s="99"/>
      <c r="B74" s="100"/>
      <c r="G74" s="24"/>
      <c r="I74" s="197" t="s">
        <v>46</v>
      </c>
      <c r="J74" s="190"/>
      <c r="K74" s="197" t="s">
        <v>46</v>
      </c>
      <c r="L74" s="190"/>
      <c r="M74" s="197" t="s">
        <v>46</v>
      </c>
      <c r="N74" s="190"/>
      <c r="O74" s="197" t="s">
        <v>46</v>
      </c>
      <c r="P74" s="190"/>
      <c r="R74" s="101"/>
      <c r="S74" s="261"/>
      <c r="T74" s="102"/>
      <c r="V74" s="99"/>
      <c r="W74" s="103"/>
      <c r="X74" s="104"/>
      <c r="Y74" s="104"/>
      <c r="Z74" s="104"/>
      <c r="AA74" s="104"/>
      <c r="AB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</row>
    <row r="75" spans="1:45" s="25" customFormat="1" x14ac:dyDescent="0.3">
      <c r="A75" s="77" t="str">
        <f t="shared" ref="A75:A84" si="35">IF(R75&gt;0,"o","x")</f>
        <v>x</v>
      </c>
      <c r="B75" s="100"/>
      <c r="C75" s="108" t="s">
        <v>10</v>
      </c>
      <c r="D75" s="104"/>
      <c r="E75" s="104"/>
      <c r="F75" s="104"/>
      <c r="G75" s="117">
        <v>0</v>
      </c>
      <c r="H75" s="116" t="s">
        <v>47</v>
      </c>
      <c r="I75" s="195">
        <v>0</v>
      </c>
      <c r="J75" s="192">
        <f>ROUND(I75*G75,0)</f>
        <v>0</v>
      </c>
      <c r="K75" s="195">
        <v>0</v>
      </c>
      <c r="L75" s="192">
        <f t="shared" ref="L75:L84" si="36">ROUND(K75*$G75,0)</f>
        <v>0</v>
      </c>
      <c r="M75" s="195">
        <v>0</v>
      </c>
      <c r="N75" s="192">
        <f t="shared" ref="N75:N84" si="37">ROUND(M75*$G75,0)</f>
        <v>0</v>
      </c>
      <c r="O75" s="195">
        <v>0</v>
      </c>
      <c r="P75" s="192">
        <f t="shared" ref="P75:P84" si="38">ROUND(O75*$G75,0)</f>
        <v>0</v>
      </c>
      <c r="R75" s="86">
        <f t="shared" ref="R75:R84" si="39">SUM(J75,L75,N75,P75)</f>
        <v>0</v>
      </c>
      <c r="S75" s="157">
        <f t="shared" ref="S75:S84" si="40">R75/$D$13</f>
        <v>0</v>
      </c>
      <c r="T75" s="102"/>
      <c r="V75" s="99"/>
      <c r="W75" s="103"/>
      <c r="X75" s="104"/>
      <c r="Y75" s="104"/>
      <c r="Z75" s="104"/>
      <c r="AA75" s="104"/>
      <c r="AB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</row>
    <row r="76" spans="1:45" s="25" customFormat="1" x14ac:dyDescent="0.3">
      <c r="A76" s="77" t="str">
        <f t="shared" si="35"/>
        <v>x</v>
      </c>
      <c r="B76" s="100"/>
      <c r="C76" s="108" t="s">
        <v>10</v>
      </c>
      <c r="D76" s="104"/>
      <c r="E76" s="104"/>
      <c r="F76" s="104"/>
      <c r="G76" s="117">
        <v>0</v>
      </c>
      <c r="H76" s="116" t="s">
        <v>47</v>
      </c>
      <c r="I76" s="195">
        <v>0</v>
      </c>
      <c r="J76" s="192">
        <f t="shared" ref="J76:J84" si="41">ROUND(I76*G76,0)</f>
        <v>0</v>
      </c>
      <c r="K76" s="195">
        <v>0</v>
      </c>
      <c r="L76" s="192">
        <f t="shared" si="36"/>
        <v>0</v>
      </c>
      <c r="M76" s="195">
        <v>0</v>
      </c>
      <c r="N76" s="192">
        <f t="shared" si="37"/>
        <v>0</v>
      </c>
      <c r="O76" s="195">
        <v>0</v>
      </c>
      <c r="P76" s="192">
        <f t="shared" si="38"/>
        <v>0</v>
      </c>
      <c r="R76" s="86">
        <f t="shared" si="39"/>
        <v>0</v>
      </c>
      <c r="S76" s="157">
        <f t="shared" si="40"/>
        <v>0</v>
      </c>
      <c r="T76" s="102"/>
      <c r="V76" s="99"/>
      <c r="W76" s="103"/>
      <c r="X76" s="104"/>
      <c r="Y76" s="104"/>
      <c r="Z76" s="104"/>
      <c r="AA76" s="104"/>
      <c r="AB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</row>
    <row r="77" spans="1:45" s="25" customFormat="1" x14ac:dyDescent="0.3">
      <c r="A77" s="77" t="str">
        <f t="shared" si="35"/>
        <v>x</v>
      </c>
      <c r="B77" s="100"/>
      <c r="C77" s="108" t="s">
        <v>10</v>
      </c>
      <c r="D77" s="104"/>
      <c r="E77" s="104"/>
      <c r="F77" s="104"/>
      <c r="G77" s="117">
        <v>0</v>
      </c>
      <c r="H77" s="116" t="s">
        <v>47</v>
      </c>
      <c r="I77" s="195">
        <v>0</v>
      </c>
      <c r="J77" s="192">
        <f t="shared" si="41"/>
        <v>0</v>
      </c>
      <c r="K77" s="195">
        <v>0</v>
      </c>
      <c r="L77" s="192">
        <f t="shared" si="36"/>
        <v>0</v>
      </c>
      <c r="M77" s="195">
        <v>0</v>
      </c>
      <c r="N77" s="192">
        <f t="shared" si="37"/>
        <v>0</v>
      </c>
      <c r="O77" s="195">
        <v>0</v>
      </c>
      <c r="P77" s="192">
        <f t="shared" si="38"/>
        <v>0</v>
      </c>
      <c r="R77" s="86">
        <f t="shared" si="39"/>
        <v>0</v>
      </c>
      <c r="S77" s="157">
        <f t="shared" si="40"/>
        <v>0</v>
      </c>
      <c r="T77" s="102"/>
      <c r="V77" s="99"/>
      <c r="W77" s="103"/>
      <c r="X77" s="104"/>
      <c r="Y77" s="104"/>
      <c r="Z77" s="104"/>
      <c r="AA77" s="104"/>
      <c r="AB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</row>
    <row r="78" spans="1:45" x14ac:dyDescent="0.3">
      <c r="A78" s="77" t="str">
        <f t="shared" si="35"/>
        <v>x</v>
      </c>
      <c r="B78" s="84"/>
      <c r="C78" s="108" t="s">
        <v>10</v>
      </c>
      <c r="D78" s="83"/>
      <c r="E78" s="83"/>
      <c r="F78" s="83"/>
      <c r="G78" s="117">
        <v>0</v>
      </c>
      <c r="H78" s="116" t="s">
        <v>47</v>
      </c>
      <c r="I78" s="195">
        <v>0</v>
      </c>
      <c r="J78" s="192">
        <f t="shared" si="41"/>
        <v>0</v>
      </c>
      <c r="K78" s="195">
        <v>0</v>
      </c>
      <c r="L78" s="192">
        <f t="shared" si="36"/>
        <v>0</v>
      </c>
      <c r="M78" s="195">
        <v>0</v>
      </c>
      <c r="N78" s="192">
        <f t="shared" si="37"/>
        <v>0</v>
      </c>
      <c r="O78" s="195">
        <v>0</v>
      </c>
      <c r="P78" s="192">
        <f t="shared" si="38"/>
        <v>0</v>
      </c>
      <c r="R78" s="86">
        <f t="shared" si="39"/>
        <v>0</v>
      </c>
      <c r="S78" s="157">
        <f t="shared" si="40"/>
        <v>0</v>
      </c>
      <c r="T78" s="87"/>
    </row>
    <row r="79" spans="1:45" x14ac:dyDescent="0.3">
      <c r="A79" s="77" t="str">
        <f t="shared" si="35"/>
        <v>x</v>
      </c>
      <c r="B79" s="84"/>
      <c r="C79" s="108" t="s">
        <v>10</v>
      </c>
      <c r="D79" s="83"/>
      <c r="E79" s="83"/>
      <c r="F79" s="83"/>
      <c r="G79" s="117">
        <v>0</v>
      </c>
      <c r="H79" s="116" t="s">
        <v>47</v>
      </c>
      <c r="I79" s="195">
        <v>0</v>
      </c>
      <c r="J79" s="192">
        <f t="shared" si="41"/>
        <v>0</v>
      </c>
      <c r="K79" s="195">
        <v>0</v>
      </c>
      <c r="L79" s="192">
        <f t="shared" si="36"/>
        <v>0</v>
      </c>
      <c r="M79" s="195">
        <v>0</v>
      </c>
      <c r="N79" s="192">
        <f t="shared" si="37"/>
        <v>0</v>
      </c>
      <c r="O79" s="195">
        <v>0</v>
      </c>
      <c r="P79" s="192">
        <f t="shared" si="38"/>
        <v>0</v>
      </c>
      <c r="R79" s="86">
        <f t="shared" si="39"/>
        <v>0</v>
      </c>
      <c r="S79" s="157">
        <f t="shared" si="40"/>
        <v>0</v>
      </c>
      <c r="T79" s="87"/>
    </row>
    <row r="80" spans="1:45" x14ac:dyDescent="0.3">
      <c r="A80" s="77" t="str">
        <f t="shared" si="35"/>
        <v>x</v>
      </c>
      <c r="B80" s="84"/>
      <c r="C80" s="108" t="s">
        <v>10</v>
      </c>
      <c r="D80" s="83"/>
      <c r="E80" s="83"/>
      <c r="F80" s="83"/>
      <c r="G80" s="117">
        <v>0</v>
      </c>
      <c r="H80" s="116" t="s">
        <v>47</v>
      </c>
      <c r="I80" s="195">
        <v>0</v>
      </c>
      <c r="J80" s="192">
        <f t="shared" si="41"/>
        <v>0</v>
      </c>
      <c r="K80" s="195">
        <v>0</v>
      </c>
      <c r="L80" s="192">
        <f t="shared" si="36"/>
        <v>0</v>
      </c>
      <c r="M80" s="195">
        <v>0</v>
      </c>
      <c r="N80" s="192">
        <f t="shared" si="37"/>
        <v>0</v>
      </c>
      <c r="O80" s="195">
        <v>0</v>
      </c>
      <c r="P80" s="192">
        <f t="shared" si="38"/>
        <v>0</v>
      </c>
      <c r="R80" s="86">
        <f t="shared" si="39"/>
        <v>0</v>
      </c>
      <c r="S80" s="157">
        <f t="shared" si="40"/>
        <v>0</v>
      </c>
      <c r="T80" s="87"/>
    </row>
    <row r="81" spans="1:45" s="25" customFormat="1" x14ac:dyDescent="0.3">
      <c r="A81" s="77" t="str">
        <f t="shared" si="35"/>
        <v>x</v>
      </c>
      <c r="B81" s="100"/>
      <c r="C81" s="108" t="s">
        <v>10</v>
      </c>
      <c r="D81" s="104"/>
      <c r="E81" s="104"/>
      <c r="F81" s="104"/>
      <c r="G81" s="118">
        <v>0</v>
      </c>
      <c r="H81" s="116" t="s">
        <v>42</v>
      </c>
      <c r="I81" s="195">
        <v>0</v>
      </c>
      <c r="J81" s="192">
        <f t="shared" si="41"/>
        <v>0</v>
      </c>
      <c r="K81" s="195">
        <v>0</v>
      </c>
      <c r="L81" s="192">
        <f t="shared" si="36"/>
        <v>0</v>
      </c>
      <c r="M81" s="195">
        <v>0</v>
      </c>
      <c r="N81" s="192">
        <f t="shared" si="37"/>
        <v>0</v>
      </c>
      <c r="O81" s="195">
        <v>0</v>
      </c>
      <c r="P81" s="192">
        <f t="shared" si="38"/>
        <v>0</v>
      </c>
      <c r="R81" s="86">
        <f t="shared" si="39"/>
        <v>0</v>
      </c>
      <c r="S81" s="157">
        <f t="shared" si="40"/>
        <v>0</v>
      </c>
      <c r="T81" s="102"/>
      <c r="V81" s="99"/>
      <c r="W81" s="103"/>
      <c r="X81" s="104"/>
      <c r="Y81" s="104"/>
      <c r="Z81" s="104"/>
      <c r="AA81" s="104"/>
      <c r="AB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</row>
    <row r="82" spans="1:45" x14ac:dyDescent="0.3">
      <c r="A82" s="77" t="str">
        <f t="shared" si="35"/>
        <v>x</v>
      </c>
      <c r="B82" s="84"/>
      <c r="C82" s="108" t="s">
        <v>10</v>
      </c>
      <c r="D82" s="83"/>
      <c r="E82" s="83"/>
      <c r="F82" s="83"/>
      <c r="G82" s="118">
        <v>0</v>
      </c>
      <c r="H82" s="116" t="s">
        <v>42</v>
      </c>
      <c r="I82" s="195">
        <v>0</v>
      </c>
      <c r="J82" s="192">
        <f t="shared" si="41"/>
        <v>0</v>
      </c>
      <c r="K82" s="195">
        <v>0</v>
      </c>
      <c r="L82" s="192">
        <f t="shared" si="36"/>
        <v>0</v>
      </c>
      <c r="M82" s="195">
        <v>0</v>
      </c>
      <c r="N82" s="192">
        <f t="shared" si="37"/>
        <v>0</v>
      </c>
      <c r="O82" s="195">
        <v>0</v>
      </c>
      <c r="P82" s="192">
        <f t="shared" si="38"/>
        <v>0</v>
      </c>
      <c r="R82" s="86">
        <f t="shared" si="39"/>
        <v>0</v>
      </c>
      <c r="S82" s="157">
        <f t="shared" si="40"/>
        <v>0</v>
      </c>
      <c r="T82" s="87"/>
    </row>
    <row r="83" spans="1:45" x14ac:dyDescent="0.3">
      <c r="A83" s="77" t="str">
        <f t="shared" si="35"/>
        <v>x</v>
      </c>
      <c r="B83" s="84"/>
      <c r="C83" s="108" t="s">
        <v>10</v>
      </c>
      <c r="D83" s="83"/>
      <c r="E83" s="83"/>
      <c r="F83" s="83"/>
      <c r="G83" s="118">
        <v>0</v>
      </c>
      <c r="H83" s="116" t="s">
        <v>42</v>
      </c>
      <c r="I83" s="195">
        <v>0</v>
      </c>
      <c r="J83" s="192">
        <f t="shared" si="41"/>
        <v>0</v>
      </c>
      <c r="K83" s="195">
        <v>0</v>
      </c>
      <c r="L83" s="192">
        <f t="shared" si="36"/>
        <v>0</v>
      </c>
      <c r="M83" s="195">
        <v>0</v>
      </c>
      <c r="N83" s="192">
        <f t="shared" si="37"/>
        <v>0</v>
      </c>
      <c r="O83" s="195">
        <v>0</v>
      </c>
      <c r="P83" s="192">
        <f t="shared" si="38"/>
        <v>0</v>
      </c>
      <c r="R83" s="86">
        <f t="shared" si="39"/>
        <v>0</v>
      </c>
      <c r="S83" s="157">
        <f t="shared" si="40"/>
        <v>0</v>
      </c>
      <c r="T83" s="87"/>
    </row>
    <row r="84" spans="1:45" x14ac:dyDescent="0.3">
      <c r="A84" s="77" t="str">
        <f t="shared" si="35"/>
        <v>x</v>
      </c>
      <c r="B84" s="84"/>
      <c r="C84" s="108" t="s">
        <v>10</v>
      </c>
      <c r="D84" s="83"/>
      <c r="E84" s="83"/>
      <c r="F84" s="83"/>
      <c r="G84" s="118">
        <v>0</v>
      </c>
      <c r="H84" s="116" t="s">
        <v>42</v>
      </c>
      <c r="I84" s="195">
        <v>0</v>
      </c>
      <c r="J84" s="192">
        <f t="shared" si="41"/>
        <v>0</v>
      </c>
      <c r="K84" s="195">
        <v>0</v>
      </c>
      <c r="L84" s="192">
        <f t="shared" si="36"/>
        <v>0</v>
      </c>
      <c r="M84" s="195">
        <v>0</v>
      </c>
      <c r="N84" s="192">
        <f t="shared" si="37"/>
        <v>0</v>
      </c>
      <c r="O84" s="195">
        <v>0</v>
      </c>
      <c r="P84" s="192">
        <f t="shared" si="38"/>
        <v>0</v>
      </c>
      <c r="R84" s="86">
        <f t="shared" si="39"/>
        <v>0</v>
      </c>
      <c r="S84" s="157">
        <f t="shared" si="40"/>
        <v>0</v>
      </c>
      <c r="T84" s="87"/>
    </row>
    <row r="85" spans="1:45" x14ac:dyDescent="0.3">
      <c r="B85" s="84"/>
      <c r="I85" s="191"/>
      <c r="J85" s="196" t="s">
        <v>37</v>
      </c>
      <c r="K85" s="191"/>
      <c r="L85" s="196" t="s">
        <v>37</v>
      </c>
      <c r="M85" s="191"/>
      <c r="N85" s="196" t="s">
        <v>37</v>
      </c>
      <c r="O85" s="191"/>
      <c r="P85" s="196" t="s">
        <v>37</v>
      </c>
      <c r="R85" s="113" t="s">
        <v>37</v>
      </c>
      <c r="S85" s="260"/>
      <c r="T85" s="87"/>
    </row>
    <row r="86" spans="1:45" s="25" customFormat="1" x14ac:dyDescent="0.3">
      <c r="A86" s="77" t="str">
        <f t="shared" ref="A86" si="42">IF(R86&gt;0,"o","x")</f>
        <v>x</v>
      </c>
      <c r="B86" s="100"/>
      <c r="C86" s="25" t="s">
        <v>48</v>
      </c>
      <c r="G86" s="24"/>
      <c r="I86" s="189"/>
      <c r="J86" s="190">
        <f>SUM(J74:J85)</f>
        <v>0</v>
      </c>
      <c r="K86" s="189"/>
      <c r="L86" s="190">
        <f>SUM(L74:L85)</f>
        <v>0</v>
      </c>
      <c r="M86" s="189"/>
      <c r="N86" s="190">
        <f>SUM(N74:N85)</f>
        <v>0</v>
      </c>
      <c r="O86" s="189"/>
      <c r="P86" s="190">
        <f>SUM(P74:P85)</f>
        <v>0</v>
      </c>
      <c r="R86" s="101">
        <f>SUM(R74:R85)</f>
        <v>0</v>
      </c>
      <c r="S86" s="261">
        <f>R86/$D$13</f>
        <v>0</v>
      </c>
      <c r="T86" s="102"/>
      <c r="V86" s="114">
        <f>SUM(J86,L86,N86)-R86</f>
        <v>0</v>
      </c>
      <c r="W86" s="103"/>
      <c r="X86" s="104"/>
      <c r="Y86" s="104"/>
      <c r="Z86" s="104"/>
      <c r="AA86" s="104"/>
      <c r="AB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</row>
    <row r="87" spans="1:45" x14ac:dyDescent="0.3">
      <c r="B87" s="84"/>
      <c r="I87" s="191"/>
      <c r="J87" s="192"/>
      <c r="K87" s="191"/>
      <c r="L87" s="192"/>
      <c r="M87" s="191"/>
      <c r="N87" s="192"/>
      <c r="O87" s="191"/>
      <c r="P87" s="192"/>
      <c r="S87" s="157"/>
      <c r="T87" s="87"/>
    </row>
    <row r="88" spans="1:45" s="25" customFormat="1" x14ac:dyDescent="0.3">
      <c r="A88" s="99"/>
      <c r="B88" s="100"/>
      <c r="C88" s="25" t="s">
        <v>49</v>
      </c>
      <c r="G88" s="24"/>
      <c r="I88" s="189"/>
      <c r="J88" s="190"/>
      <c r="K88" s="189"/>
      <c r="L88" s="190"/>
      <c r="M88" s="189"/>
      <c r="N88" s="190"/>
      <c r="O88" s="189"/>
      <c r="P88" s="190"/>
      <c r="R88" s="101"/>
      <c r="S88" s="261"/>
      <c r="T88" s="102"/>
      <c r="V88" s="99"/>
      <c r="W88" s="103"/>
      <c r="X88" s="104"/>
      <c r="Y88" s="104"/>
      <c r="Z88" s="104"/>
      <c r="AA88" s="104"/>
      <c r="AB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</row>
    <row r="89" spans="1:45" x14ac:dyDescent="0.3">
      <c r="B89" s="84"/>
      <c r="I89" s="191"/>
      <c r="J89" s="192"/>
      <c r="K89" s="191"/>
      <c r="L89" s="192"/>
      <c r="M89" s="191"/>
      <c r="N89" s="192"/>
      <c r="O89" s="191"/>
      <c r="P89" s="192"/>
      <c r="S89" s="157"/>
      <c r="T89" s="87"/>
    </row>
    <row r="90" spans="1:45" x14ac:dyDescent="0.3">
      <c r="A90" s="77" t="str">
        <f>IF((R90:R149)&gt;0,"o","x")</f>
        <v>x</v>
      </c>
      <c r="B90" s="84"/>
      <c r="C90" s="24" t="s">
        <v>156</v>
      </c>
      <c r="I90" s="193" t="s">
        <v>50</v>
      </c>
      <c r="J90" s="192"/>
      <c r="K90" s="193" t="s">
        <v>50</v>
      </c>
      <c r="L90" s="192"/>
      <c r="M90" s="193" t="s">
        <v>50</v>
      </c>
      <c r="N90" s="192"/>
      <c r="O90" s="193" t="s">
        <v>50</v>
      </c>
      <c r="P90" s="192"/>
      <c r="S90" s="157"/>
      <c r="T90" s="87"/>
    </row>
    <row r="91" spans="1:45" x14ac:dyDescent="0.3">
      <c r="A91" s="77" t="s">
        <v>51</v>
      </c>
      <c r="B91" s="84"/>
      <c r="C91" s="173" t="s">
        <v>52</v>
      </c>
      <c r="E91" s="156" t="s">
        <v>176</v>
      </c>
      <c r="I91" s="193"/>
      <c r="J91" s="192"/>
      <c r="K91" s="193"/>
      <c r="L91" s="192"/>
      <c r="M91" s="193"/>
      <c r="N91" s="192"/>
      <c r="O91" s="193"/>
      <c r="P91" s="192"/>
      <c r="S91" s="157"/>
      <c r="T91" s="87"/>
    </row>
    <row r="92" spans="1:45" s="25" customFormat="1" x14ac:dyDescent="0.3">
      <c r="A92" s="77" t="str">
        <f t="shared" ref="A92:A149" si="43">IF(R92&gt;0,"o","x")</f>
        <v>x</v>
      </c>
      <c r="B92" s="100"/>
      <c r="C92" s="119" t="s">
        <v>53</v>
      </c>
      <c r="D92" s="104"/>
      <c r="E92" s="109" t="s">
        <v>54</v>
      </c>
      <c r="F92" s="104"/>
      <c r="G92" s="117">
        <v>0</v>
      </c>
      <c r="H92" s="116" t="s">
        <v>55</v>
      </c>
      <c r="I92" s="195">
        <v>0</v>
      </c>
      <c r="J92" s="192">
        <f>ROUND(I92*$G92,0)</f>
        <v>0</v>
      </c>
      <c r="K92" s="195">
        <v>0</v>
      </c>
      <c r="L92" s="192">
        <f t="shared" ref="L92:L95" si="44">ROUND(K92*$G92,0)</f>
        <v>0</v>
      </c>
      <c r="M92" s="195">
        <v>0</v>
      </c>
      <c r="N92" s="192">
        <f t="shared" ref="N92:N95" si="45">ROUND(M92*$G92,0)</f>
        <v>0</v>
      </c>
      <c r="O92" s="195">
        <v>0</v>
      </c>
      <c r="P92" s="192">
        <f t="shared" ref="P92:P95" si="46">ROUND(O92*$G92,0)</f>
        <v>0</v>
      </c>
      <c r="Q92" s="86">
        <f t="shared" ref="Q92:Q95" si="47">SUM(I92,K92,M92,O92)</f>
        <v>0</v>
      </c>
      <c r="R92" s="86">
        <f t="shared" ref="R92:R95" si="48">SUM(J92,L92,N92,P92)</f>
        <v>0</v>
      </c>
      <c r="S92" s="157">
        <f t="shared" ref="S92:S95" si="49">R92/$D$13</f>
        <v>0</v>
      </c>
      <c r="T92" s="102"/>
      <c r="V92" s="99"/>
      <c r="W92" s="103"/>
      <c r="X92" s="104"/>
      <c r="Y92" s="104"/>
      <c r="Z92" s="104"/>
      <c r="AA92" s="104"/>
      <c r="AB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</row>
    <row r="93" spans="1:45" s="25" customFormat="1" x14ac:dyDescent="0.3">
      <c r="A93" s="77" t="str">
        <f t="shared" si="43"/>
        <v>x</v>
      </c>
      <c r="B93" s="100"/>
      <c r="C93" s="119" t="s">
        <v>56</v>
      </c>
      <c r="D93" s="104"/>
      <c r="E93" s="109" t="s">
        <v>57</v>
      </c>
      <c r="F93" s="104"/>
      <c r="G93" s="117">
        <v>0</v>
      </c>
      <c r="H93" s="116" t="s">
        <v>43</v>
      </c>
      <c r="I93" s="195">
        <v>0</v>
      </c>
      <c r="J93" s="192">
        <f>ROUND(I93*G93,0)</f>
        <v>0</v>
      </c>
      <c r="K93" s="195">
        <v>0</v>
      </c>
      <c r="L93" s="192">
        <f t="shared" si="44"/>
        <v>0</v>
      </c>
      <c r="M93" s="195">
        <v>0</v>
      </c>
      <c r="N93" s="192">
        <f t="shared" si="45"/>
        <v>0</v>
      </c>
      <c r="O93" s="195">
        <v>0</v>
      </c>
      <c r="P93" s="192">
        <f t="shared" si="46"/>
        <v>0</v>
      </c>
      <c r="Q93" s="86">
        <f t="shared" si="47"/>
        <v>0</v>
      </c>
      <c r="R93" s="86">
        <f t="shared" si="48"/>
        <v>0</v>
      </c>
      <c r="S93" s="157">
        <f t="shared" si="49"/>
        <v>0</v>
      </c>
      <c r="T93" s="102"/>
      <c r="V93" s="99"/>
      <c r="W93" s="120" t="s">
        <v>58</v>
      </c>
      <c r="X93" s="104"/>
      <c r="Y93" s="104"/>
      <c r="Z93" s="104"/>
      <c r="AA93" s="104"/>
      <c r="AB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104"/>
      <c r="AO93" s="104"/>
      <c r="AP93" s="104"/>
      <c r="AQ93" s="104"/>
      <c r="AR93" s="104"/>
      <c r="AS93" s="104"/>
    </row>
    <row r="94" spans="1:45" s="25" customFormat="1" x14ac:dyDescent="0.3">
      <c r="A94" s="77" t="str">
        <f t="shared" si="43"/>
        <v>x</v>
      </c>
      <c r="B94" s="100"/>
      <c r="C94" s="119" t="s">
        <v>59</v>
      </c>
      <c r="D94" s="104"/>
      <c r="E94" s="83"/>
      <c r="F94" s="104"/>
      <c r="G94" s="117">
        <v>0</v>
      </c>
      <c r="H94" s="116" t="s">
        <v>55</v>
      </c>
      <c r="I94" s="195">
        <v>0</v>
      </c>
      <c r="J94" s="192">
        <f>ROUND(I94*G94,0)</f>
        <v>0</v>
      </c>
      <c r="K94" s="195">
        <v>0</v>
      </c>
      <c r="L94" s="192">
        <f t="shared" si="44"/>
        <v>0</v>
      </c>
      <c r="M94" s="195">
        <v>0</v>
      </c>
      <c r="N94" s="192">
        <f t="shared" si="45"/>
        <v>0</v>
      </c>
      <c r="O94" s="195">
        <v>0</v>
      </c>
      <c r="P94" s="192">
        <f t="shared" si="46"/>
        <v>0</v>
      </c>
      <c r="Q94" s="86">
        <f t="shared" si="47"/>
        <v>0</v>
      </c>
      <c r="R94" s="86">
        <f t="shared" si="48"/>
        <v>0</v>
      </c>
      <c r="S94" s="157">
        <f t="shared" si="49"/>
        <v>0</v>
      </c>
      <c r="T94" s="102"/>
      <c r="V94" s="99"/>
      <c r="W94" s="103"/>
      <c r="X94" s="104"/>
      <c r="Y94" s="104"/>
      <c r="Z94" s="104"/>
      <c r="AA94" s="104"/>
      <c r="AB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N94" s="104"/>
      <c r="AO94" s="104"/>
      <c r="AP94" s="104"/>
      <c r="AQ94" s="104"/>
      <c r="AR94" s="104"/>
      <c r="AS94" s="104"/>
    </row>
    <row r="95" spans="1:45" s="25" customFormat="1" x14ac:dyDescent="0.3">
      <c r="A95" s="77" t="str">
        <f t="shared" si="43"/>
        <v>x</v>
      </c>
      <c r="B95" s="100"/>
      <c r="C95" s="119" t="s">
        <v>60</v>
      </c>
      <c r="D95" s="104"/>
      <c r="E95" s="83"/>
      <c r="F95" s="104"/>
      <c r="G95" s="117">
        <v>0</v>
      </c>
      <c r="H95" s="116" t="s">
        <v>43</v>
      </c>
      <c r="I95" s="195">
        <v>0</v>
      </c>
      <c r="J95" s="192">
        <f>ROUND(I95*G95,0)</f>
        <v>0</v>
      </c>
      <c r="K95" s="195">
        <v>0</v>
      </c>
      <c r="L95" s="192">
        <f t="shared" si="44"/>
        <v>0</v>
      </c>
      <c r="M95" s="195">
        <v>0</v>
      </c>
      <c r="N95" s="192">
        <f t="shared" si="45"/>
        <v>0</v>
      </c>
      <c r="O95" s="195">
        <v>0</v>
      </c>
      <c r="P95" s="192">
        <f t="shared" si="46"/>
        <v>0</v>
      </c>
      <c r="Q95" s="86">
        <f t="shared" si="47"/>
        <v>0</v>
      </c>
      <c r="R95" s="86">
        <f t="shared" si="48"/>
        <v>0</v>
      </c>
      <c r="S95" s="157">
        <f t="shared" si="49"/>
        <v>0</v>
      </c>
      <c r="T95" s="102"/>
      <c r="V95" s="99"/>
      <c r="W95" s="103"/>
      <c r="X95" s="104"/>
      <c r="Y95" s="104"/>
      <c r="Z95" s="104"/>
      <c r="AA95" s="104"/>
      <c r="AB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N95" s="104"/>
      <c r="AO95" s="104"/>
      <c r="AP95" s="104"/>
      <c r="AQ95" s="104"/>
      <c r="AR95" s="104"/>
      <c r="AS95" s="104"/>
    </row>
    <row r="96" spans="1:45" s="25" customFormat="1" x14ac:dyDescent="0.3">
      <c r="A96" s="99"/>
      <c r="B96" s="100"/>
      <c r="C96" s="119"/>
      <c r="D96" s="104"/>
      <c r="E96" s="83"/>
      <c r="F96" s="104"/>
      <c r="G96" s="121"/>
      <c r="H96" s="116"/>
      <c r="I96" s="191"/>
      <c r="J96" s="192"/>
      <c r="K96" s="191"/>
      <c r="L96" s="192"/>
      <c r="M96" s="191"/>
      <c r="N96" s="192"/>
      <c r="O96" s="191"/>
      <c r="P96" s="192"/>
      <c r="R96" s="86"/>
      <c r="S96" s="157"/>
      <c r="T96" s="102"/>
      <c r="V96" s="99"/>
      <c r="W96" s="103"/>
      <c r="X96" s="104"/>
      <c r="Y96" s="104"/>
      <c r="Z96" s="104"/>
      <c r="AA96" s="104"/>
      <c r="AB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  <c r="AN96" s="104"/>
      <c r="AO96" s="104"/>
      <c r="AP96" s="104"/>
      <c r="AQ96" s="104"/>
      <c r="AR96" s="104"/>
      <c r="AS96" s="104"/>
    </row>
    <row r="97" spans="1:45" s="25" customFormat="1" x14ac:dyDescent="0.3">
      <c r="A97" s="99" t="s">
        <v>51</v>
      </c>
      <c r="B97" s="100"/>
      <c r="C97" s="173" t="s">
        <v>52</v>
      </c>
      <c r="D97" s="24"/>
      <c r="E97" s="156" t="s">
        <v>176</v>
      </c>
      <c r="F97" s="104"/>
      <c r="G97" s="121"/>
      <c r="H97" s="116"/>
      <c r="I97" s="191"/>
      <c r="J97" s="192"/>
      <c r="K97" s="191"/>
      <c r="L97" s="192"/>
      <c r="M97" s="191"/>
      <c r="N97" s="192"/>
      <c r="O97" s="191"/>
      <c r="P97" s="192"/>
      <c r="R97" s="86"/>
      <c r="S97" s="157"/>
      <c r="T97" s="102"/>
      <c r="V97" s="99"/>
      <c r="W97" s="103"/>
      <c r="X97" s="104"/>
      <c r="Y97" s="104"/>
      <c r="Z97" s="104"/>
      <c r="AA97" s="104"/>
      <c r="AB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</row>
    <row r="98" spans="1:45" s="25" customFormat="1" x14ac:dyDescent="0.3">
      <c r="A98" s="77" t="str">
        <f t="shared" si="43"/>
        <v>x</v>
      </c>
      <c r="B98" s="100"/>
      <c r="C98" s="119" t="s">
        <v>53</v>
      </c>
      <c r="D98" s="104"/>
      <c r="E98" s="109" t="s">
        <v>54</v>
      </c>
      <c r="F98" s="104"/>
      <c r="G98" s="117">
        <v>0</v>
      </c>
      <c r="H98" s="116" t="s">
        <v>55</v>
      </c>
      <c r="I98" s="195">
        <v>0</v>
      </c>
      <c r="J98" s="192">
        <f>ROUND(I98*G98,0)</f>
        <v>0</v>
      </c>
      <c r="K98" s="195">
        <v>0</v>
      </c>
      <c r="L98" s="192">
        <f t="shared" ref="L98:L101" si="50">ROUND(K98*$G98,0)</f>
        <v>0</v>
      </c>
      <c r="M98" s="195">
        <v>0</v>
      </c>
      <c r="N98" s="192">
        <f t="shared" ref="N98:N101" si="51">ROUND(M98*$G98,0)</f>
        <v>0</v>
      </c>
      <c r="O98" s="195">
        <v>0</v>
      </c>
      <c r="P98" s="192">
        <f t="shared" ref="P98:P101" si="52">ROUND(O98*$G98,0)</f>
        <v>0</v>
      </c>
      <c r="Q98" s="86">
        <f t="shared" ref="Q98:Q101" si="53">SUM(I98,K98,M98,O98)</f>
        <v>0</v>
      </c>
      <c r="R98" s="86">
        <f t="shared" ref="R98:R101" si="54">SUM(J98,L98,N98,P98)</f>
        <v>0</v>
      </c>
      <c r="S98" s="157">
        <f t="shared" ref="S98:S101" si="55">R98/$D$13</f>
        <v>0</v>
      </c>
      <c r="T98" s="102"/>
      <c r="V98" s="99"/>
      <c r="W98" s="103"/>
      <c r="X98" s="104"/>
      <c r="Y98" s="104"/>
      <c r="Z98" s="104"/>
      <c r="AA98" s="104"/>
      <c r="AB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104"/>
      <c r="AO98" s="104"/>
      <c r="AP98" s="104"/>
      <c r="AQ98" s="104"/>
      <c r="AR98" s="104"/>
      <c r="AS98" s="104"/>
    </row>
    <row r="99" spans="1:45" s="25" customFormat="1" x14ac:dyDescent="0.3">
      <c r="A99" s="77" t="str">
        <f t="shared" si="43"/>
        <v>x</v>
      </c>
      <c r="B99" s="100"/>
      <c r="C99" s="119" t="s">
        <v>56</v>
      </c>
      <c r="D99" s="104"/>
      <c r="E99" s="109" t="s">
        <v>57</v>
      </c>
      <c r="F99" s="104"/>
      <c r="G99" s="117">
        <v>0</v>
      </c>
      <c r="H99" s="116" t="s">
        <v>43</v>
      </c>
      <c r="I99" s="195">
        <v>0</v>
      </c>
      <c r="J99" s="192">
        <f>ROUND(I99*G99,0)</f>
        <v>0</v>
      </c>
      <c r="K99" s="195">
        <v>0</v>
      </c>
      <c r="L99" s="192">
        <f t="shared" si="50"/>
        <v>0</v>
      </c>
      <c r="M99" s="195">
        <v>0</v>
      </c>
      <c r="N99" s="192">
        <f t="shared" si="51"/>
        <v>0</v>
      </c>
      <c r="O99" s="195">
        <v>0</v>
      </c>
      <c r="P99" s="192">
        <f t="shared" si="52"/>
        <v>0</v>
      </c>
      <c r="Q99" s="86">
        <f t="shared" si="53"/>
        <v>0</v>
      </c>
      <c r="R99" s="86">
        <f t="shared" si="54"/>
        <v>0</v>
      </c>
      <c r="S99" s="157">
        <f t="shared" si="55"/>
        <v>0</v>
      </c>
      <c r="T99" s="102"/>
      <c r="V99" s="99"/>
      <c r="W99" s="103"/>
      <c r="X99" s="104"/>
      <c r="Y99" s="104"/>
      <c r="Z99" s="104"/>
      <c r="AA99" s="104"/>
      <c r="AB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</row>
    <row r="100" spans="1:45" s="25" customFormat="1" x14ac:dyDescent="0.3">
      <c r="A100" s="77" t="str">
        <f t="shared" si="43"/>
        <v>x</v>
      </c>
      <c r="B100" s="100"/>
      <c r="C100" s="119" t="s">
        <v>59</v>
      </c>
      <c r="D100" s="104"/>
      <c r="E100" s="83"/>
      <c r="F100" s="104"/>
      <c r="G100" s="117">
        <v>0</v>
      </c>
      <c r="H100" s="116" t="s">
        <v>55</v>
      </c>
      <c r="I100" s="195">
        <v>0</v>
      </c>
      <c r="J100" s="192">
        <f>ROUND(I100*G100,0)</f>
        <v>0</v>
      </c>
      <c r="K100" s="195">
        <v>0</v>
      </c>
      <c r="L100" s="192">
        <f t="shared" si="50"/>
        <v>0</v>
      </c>
      <c r="M100" s="195">
        <v>0</v>
      </c>
      <c r="N100" s="192">
        <f t="shared" si="51"/>
        <v>0</v>
      </c>
      <c r="O100" s="195">
        <v>0</v>
      </c>
      <c r="P100" s="192">
        <f t="shared" si="52"/>
        <v>0</v>
      </c>
      <c r="Q100" s="86">
        <f t="shared" si="53"/>
        <v>0</v>
      </c>
      <c r="R100" s="86">
        <f t="shared" si="54"/>
        <v>0</v>
      </c>
      <c r="S100" s="157">
        <f t="shared" si="55"/>
        <v>0</v>
      </c>
      <c r="T100" s="102"/>
      <c r="V100" s="99"/>
      <c r="W100" s="103"/>
      <c r="X100" s="104"/>
      <c r="Y100" s="104"/>
      <c r="Z100" s="104"/>
      <c r="AA100" s="104"/>
      <c r="AB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N100" s="104"/>
      <c r="AO100" s="104"/>
      <c r="AP100" s="104"/>
      <c r="AQ100" s="104"/>
      <c r="AR100" s="104"/>
      <c r="AS100" s="104"/>
    </row>
    <row r="101" spans="1:45" s="25" customFormat="1" x14ac:dyDescent="0.3">
      <c r="A101" s="77" t="str">
        <f t="shared" si="43"/>
        <v>x</v>
      </c>
      <c r="B101" s="100"/>
      <c r="C101" s="119" t="s">
        <v>60</v>
      </c>
      <c r="D101" s="104"/>
      <c r="E101" s="83"/>
      <c r="F101" s="104"/>
      <c r="G101" s="117">
        <v>0</v>
      </c>
      <c r="H101" s="116" t="s">
        <v>43</v>
      </c>
      <c r="I101" s="195">
        <v>0</v>
      </c>
      <c r="J101" s="192">
        <f>ROUND(I101*G101,0)</f>
        <v>0</v>
      </c>
      <c r="K101" s="195">
        <v>0</v>
      </c>
      <c r="L101" s="192">
        <f t="shared" si="50"/>
        <v>0</v>
      </c>
      <c r="M101" s="195">
        <v>0</v>
      </c>
      <c r="N101" s="192">
        <f t="shared" si="51"/>
        <v>0</v>
      </c>
      <c r="O101" s="195">
        <v>0</v>
      </c>
      <c r="P101" s="192">
        <f t="shared" si="52"/>
        <v>0</v>
      </c>
      <c r="Q101" s="86">
        <f t="shared" si="53"/>
        <v>0</v>
      </c>
      <c r="R101" s="86">
        <f t="shared" si="54"/>
        <v>0</v>
      </c>
      <c r="S101" s="157">
        <f t="shared" si="55"/>
        <v>0</v>
      </c>
      <c r="T101" s="102"/>
      <c r="V101" s="99"/>
      <c r="W101" s="103"/>
      <c r="X101" s="104"/>
      <c r="Y101" s="104"/>
      <c r="Z101" s="104"/>
      <c r="AA101" s="104"/>
      <c r="AB101" s="104"/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04"/>
      <c r="AN101" s="104"/>
      <c r="AO101" s="104"/>
      <c r="AP101" s="104"/>
      <c r="AQ101" s="104"/>
      <c r="AR101" s="104"/>
      <c r="AS101" s="104"/>
    </row>
    <row r="102" spans="1:45" x14ac:dyDescent="0.3">
      <c r="B102" s="84"/>
      <c r="C102" s="83"/>
      <c r="D102" s="83"/>
      <c r="E102" s="83"/>
      <c r="F102" s="83"/>
      <c r="G102" s="83"/>
      <c r="H102" s="83"/>
      <c r="I102" s="198"/>
      <c r="J102" s="192"/>
      <c r="K102" s="198"/>
      <c r="L102" s="192"/>
      <c r="M102" s="198"/>
      <c r="N102" s="192"/>
      <c r="O102" s="198"/>
      <c r="P102" s="192"/>
      <c r="S102" s="157"/>
      <c r="T102" s="87"/>
    </row>
    <row r="103" spans="1:45" x14ac:dyDescent="0.3">
      <c r="A103" s="77" t="s">
        <v>51</v>
      </c>
      <c r="B103" s="84"/>
      <c r="C103" s="173" t="s">
        <v>52</v>
      </c>
      <c r="E103" s="156" t="s">
        <v>176</v>
      </c>
      <c r="F103" s="83"/>
      <c r="G103" s="83"/>
      <c r="H103" s="83"/>
      <c r="I103" s="198"/>
      <c r="J103" s="192"/>
      <c r="K103" s="198"/>
      <c r="L103" s="192"/>
      <c r="M103" s="198"/>
      <c r="N103" s="192"/>
      <c r="O103" s="198"/>
      <c r="P103" s="192"/>
      <c r="S103" s="157"/>
      <c r="T103" s="87"/>
    </row>
    <row r="104" spans="1:45" s="25" customFormat="1" x14ac:dyDescent="0.3">
      <c r="A104" s="77" t="str">
        <f t="shared" si="43"/>
        <v>x</v>
      </c>
      <c r="B104" s="100"/>
      <c r="C104" s="119" t="s">
        <v>53</v>
      </c>
      <c r="D104" s="104"/>
      <c r="E104" s="109" t="s">
        <v>54</v>
      </c>
      <c r="F104" s="104"/>
      <c r="G104" s="117">
        <v>0</v>
      </c>
      <c r="H104" s="116" t="s">
        <v>55</v>
      </c>
      <c r="I104" s="195">
        <v>0</v>
      </c>
      <c r="J104" s="192">
        <f>ROUND(I104*G104,0)</f>
        <v>0</v>
      </c>
      <c r="K104" s="195">
        <v>0</v>
      </c>
      <c r="L104" s="192">
        <f t="shared" ref="L104:L107" si="56">ROUND(K104*$G104,0)</f>
        <v>0</v>
      </c>
      <c r="M104" s="195">
        <v>0</v>
      </c>
      <c r="N104" s="192">
        <f t="shared" ref="N104:N107" si="57">ROUND(M104*$G104,0)</f>
        <v>0</v>
      </c>
      <c r="O104" s="195">
        <v>0</v>
      </c>
      <c r="P104" s="192">
        <f t="shared" ref="P104:P107" si="58">ROUND(O104*$G104,0)</f>
        <v>0</v>
      </c>
      <c r="Q104" s="86">
        <f t="shared" ref="Q104:Q107" si="59">SUM(I104,K104,M104,O104)</f>
        <v>0</v>
      </c>
      <c r="R104" s="86">
        <f t="shared" ref="R104:R107" si="60">SUM(J104,L104,N104,P104)</f>
        <v>0</v>
      </c>
      <c r="S104" s="157">
        <f t="shared" ref="S104:S107" si="61">R104/$D$13</f>
        <v>0</v>
      </c>
      <c r="T104" s="102"/>
      <c r="V104" s="99"/>
      <c r="W104" s="103"/>
      <c r="X104" s="104"/>
      <c r="Y104" s="104"/>
      <c r="Z104" s="104"/>
      <c r="AA104" s="104"/>
      <c r="AB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  <c r="AM104" s="104"/>
      <c r="AN104" s="104"/>
      <c r="AO104" s="104"/>
      <c r="AP104" s="104"/>
      <c r="AQ104" s="104"/>
      <c r="AR104" s="104"/>
      <c r="AS104" s="104"/>
    </row>
    <row r="105" spans="1:45" s="25" customFormat="1" x14ac:dyDescent="0.3">
      <c r="A105" s="77" t="str">
        <f t="shared" si="43"/>
        <v>x</v>
      </c>
      <c r="B105" s="100"/>
      <c r="C105" s="119" t="s">
        <v>56</v>
      </c>
      <c r="D105" s="104"/>
      <c r="E105" s="109" t="s">
        <v>57</v>
      </c>
      <c r="F105" s="104"/>
      <c r="G105" s="117">
        <v>0</v>
      </c>
      <c r="H105" s="116" t="s">
        <v>43</v>
      </c>
      <c r="I105" s="195">
        <v>0</v>
      </c>
      <c r="J105" s="192">
        <f>ROUND(I105*G105,0)</f>
        <v>0</v>
      </c>
      <c r="K105" s="195">
        <v>0</v>
      </c>
      <c r="L105" s="192">
        <f t="shared" si="56"/>
        <v>0</v>
      </c>
      <c r="M105" s="195">
        <v>0</v>
      </c>
      <c r="N105" s="192">
        <f t="shared" si="57"/>
        <v>0</v>
      </c>
      <c r="O105" s="195">
        <v>0</v>
      </c>
      <c r="P105" s="192">
        <f t="shared" si="58"/>
        <v>0</v>
      </c>
      <c r="Q105" s="86">
        <f t="shared" si="59"/>
        <v>0</v>
      </c>
      <c r="R105" s="86">
        <f t="shared" si="60"/>
        <v>0</v>
      </c>
      <c r="S105" s="157">
        <f t="shared" si="61"/>
        <v>0</v>
      </c>
      <c r="T105" s="102"/>
      <c r="V105" s="99"/>
      <c r="W105" s="103"/>
      <c r="X105" s="104"/>
      <c r="Y105" s="104"/>
      <c r="Z105" s="104"/>
      <c r="AA105" s="104"/>
      <c r="AB105" s="104"/>
      <c r="AD105" s="104"/>
      <c r="AE105" s="104"/>
      <c r="AF105" s="104"/>
      <c r="AG105" s="104"/>
      <c r="AH105" s="104"/>
      <c r="AI105" s="104"/>
      <c r="AJ105" s="104"/>
      <c r="AK105" s="104"/>
      <c r="AL105" s="104"/>
      <c r="AM105" s="104"/>
      <c r="AN105" s="104"/>
      <c r="AO105" s="104"/>
      <c r="AP105" s="104"/>
      <c r="AQ105" s="104"/>
      <c r="AR105" s="104"/>
      <c r="AS105" s="104"/>
    </row>
    <row r="106" spans="1:45" s="25" customFormat="1" x14ac:dyDescent="0.3">
      <c r="A106" s="77" t="str">
        <f t="shared" si="43"/>
        <v>x</v>
      </c>
      <c r="B106" s="100"/>
      <c r="C106" s="119" t="s">
        <v>59</v>
      </c>
      <c r="D106" s="104"/>
      <c r="E106" s="83"/>
      <c r="F106" s="104"/>
      <c r="G106" s="117">
        <v>0</v>
      </c>
      <c r="H106" s="116" t="s">
        <v>55</v>
      </c>
      <c r="I106" s="195">
        <v>0</v>
      </c>
      <c r="J106" s="192">
        <f>ROUND(I106*G106,0)</f>
        <v>0</v>
      </c>
      <c r="K106" s="195">
        <v>0</v>
      </c>
      <c r="L106" s="192">
        <f t="shared" si="56"/>
        <v>0</v>
      </c>
      <c r="M106" s="195">
        <v>0</v>
      </c>
      <c r="N106" s="192">
        <f t="shared" si="57"/>
        <v>0</v>
      </c>
      <c r="O106" s="195">
        <v>0</v>
      </c>
      <c r="P106" s="192">
        <f t="shared" si="58"/>
        <v>0</v>
      </c>
      <c r="Q106" s="86">
        <f t="shared" si="59"/>
        <v>0</v>
      </c>
      <c r="R106" s="86">
        <f t="shared" si="60"/>
        <v>0</v>
      </c>
      <c r="S106" s="157">
        <f t="shared" si="61"/>
        <v>0</v>
      </c>
      <c r="T106" s="102"/>
      <c r="V106" s="99"/>
      <c r="W106" s="103"/>
      <c r="X106" s="104"/>
      <c r="Y106" s="104"/>
      <c r="Z106" s="104"/>
      <c r="AA106" s="104"/>
      <c r="AB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</row>
    <row r="107" spans="1:45" s="25" customFormat="1" x14ac:dyDescent="0.3">
      <c r="A107" s="77" t="str">
        <f t="shared" si="43"/>
        <v>x</v>
      </c>
      <c r="B107" s="100"/>
      <c r="C107" s="119" t="s">
        <v>60</v>
      </c>
      <c r="D107" s="104"/>
      <c r="E107" s="83"/>
      <c r="F107" s="104"/>
      <c r="G107" s="117">
        <v>0</v>
      </c>
      <c r="H107" s="116" t="s">
        <v>43</v>
      </c>
      <c r="I107" s="195">
        <v>0</v>
      </c>
      <c r="J107" s="192">
        <f>ROUND(I107*G107,0)</f>
        <v>0</v>
      </c>
      <c r="K107" s="195">
        <v>0</v>
      </c>
      <c r="L107" s="192">
        <f t="shared" si="56"/>
        <v>0</v>
      </c>
      <c r="M107" s="195">
        <v>0</v>
      </c>
      <c r="N107" s="192">
        <f t="shared" si="57"/>
        <v>0</v>
      </c>
      <c r="O107" s="195">
        <v>0</v>
      </c>
      <c r="P107" s="192">
        <f t="shared" si="58"/>
        <v>0</v>
      </c>
      <c r="Q107" s="86">
        <f t="shared" si="59"/>
        <v>0</v>
      </c>
      <c r="R107" s="86">
        <f t="shared" si="60"/>
        <v>0</v>
      </c>
      <c r="S107" s="157">
        <f t="shared" si="61"/>
        <v>0</v>
      </c>
      <c r="T107" s="102"/>
      <c r="V107" s="99"/>
      <c r="W107" s="103"/>
      <c r="X107" s="104"/>
      <c r="Y107" s="104"/>
      <c r="Z107" s="104"/>
      <c r="AA107" s="104"/>
      <c r="AB107" s="104"/>
      <c r="AD107" s="104"/>
      <c r="AE107" s="104"/>
      <c r="AF107" s="104"/>
      <c r="AG107" s="104"/>
      <c r="AH107" s="104"/>
      <c r="AI107" s="104"/>
      <c r="AJ107" s="104"/>
      <c r="AK107" s="104"/>
      <c r="AL107" s="104"/>
      <c r="AM107" s="104"/>
      <c r="AN107" s="104"/>
      <c r="AO107" s="104"/>
      <c r="AP107" s="104"/>
      <c r="AQ107" s="104"/>
      <c r="AR107" s="104"/>
      <c r="AS107" s="104"/>
    </row>
    <row r="108" spans="1:45" s="25" customFormat="1" x14ac:dyDescent="0.3">
      <c r="A108" s="99"/>
      <c r="B108" s="100"/>
      <c r="C108" s="119"/>
      <c r="D108" s="104"/>
      <c r="E108" s="83"/>
      <c r="F108" s="104"/>
      <c r="G108" s="121"/>
      <c r="H108" s="116"/>
      <c r="I108" s="191"/>
      <c r="J108" s="192"/>
      <c r="K108" s="191"/>
      <c r="L108" s="192"/>
      <c r="M108" s="191"/>
      <c r="N108" s="192"/>
      <c r="O108" s="191"/>
      <c r="P108" s="192"/>
      <c r="R108" s="86"/>
      <c r="S108" s="157"/>
      <c r="T108" s="102"/>
      <c r="V108" s="99"/>
      <c r="W108" s="103"/>
      <c r="X108" s="104"/>
      <c r="Y108" s="104"/>
      <c r="Z108" s="104"/>
      <c r="AA108" s="104"/>
      <c r="AB108" s="104"/>
      <c r="AD108" s="104"/>
      <c r="AE108" s="104"/>
      <c r="AF108" s="104"/>
      <c r="AG108" s="104"/>
      <c r="AH108" s="104"/>
      <c r="AI108" s="104"/>
      <c r="AJ108" s="104"/>
      <c r="AK108" s="104"/>
      <c r="AL108" s="104"/>
      <c r="AM108" s="104"/>
      <c r="AN108" s="104"/>
      <c r="AO108" s="104"/>
      <c r="AP108" s="104"/>
      <c r="AQ108" s="104"/>
      <c r="AR108" s="104"/>
      <c r="AS108" s="104"/>
    </row>
    <row r="109" spans="1:45" s="25" customFormat="1" x14ac:dyDescent="0.3">
      <c r="A109" s="99" t="s">
        <v>51</v>
      </c>
      <c r="B109" s="100"/>
      <c r="C109" s="173" t="s">
        <v>52</v>
      </c>
      <c r="D109" s="24"/>
      <c r="E109" s="156" t="s">
        <v>176</v>
      </c>
      <c r="F109" s="104"/>
      <c r="G109" s="121"/>
      <c r="H109" s="116"/>
      <c r="I109" s="191"/>
      <c r="J109" s="192"/>
      <c r="K109" s="191"/>
      <c r="L109" s="192"/>
      <c r="M109" s="191"/>
      <c r="N109" s="192"/>
      <c r="O109" s="191"/>
      <c r="P109" s="192"/>
      <c r="R109" s="86"/>
      <c r="S109" s="157"/>
      <c r="T109" s="102"/>
      <c r="V109" s="99"/>
      <c r="W109" s="103"/>
      <c r="X109" s="104"/>
      <c r="Y109" s="104"/>
      <c r="Z109" s="104"/>
      <c r="AA109" s="104"/>
      <c r="AB109" s="104"/>
      <c r="AD109" s="104"/>
      <c r="AE109" s="104"/>
      <c r="AF109" s="104"/>
      <c r="AG109" s="104"/>
      <c r="AH109" s="104"/>
      <c r="AI109" s="104"/>
      <c r="AJ109" s="104"/>
      <c r="AK109" s="104"/>
      <c r="AL109" s="104"/>
      <c r="AM109" s="104"/>
      <c r="AN109" s="104"/>
      <c r="AO109" s="104"/>
      <c r="AP109" s="104"/>
      <c r="AQ109" s="104"/>
      <c r="AR109" s="104"/>
      <c r="AS109" s="104"/>
    </row>
    <row r="110" spans="1:45" s="25" customFormat="1" x14ac:dyDescent="0.3">
      <c r="A110" s="77" t="str">
        <f t="shared" si="43"/>
        <v>x</v>
      </c>
      <c r="B110" s="100"/>
      <c r="C110" s="119" t="s">
        <v>53</v>
      </c>
      <c r="D110" s="104"/>
      <c r="E110" s="109" t="s">
        <v>54</v>
      </c>
      <c r="F110" s="104"/>
      <c r="G110" s="117">
        <v>0</v>
      </c>
      <c r="H110" s="116" t="s">
        <v>55</v>
      </c>
      <c r="I110" s="195">
        <v>0</v>
      </c>
      <c r="J110" s="192">
        <f>ROUND(I110*G110,0)</f>
        <v>0</v>
      </c>
      <c r="K110" s="195">
        <v>0</v>
      </c>
      <c r="L110" s="192">
        <f t="shared" ref="L110:L113" si="62">ROUND(K110*$G110,0)</f>
        <v>0</v>
      </c>
      <c r="M110" s="195">
        <v>0</v>
      </c>
      <c r="N110" s="192">
        <f t="shared" ref="N110:N113" si="63">ROUND(M110*$G110,0)</f>
        <v>0</v>
      </c>
      <c r="O110" s="195">
        <v>0</v>
      </c>
      <c r="P110" s="192">
        <f t="shared" ref="P110:P113" si="64">ROUND(O110*$G110,0)</f>
        <v>0</v>
      </c>
      <c r="Q110" s="86">
        <f t="shared" ref="Q110:Q113" si="65">SUM(I110,K110,M110,O110)</f>
        <v>0</v>
      </c>
      <c r="R110" s="86">
        <f t="shared" ref="R110:R113" si="66">SUM(J110,L110,N110,P110)</f>
        <v>0</v>
      </c>
      <c r="S110" s="157">
        <f t="shared" ref="S110:S113" si="67">R110/$D$13</f>
        <v>0</v>
      </c>
      <c r="T110" s="102"/>
      <c r="V110" s="99"/>
      <c r="W110" s="103"/>
      <c r="X110" s="104"/>
      <c r="Y110" s="104"/>
      <c r="Z110" s="104"/>
      <c r="AA110" s="104"/>
      <c r="AB110" s="104"/>
      <c r="AD110" s="104"/>
      <c r="AE110" s="104"/>
      <c r="AF110" s="104"/>
      <c r="AG110" s="104"/>
      <c r="AH110" s="104"/>
      <c r="AI110" s="104"/>
      <c r="AJ110" s="104"/>
      <c r="AK110" s="104"/>
      <c r="AL110" s="104"/>
      <c r="AM110" s="104"/>
      <c r="AN110" s="104"/>
      <c r="AO110" s="104"/>
      <c r="AP110" s="104"/>
      <c r="AQ110" s="104"/>
      <c r="AR110" s="104"/>
      <c r="AS110" s="104"/>
    </row>
    <row r="111" spans="1:45" s="25" customFormat="1" x14ac:dyDescent="0.3">
      <c r="A111" s="77" t="str">
        <f t="shared" si="43"/>
        <v>x</v>
      </c>
      <c r="B111" s="100"/>
      <c r="C111" s="119" t="s">
        <v>56</v>
      </c>
      <c r="D111" s="104"/>
      <c r="E111" s="109" t="s">
        <v>57</v>
      </c>
      <c r="F111" s="104"/>
      <c r="G111" s="117">
        <v>0</v>
      </c>
      <c r="H111" s="116" t="s">
        <v>43</v>
      </c>
      <c r="I111" s="195">
        <v>0</v>
      </c>
      <c r="J111" s="192">
        <f>ROUND(I111*G111,0)</f>
        <v>0</v>
      </c>
      <c r="K111" s="195">
        <v>0</v>
      </c>
      <c r="L111" s="192">
        <f t="shared" si="62"/>
        <v>0</v>
      </c>
      <c r="M111" s="195">
        <v>0</v>
      </c>
      <c r="N111" s="192">
        <f t="shared" si="63"/>
        <v>0</v>
      </c>
      <c r="O111" s="195">
        <v>0</v>
      </c>
      <c r="P111" s="192">
        <f t="shared" si="64"/>
        <v>0</v>
      </c>
      <c r="Q111" s="86">
        <f t="shared" si="65"/>
        <v>0</v>
      </c>
      <c r="R111" s="86">
        <f t="shared" si="66"/>
        <v>0</v>
      </c>
      <c r="S111" s="157">
        <f t="shared" si="67"/>
        <v>0</v>
      </c>
      <c r="T111" s="102"/>
      <c r="V111" s="99"/>
      <c r="W111" s="103"/>
      <c r="X111" s="104"/>
      <c r="Y111" s="104"/>
      <c r="Z111" s="104"/>
      <c r="AA111" s="104"/>
      <c r="AB111" s="104"/>
      <c r="AD111" s="104"/>
      <c r="AE111" s="104"/>
      <c r="AF111" s="104"/>
      <c r="AG111" s="104"/>
      <c r="AH111" s="104"/>
      <c r="AI111" s="104"/>
      <c r="AJ111" s="104"/>
      <c r="AK111" s="104"/>
      <c r="AL111" s="104"/>
      <c r="AM111" s="104"/>
      <c r="AN111" s="104"/>
      <c r="AO111" s="104"/>
      <c r="AP111" s="104"/>
      <c r="AQ111" s="104"/>
      <c r="AR111" s="104"/>
      <c r="AS111" s="104"/>
    </row>
    <row r="112" spans="1:45" s="25" customFormat="1" x14ac:dyDescent="0.3">
      <c r="A112" s="77" t="str">
        <f t="shared" si="43"/>
        <v>x</v>
      </c>
      <c r="B112" s="100"/>
      <c r="C112" s="119" t="s">
        <v>59</v>
      </c>
      <c r="D112" s="104"/>
      <c r="E112" s="83"/>
      <c r="F112" s="104"/>
      <c r="G112" s="117">
        <v>0</v>
      </c>
      <c r="H112" s="116" t="s">
        <v>55</v>
      </c>
      <c r="I112" s="195">
        <v>0</v>
      </c>
      <c r="J112" s="192">
        <f>ROUND(I112*G112,0)</f>
        <v>0</v>
      </c>
      <c r="K112" s="195">
        <v>0</v>
      </c>
      <c r="L112" s="192">
        <f t="shared" si="62"/>
        <v>0</v>
      </c>
      <c r="M112" s="195">
        <v>0</v>
      </c>
      <c r="N112" s="192">
        <f t="shared" si="63"/>
        <v>0</v>
      </c>
      <c r="O112" s="195">
        <v>0</v>
      </c>
      <c r="P112" s="192">
        <f t="shared" si="64"/>
        <v>0</v>
      </c>
      <c r="Q112" s="86">
        <f t="shared" si="65"/>
        <v>0</v>
      </c>
      <c r="R112" s="86">
        <f t="shared" si="66"/>
        <v>0</v>
      </c>
      <c r="S112" s="157">
        <f t="shared" si="67"/>
        <v>0</v>
      </c>
      <c r="T112" s="102"/>
      <c r="V112" s="99"/>
      <c r="W112" s="103"/>
      <c r="X112" s="104"/>
      <c r="Y112" s="104"/>
      <c r="Z112" s="104"/>
      <c r="AA112" s="104"/>
      <c r="AB112" s="104"/>
      <c r="AD112" s="104"/>
      <c r="AE112" s="104"/>
      <c r="AF112" s="104"/>
      <c r="AG112" s="104"/>
      <c r="AH112" s="104"/>
      <c r="AI112" s="104"/>
      <c r="AJ112" s="104"/>
      <c r="AK112" s="104"/>
      <c r="AL112" s="104"/>
      <c r="AM112" s="104"/>
      <c r="AN112" s="104"/>
      <c r="AO112" s="104"/>
      <c r="AP112" s="104"/>
      <c r="AQ112" s="104"/>
      <c r="AR112" s="104"/>
      <c r="AS112" s="104"/>
    </row>
    <row r="113" spans="1:45" s="25" customFormat="1" x14ac:dyDescent="0.3">
      <c r="A113" s="77" t="str">
        <f t="shared" si="43"/>
        <v>x</v>
      </c>
      <c r="B113" s="100"/>
      <c r="C113" s="119" t="s">
        <v>60</v>
      </c>
      <c r="D113" s="104"/>
      <c r="E113" s="83"/>
      <c r="F113" s="104"/>
      <c r="G113" s="117">
        <v>0</v>
      </c>
      <c r="H113" s="116" t="s">
        <v>43</v>
      </c>
      <c r="I113" s="195">
        <v>0</v>
      </c>
      <c r="J113" s="192">
        <f>ROUND(I113*G113,0)</f>
        <v>0</v>
      </c>
      <c r="K113" s="195">
        <v>0</v>
      </c>
      <c r="L113" s="192">
        <f t="shared" si="62"/>
        <v>0</v>
      </c>
      <c r="M113" s="195">
        <v>0</v>
      </c>
      <c r="N113" s="192">
        <f t="shared" si="63"/>
        <v>0</v>
      </c>
      <c r="O113" s="195">
        <v>0</v>
      </c>
      <c r="P113" s="192">
        <f t="shared" si="64"/>
        <v>0</v>
      </c>
      <c r="Q113" s="86">
        <f t="shared" si="65"/>
        <v>0</v>
      </c>
      <c r="R113" s="86">
        <f t="shared" si="66"/>
        <v>0</v>
      </c>
      <c r="S113" s="157">
        <f t="shared" si="67"/>
        <v>0</v>
      </c>
      <c r="T113" s="102"/>
      <c r="V113" s="99"/>
      <c r="W113" s="103"/>
      <c r="X113" s="104"/>
      <c r="Y113" s="104"/>
      <c r="Z113" s="104"/>
      <c r="AA113" s="104"/>
      <c r="AB113" s="104"/>
      <c r="AD113" s="104"/>
      <c r="AE113" s="104"/>
      <c r="AF113" s="104"/>
      <c r="AG113" s="104"/>
      <c r="AH113" s="104"/>
      <c r="AI113" s="104"/>
      <c r="AJ113" s="104"/>
      <c r="AK113" s="104"/>
      <c r="AL113" s="104"/>
      <c r="AM113" s="104"/>
      <c r="AN113" s="104"/>
      <c r="AO113" s="104"/>
      <c r="AP113" s="104"/>
      <c r="AQ113" s="104"/>
      <c r="AR113" s="104"/>
      <c r="AS113" s="104"/>
    </row>
    <row r="114" spans="1:45" x14ac:dyDescent="0.3">
      <c r="B114" s="84"/>
      <c r="C114" s="83"/>
      <c r="D114" s="83"/>
      <c r="E114" s="83"/>
      <c r="F114" s="83"/>
      <c r="G114" s="83"/>
      <c r="H114" s="83"/>
      <c r="I114" s="198"/>
      <c r="J114" s="192"/>
      <c r="K114" s="198"/>
      <c r="L114" s="192"/>
      <c r="M114" s="198"/>
      <c r="N114" s="192"/>
      <c r="O114" s="198"/>
      <c r="P114" s="192"/>
      <c r="S114" s="157"/>
      <c r="T114" s="87"/>
    </row>
    <row r="115" spans="1:45" x14ac:dyDescent="0.3">
      <c r="A115" s="77" t="s">
        <v>51</v>
      </c>
      <c r="B115" s="84"/>
      <c r="C115" s="173" t="s">
        <v>52</v>
      </c>
      <c r="E115" s="156" t="s">
        <v>176</v>
      </c>
      <c r="F115" s="83"/>
      <c r="G115" s="83"/>
      <c r="H115" s="83"/>
      <c r="I115" s="198"/>
      <c r="J115" s="192"/>
      <c r="K115" s="198"/>
      <c r="L115" s="192"/>
      <c r="M115" s="198"/>
      <c r="N115" s="192"/>
      <c r="O115" s="198"/>
      <c r="P115" s="192"/>
      <c r="S115" s="157"/>
      <c r="T115" s="87"/>
    </row>
    <row r="116" spans="1:45" s="25" customFormat="1" x14ac:dyDescent="0.3">
      <c r="A116" s="77" t="str">
        <f t="shared" si="43"/>
        <v>x</v>
      </c>
      <c r="B116" s="100"/>
      <c r="C116" s="119" t="s">
        <v>53</v>
      </c>
      <c r="D116" s="104"/>
      <c r="E116" s="109" t="s">
        <v>54</v>
      </c>
      <c r="F116" s="104"/>
      <c r="G116" s="117">
        <v>0</v>
      </c>
      <c r="H116" s="116" t="s">
        <v>55</v>
      </c>
      <c r="I116" s="195">
        <v>0</v>
      </c>
      <c r="J116" s="192">
        <f>ROUND(I116*G116,0)</f>
        <v>0</v>
      </c>
      <c r="K116" s="195">
        <v>0</v>
      </c>
      <c r="L116" s="192">
        <f t="shared" ref="L116:L119" si="68">ROUND(K116*$G116,0)</f>
        <v>0</v>
      </c>
      <c r="M116" s="195">
        <v>0</v>
      </c>
      <c r="N116" s="192">
        <f t="shared" ref="N116:N119" si="69">ROUND(M116*$G116,0)</f>
        <v>0</v>
      </c>
      <c r="O116" s="195">
        <v>0</v>
      </c>
      <c r="P116" s="192">
        <f t="shared" ref="P116:P119" si="70">ROUND(O116*$G116,0)</f>
        <v>0</v>
      </c>
      <c r="Q116" s="86">
        <f t="shared" ref="Q116:Q119" si="71">SUM(I116,K116,M116,O116)</f>
        <v>0</v>
      </c>
      <c r="R116" s="86">
        <f t="shared" ref="R116:R119" si="72">SUM(J116,L116,N116,P116)</f>
        <v>0</v>
      </c>
      <c r="S116" s="157">
        <f t="shared" ref="S116:S119" si="73">R116/$D$13</f>
        <v>0</v>
      </c>
      <c r="T116" s="102"/>
      <c r="V116" s="99"/>
      <c r="W116" s="103"/>
      <c r="X116" s="104"/>
      <c r="Y116" s="104"/>
      <c r="Z116" s="104"/>
      <c r="AA116" s="104"/>
      <c r="AB116" s="104"/>
      <c r="AD116" s="104"/>
      <c r="AE116" s="104"/>
      <c r="AF116" s="104"/>
      <c r="AG116" s="104"/>
      <c r="AH116" s="104"/>
      <c r="AI116" s="104"/>
      <c r="AJ116" s="104"/>
      <c r="AK116" s="104"/>
      <c r="AL116" s="104"/>
      <c r="AM116" s="104"/>
      <c r="AN116" s="104"/>
      <c r="AO116" s="104"/>
      <c r="AP116" s="104"/>
      <c r="AQ116" s="104"/>
      <c r="AR116" s="104"/>
      <c r="AS116" s="104"/>
    </row>
    <row r="117" spans="1:45" s="25" customFormat="1" x14ac:dyDescent="0.3">
      <c r="A117" s="77" t="str">
        <f t="shared" si="43"/>
        <v>x</v>
      </c>
      <c r="B117" s="100"/>
      <c r="C117" s="119" t="s">
        <v>56</v>
      </c>
      <c r="D117" s="104"/>
      <c r="E117" s="109" t="s">
        <v>57</v>
      </c>
      <c r="F117" s="104"/>
      <c r="G117" s="117">
        <v>0</v>
      </c>
      <c r="H117" s="116" t="s">
        <v>43</v>
      </c>
      <c r="I117" s="195">
        <v>0</v>
      </c>
      <c r="J117" s="192">
        <f>ROUND(I117*G117,0)</f>
        <v>0</v>
      </c>
      <c r="K117" s="195">
        <v>0</v>
      </c>
      <c r="L117" s="192">
        <f t="shared" si="68"/>
        <v>0</v>
      </c>
      <c r="M117" s="195">
        <v>0</v>
      </c>
      <c r="N117" s="192">
        <f t="shared" si="69"/>
        <v>0</v>
      </c>
      <c r="O117" s="195">
        <v>0</v>
      </c>
      <c r="P117" s="192">
        <f t="shared" si="70"/>
        <v>0</v>
      </c>
      <c r="Q117" s="86">
        <f t="shared" si="71"/>
        <v>0</v>
      </c>
      <c r="R117" s="86">
        <f t="shared" si="72"/>
        <v>0</v>
      </c>
      <c r="S117" s="157">
        <f t="shared" si="73"/>
        <v>0</v>
      </c>
      <c r="T117" s="102"/>
      <c r="V117" s="99"/>
      <c r="W117" s="103"/>
      <c r="X117" s="104"/>
      <c r="Y117" s="104"/>
      <c r="Z117" s="104"/>
      <c r="AA117" s="104"/>
      <c r="AB117" s="104"/>
      <c r="AD117" s="104"/>
      <c r="AE117" s="104"/>
      <c r="AF117" s="104"/>
      <c r="AG117" s="104"/>
      <c r="AH117" s="104"/>
      <c r="AI117" s="104"/>
      <c r="AJ117" s="104"/>
      <c r="AK117" s="104"/>
      <c r="AL117" s="104"/>
      <c r="AM117" s="104"/>
      <c r="AN117" s="104"/>
      <c r="AO117" s="104"/>
      <c r="AP117" s="104"/>
      <c r="AQ117" s="104"/>
      <c r="AR117" s="104"/>
      <c r="AS117" s="104"/>
    </row>
    <row r="118" spans="1:45" s="25" customFormat="1" x14ac:dyDescent="0.3">
      <c r="A118" s="77" t="str">
        <f t="shared" si="43"/>
        <v>x</v>
      </c>
      <c r="B118" s="100"/>
      <c r="C118" s="119" t="s">
        <v>59</v>
      </c>
      <c r="D118" s="104"/>
      <c r="E118" s="83"/>
      <c r="F118" s="104"/>
      <c r="G118" s="117">
        <v>0</v>
      </c>
      <c r="H118" s="116" t="s">
        <v>55</v>
      </c>
      <c r="I118" s="195">
        <v>0</v>
      </c>
      <c r="J118" s="192">
        <f>ROUND(I118*G118,0)</f>
        <v>0</v>
      </c>
      <c r="K118" s="195">
        <v>0</v>
      </c>
      <c r="L118" s="192">
        <f t="shared" si="68"/>
        <v>0</v>
      </c>
      <c r="M118" s="195">
        <v>0</v>
      </c>
      <c r="N118" s="192">
        <f t="shared" si="69"/>
        <v>0</v>
      </c>
      <c r="O118" s="195">
        <v>0</v>
      </c>
      <c r="P118" s="192">
        <f t="shared" si="70"/>
        <v>0</v>
      </c>
      <c r="Q118" s="86">
        <f t="shared" si="71"/>
        <v>0</v>
      </c>
      <c r="R118" s="86">
        <f t="shared" si="72"/>
        <v>0</v>
      </c>
      <c r="S118" s="157">
        <f t="shared" si="73"/>
        <v>0</v>
      </c>
      <c r="T118" s="102"/>
      <c r="V118" s="99"/>
      <c r="W118" s="103"/>
      <c r="X118" s="104"/>
      <c r="Y118" s="104"/>
      <c r="Z118" s="104"/>
      <c r="AA118" s="104"/>
      <c r="AB118" s="104"/>
      <c r="AD118" s="104"/>
      <c r="AE118" s="104"/>
      <c r="AF118" s="104"/>
      <c r="AG118" s="104"/>
      <c r="AH118" s="104"/>
      <c r="AI118" s="104"/>
      <c r="AJ118" s="104"/>
      <c r="AK118" s="104"/>
      <c r="AL118" s="104"/>
      <c r="AM118" s="104"/>
      <c r="AN118" s="104"/>
      <c r="AO118" s="104"/>
      <c r="AP118" s="104"/>
      <c r="AQ118" s="104"/>
      <c r="AR118" s="104"/>
      <c r="AS118" s="104"/>
    </row>
    <row r="119" spans="1:45" s="25" customFormat="1" x14ac:dyDescent="0.3">
      <c r="A119" s="77" t="str">
        <f t="shared" si="43"/>
        <v>x</v>
      </c>
      <c r="B119" s="100"/>
      <c r="C119" s="119" t="s">
        <v>60</v>
      </c>
      <c r="D119" s="104"/>
      <c r="E119" s="83"/>
      <c r="F119" s="104"/>
      <c r="G119" s="117">
        <v>0</v>
      </c>
      <c r="H119" s="116" t="s">
        <v>43</v>
      </c>
      <c r="I119" s="195">
        <v>0</v>
      </c>
      <c r="J119" s="192">
        <f>ROUND(I119*G119,0)</f>
        <v>0</v>
      </c>
      <c r="K119" s="195">
        <v>0</v>
      </c>
      <c r="L119" s="192">
        <f t="shared" si="68"/>
        <v>0</v>
      </c>
      <c r="M119" s="195">
        <v>0</v>
      </c>
      <c r="N119" s="192">
        <f t="shared" si="69"/>
        <v>0</v>
      </c>
      <c r="O119" s="195">
        <v>0</v>
      </c>
      <c r="P119" s="192">
        <f t="shared" si="70"/>
        <v>0</v>
      </c>
      <c r="Q119" s="86">
        <f t="shared" si="71"/>
        <v>0</v>
      </c>
      <c r="R119" s="86">
        <f t="shared" si="72"/>
        <v>0</v>
      </c>
      <c r="S119" s="157">
        <f t="shared" si="73"/>
        <v>0</v>
      </c>
      <c r="T119" s="102"/>
      <c r="V119" s="99"/>
      <c r="W119" s="103"/>
      <c r="X119" s="104"/>
      <c r="Y119" s="104"/>
      <c r="Z119" s="104"/>
      <c r="AA119" s="104"/>
      <c r="AB119" s="104"/>
      <c r="AD119" s="104"/>
      <c r="AE119" s="104"/>
      <c r="AF119" s="104"/>
      <c r="AG119" s="104"/>
      <c r="AH119" s="104"/>
      <c r="AI119" s="104"/>
      <c r="AJ119" s="104"/>
      <c r="AK119" s="104"/>
      <c r="AL119" s="104"/>
      <c r="AM119" s="104"/>
      <c r="AN119" s="104"/>
      <c r="AO119" s="104"/>
      <c r="AP119" s="104"/>
      <c r="AQ119" s="104"/>
      <c r="AR119" s="104"/>
      <c r="AS119" s="104"/>
    </row>
    <row r="120" spans="1:45" s="25" customFormat="1" x14ac:dyDescent="0.3">
      <c r="A120" s="99"/>
      <c r="B120" s="100"/>
      <c r="C120" s="119"/>
      <c r="D120" s="104"/>
      <c r="E120" s="83"/>
      <c r="F120" s="104"/>
      <c r="G120" s="121"/>
      <c r="H120" s="116"/>
      <c r="I120" s="191"/>
      <c r="J120" s="192"/>
      <c r="K120" s="191"/>
      <c r="L120" s="192"/>
      <c r="M120" s="191"/>
      <c r="N120" s="192"/>
      <c r="O120" s="191"/>
      <c r="P120" s="192"/>
      <c r="R120" s="86"/>
      <c r="S120" s="157"/>
      <c r="T120" s="102"/>
      <c r="V120" s="99"/>
      <c r="W120" s="103"/>
      <c r="X120" s="104"/>
      <c r="Y120" s="104"/>
      <c r="Z120" s="104"/>
      <c r="AA120" s="104"/>
      <c r="AB120" s="104"/>
      <c r="AD120" s="104"/>
      <c r="AE120" s="104"/>
      <c r="AF120" s="104"/>
      <c r="AG120" s="104"/>
      <c r="AH120" s="104"/>
      <c r="AI120" s="104"/>
      <c r="AJ120" s="104"/>
      <c r="AK120" s="104"/>
      <c r="AL120" s="104"/>
      <c r="AM120" s="104"/>
      <c r="AN120" s="104"/>
      <c r="AO120" s="104"/>
      <c r="AP120" s="104"/>
      <c r="AQ120" s="104"/>
      <c r="AR120" s="104"/>
      <c r="AS120" s="104"/>
    </row>
    <row r="121" spans="1:45" s="25" customFormat="1" x14ac:dyDescent="0.3">
      <c r="A121" s="77" t="s">
        <v>51</v>
      </c>
      <c r="B121" s="100"/>
      <c r="C121" s="173" t="s">
        <v>52</v>
      </c>
      <c r="D121" s="24"/>
      <c r="E121" s="156" t="s">
        <v>176</v>
      </c>
      <c r="F121" s="104"/>
      <c r="G121" s="121"/>
      <c r="H121" s="116"/>
      <c r="I121" s="191"/>
      <c r="J121" s="192"/>
      <c r="K121" s="191"/>
      <c r="L121" s="192"/>
      <c r="M121" s="191"/>
      <c r="N121" s="192"/>
      <c r="O121" s="191"/>
      <c r="P121" s="192"/>
      <c r="R121" s="86"/>
      <c r="S121" s="157"/>
      <c r="T121" s="102"/>
      <c r="V121" s="99"/>
      <c r="W121" s="103"/>
      <c r="X121" s="104"/>
      <c r="Y121" s="104"/>
      <c r="Z121" s="104"/>
      <c r="AA121" s="104"/>
      <c r="AB121" s="104"/>
      <c r="AD121" s="104"/>
      <c r="AE121" s="104"/>
      <c r="AF121" s="104"/>
      <c r="AG121" s="104"/>
      <c r="AH121" s="104"/>
      <c r="AI121" s="104"/>
      <c r="AJ121" s="104"/>
      <c r="AK121" s="104"/>
      <c r="AL121" s="104"/>
      <c r="AM121" s="104"/>
      <c r="AN121" s="104"/>
      <c r="AO121" s="104"/>
      <c r="AP121" s="104"/>
      <c r="AQ121" s="104"/>
      <c r="AR121" s="104"/>
      <c r="AS121" s="104"/>
    </row>
    <row r="122" spans="1:45" s="25" customFormat="1" x14ac:dyDescent="0.3">
      <c r="A122" s="77" t="str">
        <f t="shared" si="43"/>
        <v>x</v>
      </c>
      <c r="B122" s="100"/>
      <c r="C122" s="119" t="s">
        <v>53</v>
      </c>
      <c r="D122" s="104"/>
      <c r="E122" s="109" t="s">
        <v>54</v>
      </c>
      <c r="F122" s="104"/>
      <c r="G122" s="117">
        <v>0</v>
      </c>
      <c r="H122" s="116" t="s">
        <v>55</v>
      </c>
      <c r="I122" s="195">
        <v>0</v>
      </c>
      <c r="J122" s="192">
        <f>ROUND(I122*G122,0)</f>
        <v>0</v>
      </c>
      <c r="K122" s="195">
        <v>0</v>
      </c>
      <c r="L122" s="192">
        <f t="shared" ref="L122:L125" si="74">ROUND(K122*$G122,0)</f>
        <v>0</v>
      </c>
      <c r="M122" s="195">
        <v>0</v>
      </c>
      <c r="N122" s="192">
        <f t="shared" ref="N122:N125" si="75">ROUND(M122*$G122,0)</f>
        <v>0</v>
      </c>
      <c r="O122" s="195">
        <v>0</v>
      </c>
      <c r="P122" s="192">
        <f t="shared" ref="P122:P125" si="76">ROUND(O122*$G122,0)</f>
        <v>0</v>
      </c>
      <c r="Q122" s="86">
        <f t="shared" ref="Q122:Q125" si="77">SUM(I122,K122,M122,O122)</f>
        <v>0</v>
      </c>
      <c r="R122" s="86">
        <f t="shared" ref="R122:R125" si="78">SUM(J122,L122,N122,P122)</f>
        <v>0</v>
      </c>
      <c r="S122" s="157">
        <f t="shared" ref="S122:S125" si="79">R122/$D$13</f>
        <v>0</v>
      </c>
      <c r="T122" s="102"/>
      <c r="V122" s="99"/>
      <c r="W122" s="103"/>
      <c r="X122" s="104"/>
      <c r="Y122" s="104"/>
      <c r="Z122" s="104"/>
      <c r="AA122" s="104"/>
      <c r="AB122" s="104"/>
      <c r="AD122" s="104"/>
      <c r="AE122" s="104"/>
      <c r="AF122" s="104"/>
      <c r="AG122" s="104"/>
      <c r="AH122" s="104"/>
      <c r="AI122" s="104"/>
      <c r="AJ122" s="104"/>
      <c r="AK122" s="104"/>
      <c r="AL122" s="104"/>
      <c r="AM122" s="104"/>
      <c r="AN122" s="104"/>
      <c r="AO122" s="104"/>
      <c r="AP122" s="104"/>
      <c r="AQ122" s="104"/>
      <c r="AR122" s="104"/>
      <c r="AS122" s="104"/>
    </row>
    <row r="123" spans="1:45" s="25" customFormat="1" x14ac:dyDescent="0.3">
      <c r="A123" s="77" t="str">
        <f t="shared" si="43"/>
        <v>x</v>
      </c>
      <c r="B123" s="100"/>
      <c r="C123" s="119" t="s">
        <v>56</v>
      </c>
      <c r="D123" s="104"/>
      <c r="E123" s="109" t="s">
        <v>57</v>
      </c>
      <c r="F123" s="104"/>
      <c r="G123" s="117">
        <v>0</v>
      </c>
      <c r="H123" s="116" t="s">
        <v>43</v>
      </c>
      <c r="I123" s="195">
        <v>0</v>
      </c>
      <c r="J123" s="192">
        <f>ROUND(I123*G123,0)</f>
        <v>0</v>
      </c>
      <c r="K123" s="195">
        <v>0</v>
      </c>
      <c r="L123" s="192">
        <f t="shared" si="74"/>
        <v>0</v>
      </c>
      <c r="M123" s="195">
        <v>0</v>
      </c>
      <c r="N123" s="192">
        <f t="shared" si="75"/>
        <v>0</v>
      </c>
      <c r="O123" s="195">
        <v>0</v>
      </c>
      <c r="P123" s="192">
        <f t="shared" si="76"/>
        <v>0</v>
      </c>
      <c r="Q123" s="86">
        <f t="shared" si="77"/>
        <v>0</v>
      </c>
      <c r="R123" s="86">
        <f t="shared" si="78"/>
        <v>0</v>
      </c>
      <c r="S123" s="157">
        <f t="shared" si="79"/>
        <v>0</v>
      </c>
      <c r="T123" s="102"/>
      <c r="V123" s="99"/>
      <c r="W123" s="103"/>
      <c r="X123" s="104"/>
      <c r="Y123" s="104"/>
      <c r="Z123" s="104"/>
      <c r="AA123" s="104"/>
      <c r="AB123" s="104"/>
      <c r="AD123" s="104"/>
      <c r="AE123" s="104"/>
      <c r="AF123" s="104"/>
      <c r="AG123" s="104"/>
      <c r="AH123" s="104"/>
      <c r="AI123" s="104"/>
      <c r="AJ123" s="104"/>
      <c r="AK123" s="104"/>
      <c r="AL123" s="104"/>
      <c r="AM123" s="104"/>
      <c r="AN123" s="104"/>
      <c r="AO123" s="104"/>
      <c r="AP123" s="104"/>
      <c r="AQ123" s="104"/>
      <c r="AR123" s="104"/>
      <c r="AS123" s="104"/>
    </row>
    <row r="124" spans="1:45" s="25" customFormat="1" x14ac:dyDescent="0.3">
      <c r="A124" s="77" t="str">
        <f t="shared" si="43"/>
        <v>x</v>
      </c>
      <c r="B124" s="100"/>
      <c r="C124" s="119" t="s">
        <v>59</v>
      </c>
      <c r="D124" s="104"/>
      <c r="E124" s="83"/>
      <c r="F124" s="104"/>
      <c r="G124" s="117">
        <v>0</v>
      </c>
      <c r="H124" s="116" t="s">
        <v>55</v>
      </c>
      <c r="I124" s="195">
        <v>0</v>
      </c>
      <c r="J124" s="192">
        <f>ROUND(I124*G124,0)</f>
        <v>0</v>
      </c>
      <c r="K124" s="195">
        <v>0</v>
      </c>
      <c r="L124" s="192">
        <f t="shared" si="74"/>
        <v>0</v>
      </c>
      <c r="M124" s="195">
        <v>0</v>
      </c>
      <c r="N124" s="192">
        <f t="shared" si="75"/>
        <v>0</v>
      </c>
      <c r="O124" s="195">
        <v>0</v>
      </c>
      <c r="P124" s="192">
        <f t="shared" si="76"/>
        <v>0</v>
      </c>
      <c r="Q124" s="86">
        <f t="shared" si="77"/>
        <v>0</v>
      </c>
      <c r="R124" s="86">
        <f t="shared" si="78"/>
        <v>0</v>
      </c>
      <c r="S124" s="157">
        <f t="shared" si="79"/>
        <v>0</v>
      </c>
      <c r="T124" s="102"/>
      <c r="V124" s="99"/>
      <c r="W124" s="103"/>
      <c r="X124" s="104"/>
      <c r="Y124" s="104"/>
      <c r="Z124" s="104"/>
      <c r="AA124" s="104"/>
      <c r="AB124" s="104"/>
      <c r="AD124" s="104"/>
      <c r="AE124" s="104"/>
      <c r="AF124" s="104"/>
      <c r="AG124" s="104"/>
      <c r="AH124" s="104"/>
      <c r="AI124" s="104"/>
      <c r="AJ124" s="104"/>
      <c r="AK124" s="104"/>
      <c r="AL124" s="104"/>
      <c r="AM124" s="104"/>
      <c r="AN124" s="104"/>
      <c r="AO124" s="104"/>
      <c r="AP124" s="104"/>
      <c r="AQ124" s="104"/>
      <c r="AR124" s="104"/>
      <c r="AS124" s="104"/>
    </row>
    <row r="125" spans="1:45" s="25" customFormat="1" x14ac:dyDescent="0.3">
      <c r="A125" s="77" t="str">
        <f t="shared" si="43"/>
        <v>x</v>
      </c>
      <c r="B125" s="100"/>
      <c r="C125" s="119" t="s">
        <v>60</v>
      </c>
      <c r="D125" s="104"/>
      <c r="E125" s="83"/>
      <c r="F125" s="104"/>
      <c r="G125" s="117">
        <v>0</v>
      </c>
      <c r="H125" s="116" t="s">
        <v>43</v>
      </c>
      <c r="I125" s="195">
        <v>0</v>
      </c>
      <c r="J125" s="192">
        <f>ROUND(I125*G125,0)</f>
        <v>0</v>
      </c>
      <c r="K125" s="195">
        <v>0</v>
      </c>
      <c r="L125" s="192">
        <f t="shared" si="74"/>
        <v>0</v>
      </c>
      <c r="M125" s="195">
        <v>0</v>
      </c>
      <c r="N125" s="192">
        <f t="shared" si="75"/>
        <v>0</v>
      </c>
      <c r="O125" s="195">
        <v>0</v>
      </c>
      <c r="P125" s="192">
        <f t="shared" si="76"/>
        <v>0</v>
      </c>
      <c r="Q125" s="86">
        <f t="shared" si="77"/>
        <v>0</v>
      </c>
      <c r="R125" s="86">
        <f t="shared" si="78"/>
        <v>0</v>
      </c>
      <c r="S125" s="157">
        <f t="shared" si="79"/>
        <v>0</v>
      </c>
      <c r="T125" s="102"/>
      <c r="V125" s="99"/>
      <c r="W125" s="103"/>
      <c r="X125" s="104"/>
      <c r="Y125" s="104"/>
      <c r="Z125" s="104"/>
      <c r="AA125" s="104"/>
      <c r="AB125" s="104"/>
      <c r="AD125" s="104"/>
      <c r="AE125" s="104"/>
      <c r="AF125" s="104"/>
      <c r="AG125" s="104"/>
      <c r="AH125" s="104"/>
      <c r="AI125" s="104"/>
      <c r="AJ125" s="104"/>
      <c r="AK125" s="104"/>
      <c r="AL125" s="104"/>
      <c r="AM125" s="104"/>
      <c r="AN125" s="104"/>
      <c r="AO125" s="104"/>
      <c r="AP125" s="104"/>
      <c r="AQ125" s="104"/>
      <c r="AR125" s="104"/>
      <c r="AS125" s="104"/>
    </row>
    <row r="126" spans="1:45" x14ac:dyDescent="0.3">
      <c r="B126" s="84"/>
      <c r="C126" s="83"/>
      <c r="D126" s="83"/>
      <c r="E126" s="83"/>
      <c r="F126" s="83"/>
      <c r="G126" s="83"/>
      <c r="H126" s="83"/>
      <c r="I126" s="198"/>
      <c r="J126" s="192"/>
      <c r="K126" s="198"/>
      <c r="L126" s="192"/>
      <c r="M126" s="198"/>
      <c r="N126" s="192"/>
      <c r="O126" s="198"/>
      <c r="P126" s="192"/>
      <c r="S126" s="157"/>
      <c r="T126" s="87"/>
    </row>
    <row r="127" spans="1:45" x14ac:dyDescent="0.3">
      <c r="A127" s="77" t="s">
        <v>51</v>
      </c>
      <c r="B127" s="84"/>
      <c r="C127" s="173" t="s">
        <v>52</v>
      </c>
      <c r="E127" s="156" t="s">
        <v>176</v>
      </c>
      <c r="F127" s="83"/>
      <c r="G127" s="83"/>
      <c r="H127" s="83"/>
      <c r="I127" s="198"/>
      <c r="J127" s="192"/>
      <c r="K127" s="198"/>
      <c r="L127" s="192"/>
      <c r="M127" s="198"/>
      <c r="N127" s="192"/>
      <c r="O127" s="198"/>
      <c r="P127" s="192"/>
      <c r="S127" s="157"/>
      <c r="T127" s="87"/>
    </row>
    <row r="128" spans="1:45" s="25" customFormat="1" x14ac:dyDescent="0.3">
      <c r="A128" s="77" t="str">
        <f t="shared" si="43"/>
        <v>x</v>
      </c>
      <c r="B128" s="100"/>
      <c r="C128" s="119" t="s">
        <v>53</v>
      </c>
      <c r="D128" s="104"/>
      <c r="E128" s="109" t="s">
        <v>54</v>
      </c>
      <c r="F128" s="104"/>
      <c r="G128" s="117">
        <v>0</v>
      </c>
      <c r="H128" s="116" t="s">
        <v>55</v>
      </c>
      <c r="I128" s="195">
        <v>0</v>
      </c>
      <c r="J128" s="192">
        <f>ROUND(I128*G128,0)</f>
        <v>0</v>
      </c>
      <c r="K128" s="195">
        <v>0</v>
      </c>
      <c r="L128" s="192">
        <f t="shared" ref="L128:L131" si="80">ROUND(K128*$G128,0)</f>
        <v>0</v>
      </c>
      <c r="M128" s="195">
        <v>0</v>
      </c>
      <c r="N128" s="192">
        <f t="shared" ref="N128:N131" si="81">ROUND(M128*$G128,0)</f>
        <v>0</v>
      </c>
      <c r="O128" s="195">
        <v>0</v>
      </c>
      <c r="P128" s="192">
        <f t="shared" ref="P128:P131" si="82">ROUND(O128*$G128,0)</f>
        <v>0</v>
      </c>
      <c r="Q128" s="86">
        <f t="shared" ref="Q128:Q131" si="83">SUM(I128,K128,M128,O128)</f>
        <v>0</v>
      </c>
      <c r="R128" s="86">
        <f t="shared" ref="R128:R131" si="84">SUM(J128,L128,N128,P128)</f>
        <v>0</v>
      </c>
      <c r="S128" s="157">
        <f t="shared" ref="S128:S131" si="85">R128/$D$13</f>
        <v>0</v>
      </c>
      <c r="T128" s="102"/>
      <c r="V128" s="99"/>
      <c r="W128" s="103"/>
      <c r="X128" s="104"/>
      <c r="Y128" s="104"/>
      <c r="Z128" s="104"/>
      <c r="AA128" s="104"/>
      <c r="AB128" s="104"/>
      <c r="AD128" s="104"/>
      <c r="AE128" s="104"/>
      <c r="AF128" s="104"/>
      <c r="AG128" s="104"/>
      <c r="AH128" s="104"/>
      <c r="AI128" s="104"/>
      <c r="AJ128" s="104"/>
      <c r="AK128" s="104"/>
      <c r="AL128" s="104"/>
      <c r="AM128" s="104"/>
      <c r="AN128" s="104"/>
      <c r="AO128" s="104"/>
      <c r="AP128" s="104"/>
      <c r="AQ128" s="104"/>
      <c r="AR128" s="104"/>
      <c r="AS128" s="104"/>
    </row>
    <row r="129" spans="1:45" s="25" customFormat="1" x14ac:dyDescent="0.3">
      <c r="A129" s="77" t="str">
        <f t="shared" si="43"/>
        <v>x</v>
      </c>
      <c r="B129" s="100"/>
      <c r="C129" s="119" t="s">
        <v>56</v>
      </c>
      <c r="D129" s="104"/>
      <c r="E129" s="109" t="s">
        <v>57</v>
      </c>
      <c r="F129" s="104"/>
      <c r="G129" s="117">
        <v>0</v>
      </c>
      <c r="H129" s="116" t="s">
        <v>43</v>
      </c>
      <c r="I129" s="195">
        <v>0</v>
      </c>
      <c r="J129" s="192">
        <f>ROUND(I129*G129,0)</f>
        <v>0</v>
      </c>
      <c r="K129" s="195">
        <v>0</v>
      </c>
      <c r="L129" s="192">
        <f t="shared" si="80"/>
        <v>0</v>
      </c>
      <c r="M129" s="195">
        <v>0</v>
      </c>
      <c r="N129" s="192">
        <f t="shared" si="81"/>
        <v>0</v>
      </c>
      <c r="O129" s="195">
        <v>0</v>
      </c>
      <c r="P129" s="192">
        <f t="shared" si="82"/>
        <v>0</v>
      </c>
      <c r="Q129" s="86">
        <f t="shared" si="83"/>
        <v>0</v>
      </c>
      <c r="R129" s="86">
        <f t="shared" si="84"/>
        <v>0</v>
      </c>
      <c r="S129" s="157">
        <f t="shared" si="85"/>
        <v>0</v>
      </c>
      <c r="T129" s="102"/>
      <c r="V129" s="99"/>
      <c r="W129" s="103"/>
      <c r="X129" s="104"/>
      <c r="Y129" s="104"/>
      <c r="Z129" s="104"/>
      <c r="AA129" s="104"/>
      <c r="AB129" s="104"/>
      <c r="AD129" s="104"/>
      <c r="AE129" s="104"/>
      <c r="AF129" s="104"/>
      <c r="AG129" s="104"/>
      <c r="AH129" s="104"/>
      <c r="AI129" s="104"/>
      <c r="AJ129" s="104"/>
      <c r="AK129" s="104"/>
      <c r="AL129" s="104"/>
      <c r="AM129" s="104"/>
      <c r="AN129" s="104"/>
      <c r="AO129" s="104"/>
      <c r="AP129" s="104"/>
      <c r="AQ129" s="104"/>
      <c r="AR129" s="104"/>
      <c r="AS129" s="104"/>
    </row>
    <row r="130" spans="1:45" s="25" customFormat="1" x14ac:dyDescent="0.3">
      <c r="A130" s="77" t="str">
        <f t="shared" si="43"/>
        <v>x</v>
      </c>
      <c r="B130" s="100"/>
      <c r="C130" s="119" t="s">
        <v>59</v>
      </c>
      <c r="D130" s="104"/>
      <c r="E130" s="83"/>
      <c r="F130" s="104"/>
      <c r="G130" s="117">
        <v>0</v>
      </c>
      <c r="H130" s="116" t="s">
        <v>55</v>
      </c>
      <c r="I130" s="195">
        <v>0</v>
      </c>
      <c r="J130" s="192">
        <f>ROUND(I130*G130,0)</f>
        <v>0</v>
      </c>
      <c r="K130" s="195">
        <v>0</v>
      </c>
      <c r="L130" s="192">
        <f t="shared" si="80"/>
        <v>0</v>
      </c>
      <c r="M130" s="195">
        <v>0</v>
      </c>
      <c r="N130" s="192">
        <f t="shared" si="81"/>
        <v>0</v>
      </c>
      <c r="O130" s="195">
        <v>0</v>
      </c>
      <c r="P130" s="192">
        <f t="shared" si="82"/>
        <v>0</v>
      </c>
      <c r="Q130" s="86">
        <f t="shared" si="83"/>
        <v>0</v>
      </c>
      <c r="R130" s="86">
        <f t="shared" si="84"/>
        <v>0</v>
      </c>
      <c r="S130" s="157">
        <f t="shared" si="85"/>
        <v>0</v>
      </c>
      <c r="T130" s="102"/>
      <c r="V130" s="99"/>
      <c r="W130" s="103"/>
      <c r="X130" s="104"/>
      <c r="Y130" s="104"/>
      <c r="Z130" s="104"/>
      <c r="AA130" s="104"/>
      <c r="AB130" s="104"/>
      <c r="AD130" s="104"/>
      <c r="AE130" s="104"/>
      <c r="AF130" s="104"/>
      <c r="AG130" s="104"/>
      <c r="AH130" s="104"/>
      <c r="AI130" s="104"/>
      <c r="AJ130" s="104"/>
      <c r="AK130" s="104"/>
      <c r="AL130" s="104"/>
      <c r="AM130" s="104"/>
      <c r="AN130" s="104"/>
      <c r="AO130" s="104"/>
      <c r="AP130" s="104"/>
      <c r="AQ130" s="104"/>
      <c r="AR130" s="104"/>
      <c r="AS130" s="104"/>
    </row>
    <row r="131" spans="1:45" s="25" customFormat="1" x14ac:dyDescent="0.3">
      <c r="A131" s="77" t="str">
        <f t="shared" si="43"/>
        <v>x</v>
      </c>
      <c r="B131" s="100"/>
      <c r="C131" s="119" t="s">
        <v>60</v>
      </c>
      <c r="D131" s="104"/>
      <c r="E131" s="83"/>
      <c r="F131" s="104"/>
      <c r="G131" s="117">
        <v>0</v>
      </c>
      <c r="H131" s="116" t="s">
        <v>43</v>
      </c>
      <c r="I131" s="195">
        <v>0</v>
      </c>
      <c r="J131" s="192">
        <f>ROUND(I131*G131,0)</f>
        <v>0</v>
      </c>
      <c r="K131" s="195">
        <v>0</v>
      </c>
      <c r="L131" s="192">
        <f t="shared" si="80"/>
        <v>0</v>
      </c>
      <c r="M131" s="195">
        <v>0</v>
      </c>
      <c r="N131" s="192">
        <f t="shared" si="81"/>
        <v>0</v>
      </c>
      <c r="O131" s="195">
        <v>0</v>
      </c>
      <c r="P131" s="192">
        <f t="shared" si="82"/>
        <v>0</v>
      </c>
      <c r="Q131" s="86">
        <f t="shared" si="83"/>
        <v>0</v>
      </c>
      <c r="R131" s="86">
        <f t="shared" si="84"/>
        <v>0</v>
      </c>
      <c r="S131" s="157">
        <f t="shared" si="85"/>
        <v>0</v>
      </c>
      <c r="T131" s="102"/>
      <c r="V131" s="99"/>
      <c r="W131" s="103"/>
      <c r="X131" s="104"/>
      <c r="Y131" s="104"/>
      <c r="Z131" s="104"/>
      <c r="AA131" s="104"/>
      <c r="AB131" s="104"/>
      <c r="AD131" s="104"/>
      <c r="AE131" s="104"/>
      <c r="AF131" s="104"/>
      <c r="AG131" s="104"/>
      <c r="AH131" s="104"/>
      <c r="AI131" s="104"/>
      <c r="AJ131" s="104"/>
      <c r="AK131" s="104"/>
      <c r="AL131" s="104"/>
      <c r="AM131" s="104"/>
      <c r="AN131" s="104"/>
      <c r="AO131" s="104"/>
      <c r="AP131" s="104"/>
      <c r="AQ131" s="104"/>
      <c r="AR131" s="104"/>
      <c r="AS131" s="104"/>
    </row>
    <row r="132" spans="1:45" s="25" customFormat="1" x14ac:dyDescent="0.3">
      <c r="A132" s="99"/>
      <c r="B132" s="100"/>
      <c r="C132" s="119"/>
      <c r="D132" s="104"/>
      <c r="E132" s="83"/>
      <c r="F132" s="104"/>
      <c r="G132" s="121"/>
      <c r="H132" s="116"/>
      <c r="I132" s="191"/>
      <c r="J132" s="192"/>
      <c r="K132" s="191"/>
      <c r="L132" s="192"/>
      <c r="M132" s="191"/>
      <c r="N132" s="192"/>
      <c r="O132" s="191"/>
      <c r="P132" s="192"/>
      <c r="R132" s="86"/>
      <c r="S132" s="157"/>
      <c r="T132" s="102"/>
      <c r="V132" s="99"/>
      <c r="W132" s="103"/>
      <c r="X132" s="104"/>
      <c r="Y132" s="104"/>
      <c r="Z132" s="104"/>
      <c r="AA132" s="104"/>
      <c r="AB132" s="104"/>
      <c r="AD132" s="104"/>
      <c r="AE132" s="104"/>
      <c r="AF132" s="104"/>
      <c r="AG132" s="104"/>
      <c r="AH132" s="104"/>
      <c r="AI132" s="104"/>
      <c r="AJ132" s="104"/>
      <c r="AK132" s="104"/>
      <c r="AL132" s="104"/>
      <c r="AM132" s="104"/>
      <c r="AN132" s="104"/>
      <c r="AO132" s="104"/>
      <c r="AP132" s="104"/>
      <c r="AQ132" s="104"/>
      <c r="AR132" s="104"/>
      <c r="AS132" s="104"/>
    </row>
    <row r="133" spans="1:45" s="25" customFormat="1" x14ac:dyDescent="0.3">
      <c r="A133" s="77" t="s">
        <v>51</v>
      </c>
      <c r="B133" s="100"/>
      <c r="C133" s="173" t="s">
        <v>52</v>
      </c>
      <c r="D133" s="24"/>
      <c r="E133" s="156" t="s">
        <v>176</v>
      </c>
      <c r="F133" s="104"/>
      <c r="G133" s="121"/>
      <c r="H133" s="116"/>
      <c r="I133" s="191"/>
      <c r="J133" s="192"/>
      <c r="K133" s="191"/>
      <c r="L133" s="192"/>
      <c r="M133" s="191"/>
      <c r="N133" s="192"/>
      <c r="O133" s="191"/>
      <c r="P133" s="192"/>
      <c r="R133" s="86"/>
      <c r="S133" s="157"/>
      <c r="T133" s="102"/>
      <c r="V133" s="99"/>
      <c r="W133" s="103"/>
      <c r="X133" s="104"/>
      <c r="Y133" s="104"/>
      <c r="Z133" s="104"/>
      <c r="AA133" s="104"/>
      <c r="AB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  <c r="AO133" s="104"/>
      <c r="AP133" s="104"/>
      <c r="AQ133" s="104"/>
      <c r="AR133" s="104"/>
      <c r="AS133" s="104"/>
    </row>
    <row r="134" spans="1:45" s="25" customFormat="1" x14ac:dyDescent="0.3">
      <c r="A134" s="77" t="str">
        <f t="shared" si="43"/>
        <v>x</v>
      </c>
      <c r="B134" s="100"/>
      <c r="C134" s="119" t="s">
        <v>53</v>
      </c>
      <c r="D134" s="104"/>
      <c r="E134" s="109" t="s">
        <v>54</v>
      </c>
      <c r="F134" s="104"/>
      <c r="G134" s="117">
        <v>0</v>
      </c>
      <c r="H134" s="116" t="s">
        <v>55</v>
      </c>
      <c r="I134" s="195">
        <v>0</v>
      </c>
      <c r="J134" s="192">
        <f>ROUND(I134*G134,0)</f>
        <v>0</v>
      </c>
      <c r="K134" s="195">
        <v>0</v>
      </c>
      <c r="L134" s="192">
        <f t="shared" ref="L134:L137" si="86">ROUND(K134*$G134,0)</f>
        <v>0</v>
      </c>
      <c r="M134" s="195">
        <v>0</v>
      </c>
      <c r="N134" s="192">
        <f t="shared" ref="N134:N137" si="87">ROUND(M134*$G134,0)</f>
        <v>0</v>
      </c>
      <c r="O134" s="195">
        <v>0</v>
      </c>
      <c r="P134" s="192">
        <f t="shared" ref="P134:P137" si="88">ROUND(O134*$G134,0)</f>
        <v>0</v>
      </c>
      <c r="Q134" s="86">
        <f t="shared" ref="Q134:Q137" si="89">SUM(I134,K134,M134,O134)</f>
        <v>0</v>
      </c>
      <c r="R134" s="86">
        <f t="shared" ref="R134:R137" si="90">SUM(J134,L134,N134,P134)</f>
        <v>0</v>
      </c>
      <c r="S134" s="157">
        <f t="shared" ref="S134:S137" si="91">R134/$D$13</f>
        <v>0</v>
      </c>
      <c r="T134" s="102"/>
      <c r="V134" s="99"/>
      <c r="W134" s="103"/>
      <c r="X134" s="104"/>
      <c r="Y134" s="104"/>
      <c r="Z134" s="104"/>
      <c r="AA134" s="104"/>
      <c r="AB134" s="104"/>
      <c r="AD134" s="104"/>
      <c r="AE134" s="104"/>
      <c r="AF134" s="104"/>
      <c r="AG134" s="104"/>
      <c r="AH134" s="104"/>
      <c r="AI134" s="104"/>
      <c r="AJ134" s="104"/>
      <c r="AK134" s="104"/>
      <c r="AL134" s="104"/>
      <c r="AM134" s="104"/>
      <c r="AN134" s="104"/>
      <c r="AO134" s="104"/>
      <c r="AP134" s="104"/>
      <c r="AQ134" s="104"/>
      <c r="AR134" s="104"/>
      <c r="AS134" s="104"/>
    </row>
    <row r="135" spans="1:45" s="25" customFormat="1" x14ac:dyDescent="0.3">
      <c r="A135" s="77" t="str">
        <f t="shared" si="43"/>
        <v>x</v>
      </c>
      <c r="B135" s="100"/>
      <c r="C135" s="119" t="s">
        <v>56</v>
      </c>
      <c r="D135" s="104"/>
      <c r="E135" s="109" t="s">
        <v>57</v>
      </c>
      <c r="F135" s="104"/>
      <c r="G135" s="117">
        <v>0</v>
      </c>
      <c r="H135" s="116" t="s">
        <v>43</v>
      </c>
      <c r="I135" s="195">
        <v>0</v>
      </c>
      <c r="J135" s="192">
        <f>ROUND(I135*G135,0)</f>
        <v>0</v>
      </c>
      <c r="K135" s="195">
        <v>0</v>
      </c>
      <c r="L135" s="192">
        <f t="shared" si="86"/>
        <v>0</v>
      </c>
      <c r="M135" s="195">
        <v>0</v>
      </c>
      <c r="N135" s="192">
        <f t="shared" si="87"/>
        <v>0</v>
      </c>
      <c r="O135" s="195">
        <v>0</v>
      </c>
      <c r="P135" s="192">
        <f t="shared" si="88"/>
        <v>0</v>
      </c>
      <c r="Q135" s="86">
        <f t="shared" si="89"/>
        <v>0</v>
      </c>
      <c r="R135" s="86">
        <f t="shared" si="90"/>
        <v>0</v>
      </c>
      <c r="S135" s="157">
        <f t="shared" si="91"/>
        <v>0</v>
      </c>
      <c r="T135" s="102"/>
      <c r="V135" s="99"/>
      <c r="W135" s="103"/>
      <c r="X135" s="104"/>
      <c r="Y135" s="104"/>
      <c r="Z135" s="104"/>
      <c r="AA135" s="104"/>
      <c r="AB135" s="104"/>
      <c r="AD135" s="104"/>
      <c r="AE135" s="104"/>
      <c r="AF135" s="104"/>
      <c r="AG135" s="104"/>
      <c r="AH135" s="104"/>
      <c r="AI135" s="104"/>
      <c r="AJ135" s="104"/>
      <c r="AK135" s="104"/>
      <c r="AL135" s="104"/>
      <c r="AM135" s="104"/>
      <c r="AN135" s="104"/>
      <c r="AO135" s="104"/>
      <c r="AP135" s="104"/>
      <c r="AQ135" s="104"/>
      <c r="AR135" s="104"/>
      <c r="AS135" s="104"/>
    </row>
    <row r="136" spans="1:45" s="25" customFormat="1" x14ac:dyDescent="0.3">
      <c r="A136" s="77" t="str">
        <f t="shared" si="43"/>
        <v>x</v>
      </c>
      <c r="B136" s="100"/>
      <c r="C136" s="119" t="s">
        <v>59</v>
      </c>
      <c r="D136" s="104"/>
      <c r="E136" s="83"/>
      <c r="F136" s="104"/>
      <c r="G136" s="117">
        <v>0</v>
      </c>
      <c r="H136" s="116" t="s">
        <v>55</v>
      </c>
      <c r="I136" s="195">
        <v>0</v>
      </c>
      <c r="J136" s="192">
        <f>ROUND(I136*G136,0)</f>
        <v>0</v>
      </c>
      <c r="K136" s="195">
        <v>0</v>
      </c>
      <c r="L136" s="192">
        <f t="shared" si="86"/>
        <v>0</v>
      </c>
      <c r="M136" s="195">
        <v>0</v>
      </c>
      <c r="N136" s="192">
        <f t="shared" si="87"/>
        <v>0</v>
      </c>
      <c r="O136" s="195">
        <v>0</v>
      </c>
      <c r="P136" s="192">
        <f t="shared" si="88"/>
        <v>0</v>
      </c>
      <c r="Q136" s="86">
        <f t="shared" si="89"/>
        <v>0</v>
      </c>
      <c r="R136" s="86">
        <f t="shared" si="90"/>
        <v>0</v>
      </c>
      <c r="S136" s="157">
        <f t="shared" si="91"/>
        <v>0</v>
      </c>
      <c r="T136" s="102"/>
      <c r="V136" s="99"/>
      <c r="W136" s="103"/>
      <c r="X136" s="104"/>
      <c r="Y136" s="104"/>
      <c r="Z136" s="104"/>
      <c r="AA136" s="104"/>
      <c r="AB136" s="104"/>
      <c r="AD136" s="104"/>
      <c r="AE136" s="104"/>
      <c r="AF136" s="104"/>
      <c r="AG136" s="104"/>
      <c r="AH136" s="104"/>
      <c r="AI136" s="104"/>
      <c r="AJ136" s="104"/>
      <c r="AK136" s="104"/>
      <c r="AL136" s="104"/>
      <c r="AM136" s="104"/>
      <c r="AN136" s="104"/>
      <c r="AO136" s="104"/>
      <c r="AP136" s="104"/>
      <c r="AQ136" s="104"/>
      <c r="AR136" s="104"/>
      <c r="AS136" s="104"/>
    </row>
    <row r="137" spans="1:45" s="25" customFormat="1" x14ac:dyDescent="0.3">
      <c r="A137" s="77" t="str">
        <f t="shared" si="43"/>
        <v>x</v>
      </c>
      <c r="B137" s="100"/>
      <c r="C137" s="119" t="s">
        <v>60</v>
      </c>
      <c r="D137" s="104"/>
      <c r="E137" s="83"/>
      <c r="F137" s="104"/>
      <c r="G137" s="117">
        <v>0</v>
      </c>
      <c r="H137" s="116" t="s">
        <v>43</v>
      </c>
      <c r="I137" s="195">
        <v>0</v>
      </c>
      <c r="J137" s="192">
        <f>ROUND(I137*G137,0)</f>
        <v>0</v>
      </c>
      <c r="K137" s="195">
        <v>0</v>
      </c>
      <c r="L137" s="192">
        <f t="shared" si="86"/>
        <v>0</v>
      </c>
      <c r="M137" s="195">
        <v>0</v>
      </c>
      <c r="N137" s="192">
        <f t="shared" si="87"/>
        <v>0</v>
      </c>
      <c r="O137" s="195">
        <v>0</v>
      </c>
      <c r="P137" s="192">
        <f t="shared" si="88"/>
        <v>0</v>
      </c>
      <c r="Q137" s="86">
        <f t="shared" si="89"/>
        <v>0</v>
      </c>
      <c r="R137" s="86">
        <f t="shared" si="90"/>
        <v>0</v>
      </c>
      <c r="S137" s="157">
        <f t="shared" si="91"/>
        <v>0</v>
      </c>
      <c r="T137" s="102"/>
      <c r="V137" s="99"/>
      <c r="W137" s="103"/>
      <c r="X137" s="104"/>
      <c r="Y137" s="104"/>
      <c r="Z137" s="104"/>
      <c r="AA137" s="104"/>
      <c r="AB137" s="104"/>
      <c r="AD137" s="104"/>
      <c r="AE137" s="104"/>
      <c r="AF137" s="104"/>
      <c r="AG137" s="104"/>
      <c r="AH137" s="104"/>
      <c r="AI137" s="104"/>
      <c r="AJ137" s="104"/>
      <c r="AK137" s="104"/>
      <c r="AL137" s="104"/>
      <c r="AM137" s="104"/>
      <c r="AN137" s="104"/>
      <c r="AO137" s="104"/>
      <c r="AP137" s="104"/>
      <c r="AQ137" s="104"/>
      <c r="AR137" s="104"/>
      <c r="AS137" s="104"/>
    </row>
    <row r="138" spans="1:45" x14ac:dyDescent="0.3">
      <c r="B138" s="84"/>
      <c r="C138" s="83"/>
      <c r="D138" s="83"/>
      <c r="E138" s="83"/>
      <c r="F138" s="83"/>
      <c r="G138" s="83"/>
      <c r="H138" s="83"/>
      <c r="I138" s="198"/>
      <c r="J138" s="192"/>
      <c r="K138" s="198"/>
      <c r="L138" s="192"/>
      <c r="M138" s="198"/>
      <c r="N138" s="192"/>
      <c r="O138" s="198"/>
      <c r="P138" s="192"/>
      <c r="S138" s="157"/>
      <c r="T138" s="87"/>
    </row>
    <row r="139" spans="1:45" x14ac:dyDescent="0.3">
      <c r="A139" s="77" t="s">
        <v>51</v>
      </c>
      <c r="B139" s="84"/>
      <c r="C139" s="173" t="s">
        <v>52</v>
      </c>
      <c r="E139" s="156" t="s">
        <v>176</v>
      </c>
      <c r="F139" s="83"/>
      <c r="G139" s="83"/>
      <c r="H139" s="83"/>
      <c r="I139" s="198"/>
      <c r="J139" s="192"/>
      <c r="K139" s="198"/>
      <c r="L139" s="192"/>
      <c r="M139" s="198"/>
      <c r="N139" s="192"/>
      <c r="O139" s="198"/>
      <c r="P139" s="192"/>
      <c r="S139" s="157"/>
      <c r="T139" s="87"/>
    </row>
    <row r="140" spans="1:45" s="25" customFormat="1" x14ac:dyDescent="0.3">
      <c r="A140" s="77" t="str">
        <f t="shared" si="43"/>
        <v>x</v>
      </c>
      <c r="B140" s="100"/>
      <c r="C140" s="119" t="s">
        <v>53</v>
      </c>
      <c r="D140" s="104"/>
      <c r="E140" s="109" t="s">
        <v>54</v>
      </c>
      <c r="F140" s="104"/>
      <c r="G140" s="117">
        <v>0</v>
      </c>
      <c r="H140" s="116" t="s">
        <v>55</v>
      </c>
      <c r="I140" s="195">
        <v>0</v>
      </c>
      <c r="J140" s="192">
        <f>ROUND(I140*G140,0)</f>
        <v>0</v>
      </c>
      <c r="K140" s="195">
        <v>0</v>
      </c>
      <c r="L140" s="192">
        <f t="shared" ref="L140:L143" si="92">ROUND(K140*$G140,0)</f>
        <v>0</v>
      </c>
      <c r="M140" s="195">
        <v>0</v>
      </c>
      <c r="N140" s="192">
        <f t="shared" ref="N140:N143" si="93">ROUND(M140*$G140,0)</f>
        <v>0</v>
      </c>
      <c r="O140" s="195">
        <v>0</v>
      </c>
      <c r="P140" s="192">
        <f t="shared" ref="P140:P143" si="94">ROUND(O140*$G140,0)</f>
        <v>0</v>
      </c>
      <c r="Q140" s="86">
        <f t="shared" ref="Q140:Q143" si="95">SUM(I140,K140,M140,O140)</f>
        <v>0</v>
      </c>
      <c r="R140" s="86">
        <f t="shared" ref="R140:R143" si="96">SUM(J140,L140,N140,P140)</f>
        <v>0</v>
      </c>
      <c r="S140" s="157">
        <f t="shared" ref="S140:S143" si="97">R140/$D$13</f>
        <v>0</v>
      </c>
      <c r="T140" s="102"/>
      <c r="V140" s="99"/>
      <c r="W140" s="103"/>
      <c r="X140" s="104"/>
      <c r="Y140" s="104"/>
      <c r="Z140" s="104"/>
      <c r="AA140" s="104"/>
      <c r="AB140" s="104"/>
      <c r="AD140" s="104"/>
      <c r="AE140" s="104"/>
      <c r="AF140" s="104"/>
      <c r="AG140" s="104"/>
      <c r="AH140" s="104"/>
      <c r="AI140" s="104"/>
      <c r="AJ140" s="104"/>
      <c r="AK140" s="104"/>
      <c r="AL140" s="104"/>
      <c r="AM140" s="104"/>
      <c r="AN140" s="104"/>
      <c r="AO140" s="104"/>
      <c r="AP140" s="104"/>
      <c r="AQ140" s="104"/>
      <c r="AR140" s="104"/>
      <c r="AS140" s="104"/>
    </row>
    <row r="141" spans="1:45" s="25" customFormat="1" x14ac:dyDescent="0.3">
      <c r="A141" s="77" t="str">
        <f t="shared" si="43"/>
        <v>x</v>
      </c>
      <c r="B141" s="100"/>
      <c r="C141" s="119" t="s">
        <v>56</v>
      </c>
      <c r="D141" s="104"/>
      <c r="E141" s="109" t="s">
        <v>57</v>
      </c>
      <c r="F141" s="104"/>
      <c r="G141" s="117">
        <v>0</v>
      </c>
      <c r="H141" s="116" t="s">
        <v>43</v>
      </c>
      <c r="I141" s="195">
        <v>0</v>
      </c>
      <c r="J141" s="192">
        <f>ROUND(I141*G141,0)</f>
        <v>0</v>
      </c>
      <c r="K141" s="195">
        <v>0</v>
      </c>
      <c r="L141" s="192">
        <f t="shared" si="92"/>
        <v>0</v>
      </c>
      <c r="M141" s="195">
        <v>0</v>
      </c>
      <c r="N141" s="192">
        <f t="shared" si="93"/>
        <v>0</v>
      </c>
      <c r="O141" s="195">
        <v>0</v>
      </c>
      <c r="P141" s="192">
        <f t="shared" si="94"/>
        <v>0</v>
      </c>
      <c r="Q141" s="86">
        <f t="shared" si="95"/>
        <v>0</v>
      </c>
      <c r="R141" s="86">
        <f t="shared" si="96"/>
        <v>0</v>
      </c>
      <c r="S141" s="157">
        <f t="shared" si="97"/>
        <v>0</v>
      </c>
      <c r="T141" s="102"/>
      <c r="V141" s="99"/>
      <c r="W141" s="103"/>
      <c r="X141" s="104"/>
      <c r="Y141" s="104"/>
      <c r="Z141" s="104"/>
      <c r="AA141" s="104"/>
      <c r="AB141" s="104"/>
      <c r="AD141" s="104"/>
      <c r="AE141" s="104"/>
      <c r="AF141" s="104"/>
      <c r="AG141" s="104"/>
      <c r="AH141" s="104"/>
      <c r="AI141" s="104"/>
      <c r="AJ141" s="104"/>
      <c r="AK141" s="104"/>
      <c r="AL141" s="104"/>
      <c r="AM141" s="104"/>
      <c r="AN141" s="104"/>
      <c r="AO141" s="104"/>
      <c r="AP141" s="104"/>
      <c r="AQ141" s="104"/>
      <c r="AR141" s="104"/>
      <c r="AS141" s="104"/>
    </row>
    <row r="142" spans="1:45" s="25" customFormat="1" x14ac:dyDescent="0.3">
      <c r="A142" s="77" t="str">
        <f t="shared" si="43"/>
        <v>x</v>
      </c>
      <c r="B142" s="100"/>
      <c r="C142" s="119" t="s">
        <v>59</v>
      </c>
      <c r="D142" s="104"/>
      <c r="E142" s="83"/>
      <c r="F142" s="104"/>
      <c r="G142" s="117">
        <v>0</v>
      </c>
      <c r="H142" s="116" t="s">
        <v>55</v>
      </c>
      <c r="I142" s="195">
        <v>0</v>
      </c>
      <c r="J142" s="192">
        <f>ROUND(I142*G142,0)</f>
        <v>0</v>
      </c>
      <c r="K142" s="195">
        <v>0</v>
      </c>
      <c r="L142" s="192">
        <f t="shared" si="92"/>
        <v>0</v>
      </c>
      <c r="M142" s="195">
        <v>0</v>
      </c>
      <c r="N142" s="192">
        <f t="shared" si="93"/>
        <v>0</v>
      </c>
      <c r="O142" s="195">
        <v>0</v>
      </c>
      <c r="P142" s="192">
        <f t="shared" si="94"/>
        <v>0</v>
      </c>
      <c r="Q142" s="86">
        <f t="shared" si="95"/>
        <v>0</v>
      </c>
      <c r="R142" s="86">
        <f t="shared" si="96"/>
        <v>0</v>
      </c>
      <c r="S142" s="157">
        <f t="shared" si="97"/>
        <v>0</v>
      </c>
      <c r="T142" s="102"/>
      <c r="V142" s="99"/>
      <c r="W142" s="103"/>
      <c r="X142" s="104"/>
      <c r="Y142" s="104"/>
      <c r="Z142" s="104"/>
      <c r="AA142" s="104"/>
      <c r="AB142" s="104"/>
      <c r="AD142" s="104"/>
      <c r="AE142" s="104"/>
      <c r="AF142" s="104"/>
      <c r="AG142" s="104"/>
      <c r="AH142" s="104"/>
      <c r="AI142" s="104"/>
      <c r="AJ142" s="104"/>
      <c r="AK142" s="104"/>
      <c r="AL142" s="104"/>
      <c r="AM142" s="104"/>
      <c r="AN142" s="104"/>
      <c r="AO142" s="104"/>
      <c r="AP142" s="104"/>
      <c r="AQ142" s="104"/>
      <c r="AR142" s="104"/>
      <c r="AS142" s="104"/>
    </row>
    <row r="143" spans="1:45" s="25" customFormat="1" x14ac:dyDescent="0.3">
      <c r="A143" s="77" t="str">
        <f t="shared" si="43"/>
        <v>x</v>
      </c>
      <c r="B143" s="100"/>
      <c r="C143" s="119" t="s">
        <v>60</v>
      </c>
      <c r="D143" s="104"/>
      <c r="E143" s="83"/>
      <c r="F143" s="104"/>
      <c r="G143" s="117">
        <v>0</v>
      </c>
      <c r="H143" s="116" t="s">
        <v>43</v>
      </c>
      <c r="I143" s="195">
        <v>0</v>
      </c>
      <c r="J143" s="192">
        <f>ROUND(I143*G143,0)</f>
        <v>0</v>
      </c>
      <c r="K143" s="195">
        <v>0</v>
      </c>
      <c r="L143" s="192">
        <f t="shared" si="92"/>
        <v>0</v>
      </c>
      <c r="M143" s="195">
        <v>0</v>
      </c>
      <c r="N143" s="192">
        <f t="shared" si="93"/>
        <v>0</v>
      </c>
      <c r="O143" s="195">
        <v>0</v>
      </c>
      <c r="P143" s="192">
        <f t="shared" si="94"/>
        <v>0</v>
      </c>
      <c r="Q143" s="86">
        <f t="shared" si="95"/>
        <v>0</v>
      </c>
      <c r="R143" s="86">
        <f t="shared" si="96"/>
        <v>0</v>
      </c>
      <c r="S143" s="157">
        <f t="shared" si="97"/>
        <v>0</v>
      </c>
      <c r="T143" s="102"/>
      <c r="V143" s="99"/>
      <c r="W143" s="103"/>
      <c r="X143" s="104"/>
      <c r="Y143" s="104"/>
      <c r="Z143" s="104"/>
      <c r="AA143" s="104"/>
      <c r="AB143" s="104"/>
      <c r="AD143" s="104"/>
      <c r="AE143" s="104"/>
      <c r="AF143" s="104"/>
      <c r="AG143" s="104"/>
      <c r="AH143" s="104"/>
      <c r="AI143" s="104"/>
      <c r="AJ143" s="104"/>
      <c r="AK143" s="104"/>
      <c r="AL143" s="104"/>
      <c r="AM143" s="104"/>
      <c r="AN143" s="104"/>
      <c r="AO143" s="104"/>
      <c r="AP143" s="104"/>
      <c r="AQ143" s="104"/>
      <c r="AR143" s="104"/>
      <c r="AS143" s="104"/>
    </row>
    <row r="144" spans="1:45" s="25" customFormat="1" x14ac:dyDescent="0.3">
      <c r="A144" s="99"/>
      <c r="B144" s="100"/>
      <c r="C144" s="119"/>
      <c r="D144" s="104"/>
      <c r="E144" s="83"/>
      <c r="F144" s="104"/>
      <c r="G144" s="121"/>
      <c r="H144" s="116"/>
      <c r="I144" s="191"/>
      <c r="J144" s="192"/>
      <c r="K144" s="191"/>
      <c r="L144" s="192"/>
      <c r="M144" s="191"/>
      <c r="N144" s="192"/>
      <c r="O144" s="191"/>
      <c r="P144" s="192"/>
      <c r="R144" s="86"/>
      <c r="S144" s="157"/>
      <c r="T144" s="102"/>
      <c r="V144" s="99"/>
      <c r="W144" s="103"/>
      <c r="X144" s="104"/>
      <c r="Y144" s="104"/>
      <c r="Z144" s="104"/>
      <c r="AA144" s="104"/>
      <c r="AB144" s="104"/>
      <c r="AD144" s="104"/>
      <c r="AE144" s="104"/>
      <c r="AF144" s="104"/>
      <c r="AG144" s="104"/>
      <c r="AH144" s="104"/>
      <c r="AI144" s="104"/>
      <c r="AJ144" s="104"/>
      <c r="AK144" s="104"/>
      <c r="AL144" s="104"/>
      <c r="AM144" s="104"/>
      <c r="AN144" s="104"/>
      <c r="AO144" s="104"/>
      <c r="AP144" s="104"/>
      <c r="AQ144" s="104"/>
      <c r="AR144" s="104"/>
      <c r="AS144" s="104"/>
    </row>
    <row r="145" spans="1:45" s="25" customFormat="1" x14ac:dyDescent="0.3">
      <c r="A145" s="77" t="s">
        <v>51</v>
      </c>
      <c r="B145" s="100"/>
      <c r="C145" s="173" t="s">
        <v>52</v>
      </c>
      <c r="D145" s="24"/>
      <c r="E145" s="156" t="s">
        <v>176</v>
      </c>
      <c r="F145" s="104"/>
      <c r="G145" s="121"/>
      <c r="H145" s="116"/>
      <c r="I145" s="191"/>
      <c r="J145" s="192"/>
      <c r="K145" s="191"/>
      <c r="L145" s="192"/>
      <c r="M145" s="191"/>
      <c r="N145" s="192"/>
      <c r="O145" s="191"/>
      <c r="P145" s="192"/>
      <c r="R145" s="86"/>
      <c r="S145" s="157"/>
      <c r="T145" s="102"/>
      <c r="V145" s="99"/>
      <c r="W145" s="103"/>
      <c r="X145" s="104"/>
      <c r="Y145" s="104"/>
      <c r="Z145" s="104"/>
      <c r="AA145" s="104"/>
      <c r="AB145" s="104"/>
      <c r="AD145" s="104"/>
      <c r="AE145" s="104"/>
      <c r="AF145" s="104"/>
      <c r="AG145" s="104"/>
      <c r="AH145" s="104"/>
      <c r="AI145" s="104"/>
      <c r="AJ145" s="104"/>
      <c r="AK145" s="104"/>
      <c r="AL145" s="104"/>
      <c r="AM145" s="104"/>
      <c r="AN145" s="104"/>
      <c r="AO145" s="104"/>
      <c r="AP145" s="104"/>
      <c r="AQ145" s="104"/>
      <c r="AR145" s="104"/>
      <c r="AS145" s="104"/>
    </row>
    <row r="146" spans="1:45" s="25" customFormat="1" x14ac:dyDescent="0.3">
      <c r="A146" s="77" t="str">
        <f t="shared" si="43"/>
        <v>x</v>
      </c>
      <c r="B146" s="100"/>
      <c r="C146" s="119" t="s">
        <v>53</v>
      </c>
      <c r="D146" s="104"/>
      <c r="E146" s="109" t="s">
        <v>54</v>
      </c>
      <c r="F146" s="104"/>
      <c r="G146" s="117">
        <v>0</v>
      </c>
      <c r="H146" s="116" t="s">
        <v>55</v>
      </c>
      <c r="I146" s="195">
        <v>0</v>
      </c>
      <c r="J146" s="192">
        <f>ROUND(I146*G146,0)</f>
        <v>0</v>
      </c>
      <c r="K146" s="195">
        <v>0</v>
      </c>
      <c r="L146" s="192">
        <f t="shared" ref="L146:L149" si="98">ROUND(K146*$G146,0)</f>
        <v>0</v>
      </c>
      <c r="M146" s="195">
        <v>0</v>
      </c>
      <c r="N146" s="192">
        <f t="shared" ref="N146:N149" si="99">ROUND(M146*$G146,0)</f>
        <v>0</v>
      </c>
      <c r="O146" s="195">
        <v>0</v>
      </c>
      <c r="P146" s="192">
        <f t="shared" ref="P146:P149" si="100">ROUND(O146*$G146,0)</f>
        <v>0</v>
      </c>
      <c r="Q146" s="86">
        <f t="shared" ref="Q146:Q149" si="101">SUM(I146,K146,M146,O146)</f>
        <v>0</v>
      </c>
      <c r="R146" s="86">
        <f t="shared" ref="R146:R149" si="102">SUM(J146,L146,N146,P146)</f>
        <v>0</v>
      </c>
      <c r="S146" s="157">
        <f t="shared" ref="S146:S149" si="103">R146/$D$13</f>
        <v>0</v>
      </c>
      <c r="T146" s="102"/>
      <c r="V146" s="99"/>
      <c r="W146" s="103"/>
      <c r="X146" s="104"/>
      <c r="Y146" s="104"/>
      <c r="Z146" s="104"/>
      <c r="AA146" s="104"/>
      <c r="AB146" s="104"/>
      <c r="AD146" s="104"/>
      <c r="AE146" s="104"/>
      <c r="AF146" s="104"/>
      <c r="AG146" s="104"/>
      <c r="AH146" s="104"/>
      <c r="AI146" s="104"/>
      <c r="AJ146" s="104"/>
      <c r="AK146" s="104"/>
      <c r="AL146" s="104"/>
      <c r="AM146" s="104"/>
      <c r="AN146" s="104"/>
      <c r="AO146" s="104"/>
      <c r="AP146" s="104"/>
      <c r="AQ146" s="104"/>
      <c r="AR146" s="104"/>
      <c r="AS146" s="104"/>
    </row>
    <row r="147" spans="1:45" s="25" customFormat="1" x14ac:dyDescent="0.3">
      <c r="A147" s="77" t="str">
        <f t="shared" si="43"/>
        <v>x</v>
      </c>
      <c r="B147" s="100"/>
      <c r="C147" s="119" t="s">
        <v>56</v>
      </c>
      <c r="D147" s="104"/>
      <c r="E147" s="109" t="s">
        <v>57</v>
      </c>
      <c r="F147" s="104"/>
      <c r="G147" s="117">
        <v>0</v>
      </c>
      <c r="H147" s="116" t="s">
        <v>43</v>
      </c>
      <c r="I147" s="195">
        <v>0</v>
      </c>
      <c r="J147" s="192">
        <f>ROUND(I147*G147,0)</f>
        <v>0</v>
      </c>
      <c r="K147" s="195">
        <v>0</v>
      </c>
      <c r="L147" s="192">
        <f t="shared" si="98"/>
        <v>0</v>
      </c>
      <c r="M147" s="195">
        <v>0</v>
      </c>
      <c r="N147" s="192">
        <f t="shared" si="99"/>
        <v>0</v>
      </c>
      <c r="O147" s="195">
        <v>0</v>
      </c>
      <c r="P147" s="192">
        <f t="shared" si="100"/>
        <v>0</v>
      </c>
      <c r="Q147" s="86">
        <f t="shared" si="101"/>
        <v>0</v>
      </c>
      <c r="R147" s="86">
        <f t="shared" si="102"/>
        <v>0</v>
      </c>
      <c r="S147" s="157">
        <f t="shared" si="103"/>
        <v>0</v>
      </c>
      <c r="T147" s="102"/>
      <c r="V147" s="99"/>
      <c r="W147" s="103"/>
      <c r="X147" s="104"/>
      <c r="Y147" s="104"/>
      <c r="Z147" s="104"/>
      <c r="AA147" s="104"/>
      <c r="AB147" s="104"/>
      <c r="AD147" s="104"/>
      <c r="AE147" s="104"/>
      <c r="AF147" s="104"/>
      <c r="AG147" s="104"/>
      <c r="AH147" s="104"/>
      <c r="AI147" s="104"/>
      <c r="AJ147" s="104"/>
      <c r="AK147" s="104"/>
      <c r="AL147" s="104"/>
      <c r="AM147" s="104"/>
      <c r="AN147" s="104"/>
      <c r="AO147" s="104"/>
      <c r="AP147" s="104"/>
      <c r="AQ147" s="104"/>
      <c r="AR147" s="104"/>
      <c r="AS147" s="104"/>
    </row>
    <row r="148" spans="1:45" s="25" customFormat="1" x14ac:dyDescent="0.3">
      <c r="A148" s="77" t="str">
        <f t="shared" si="43"/>
        <v>x</v>
      </c>
      <c r="B148" s="100"/>
      <c r="C148" s="119" t="s">
        <v>59</v>
      </c>
      <c r="D148" s="104"/>
      <c r="E148" s="83"/>
      <c r="F148" s="104"/>
      <c r="G148" s="117">
        <v>0</v>
      </c>
      <c r="H148" s="116" t="s">
        <v>55</v>
      </c>
      <c r="I148" s="195">
        <v>0</v>
      </c>
      <c r="J148" s="192">
        <f>ROUND(I148*G148,0)</f>
        <v>0</v>
      </c>
      <c r="K148" s="195">
        <v>0</v>
      </c>
      <c r="L148" s="192">
        <f t="shared" si="98"/>
        <v>0</v>
      </c>
      <c r="M148" s="195">
        <v>0</v>
      </c>
      <c r="N148" s="192">
        <f t="shared" si="99"/>
        <v>0</v>
      </c>
      <c r="O148" s="195">
        <v>0</v>
      </c>
      <c r="P148" s="192">
        <f t="shared" si="100"/>
        <v>0</v>
      </c>
      <c r="Q148" s="86">
        <f t="shared" si="101"/>
        <v>0</v>
      </c>
      <c r="R148" s="86">
        <f t="shared" si="102"/>
        <v>0</v>
      </c>
      <c r="S148" s="157">
        <f t="shared" si="103"/>
        <v>0</v>
      </c>
      <c r="T148" s="102"/>
      <c r="V148" s="99"/>
      <c r="W148" s="103"/>
      <c r="X148" s="104"/>
      <c r="Y148" s="104"/>
      <c r="Z148" s="104"/>
      <c r="AA148" s="104"/>
      <c r="AB148" s="104"/>
      <c r="AD148" s="104"/>
      <c r="AE148" s="104"/>
      <c r="AF148" s="104"/>
      <c r="AG148" s="104"/>
      <c r="AH148" s="104"/>
      <c r="AI148" s="104"/>
      <c r="AJ148" s="104"/>
      <c r="AK148" s="104"/>
      <c r="AL148" s="104"/>
      <c r="AM148" s="104"/>
      <c r="AN148" s="104"/>
      <c r="AO148" s="104"/>
      <c r="AP148" s="104"/>
      <c r="AQ148" s="104"/>
      <c r="AR148" s="104"/>
      <c r="AS148" s="104"/>
    </row>
    <row r="149" spans="1:45" s="25" customFormat="1" x14ac:dyDescent="0.3">
      <c r="A149" s="77" t="str">
        <f t="shared" si="43"/>
        <v>x</v>
      </c>
      <c r="B149" s="100"/>
      <c r="C149" s="119" t="s">
        <v>60</v>
      </c>
      <c r="D149" s="104"/>
      <c r="E149" s="83"/>
      <c r="F149" s="104"/>
      <c r="G149" s="117">
        <v>0</v>
      </c>
      <c r="H149" s="116" t="s">
        <v>43</v>
      </c>
      <c r="I149" s="195">
        <v>0</v>
      </c>
      <c r="J149" s="192">
        <f>ROUND(I149*G149,0)</f>
        <v>0</v>
      </c>
      <c r="K149" s="195">
        <v>0</v>
      </c>
      <c r="L149" s="192">
        <f t="shared" si="98"/>
        <v>0</v>
      </c>
      <c r="M149" s="195">
        <v>0</v>
      </c>
      <c r="N149" s="192">
        <f t="shared" si="99"/>
        <v>0</v>
      </c>
      <c r="O149" s="195">
        <v>0</v>
      </c>
      <c r="P149" s="192">
        <f t="shared" si="100"/>
        <v>0</v>
      </c>
      <c r="Q149" s="86">
        <f t="shared" si="101"/>
        <v>0</v>
      </c>
      <c r="R149" s="86">
        <f t="shared" si="102"/>
        <v>0</v>
      </c>
      <c r="S149" s="157">
        <f t="shared" si="103"/>
        <v>0</v>
      </c>
      <c r="T149" s="102"/>
      <c r="V149" s="99"/>
      <c r="W149" s="103"/>
      <c r="X149" s="104"/>
      <c r="Y149" s="104"/>
      <c r="Z149" s="104"/>
      <c r="AA149" s="104"/>
      <c r="AB149" s="104"/>
      <c r="AD149" s="104"/>
      <c r="AE149" s="104"/>
      <c r="AF149" s="104"/>
      <c r="AG149" s="104"/>
      <c r="AH149" s="104"/>
      <c r="AI149" s="104"/>
      <c r="AJ149" s="104"/>
      <c r="AK149" s="104"/>
      <c r="AL149" s="104"/>
      <c r="AM149" s="104"/>
      <c r="AN149" s="104"/>
      <c r="AO149" s="104"/>
      <c r="AP149" s="104"/>
      <c r="AQ149" s="104"/>
      <c r="AR149" s="104"/>
      <c r="AS149" s="104"/>
    </row>
    <row r="150" spans="1:45" x14ac:dyDescent="0.3">
      <c r="B150" s="84"/>
      <c r="C150" s="83"/>
      <c r="D150" s="83"/>
      <c r="E150" s="83"/>
      <c r="F150" s="83"/>
      <c r="G150" s="83"/>
      <c r="H150" s="83"/>
      <c r="I150" s="191"/>
      <c r="J150" s="196" t="s">
        <v>37</v>
      </c>
      <c r="K150" s="191"/>
      <c r="L150" s="196" t="s">
        <v>37</v>
      </c>
      <c r="M150" s="191"/>
      <c r="N150" s="196" t="s">
        <v>37</v>
      </c>
      <c r="O150" s="191"/>
      <c r="P150" s="196" t="s">
        <v>37</v>
      </c>
      <c r="R150" s="113" t="s">
        <v>37</v>
      </c>
      <c r="S150" s="260"/>
      <c r="T150" s="87"/>
    </row>
    <row r="151" spans="1:45" s="25" customFormat="1" x14ac:dyDescent="0.3">
      <c r="A151" s="77" t="str">
        <f t="shared" ref="A151" si="104">IF(R151&gt;0,"o","x")</f>
        <v>x</v>
      </c>
      <c r="B151" s="100"/>
      <c r="C151" s="25" t="s">
        <v>61</v>
      </c>
      <c r="I151" s="189"/>
      <c r="J151" s="190">
        <f>SUM(J90:J150)</f>
        <v>0</v>
      </c>
      <c r="K151" s="189"/>
      <c r="L151" s="190">
        <f>SUM(L90:L150)</f>
        <v>0</v>
      </c>
      <c r="M151" s="189"/>
      <c r="N151" s="190">
        <f>SUM(N90:N150)</f>
        <v>0</v>
      </c>
      <c r="O151" s="189"/>
      <c r="P151" s="190">
        <f>SUM(P90:P150)</f>
        <v>0</v>
      </c>
      <c r="R151" s="101">
        <f>SUM(R90:R150)</f>
        <v>0</v>
      </c>
      <c r="S151" s="261">
        <f t="shared" ref="S151" si="105">R151/$D$13</f>
        <v>0</v>
      </c>
      <c r="T151" s="102"/>
      <c r="V151" s="114">
        <f>SUM(J151,L151,N151)-R151</f>
        <v>0</v>
      </c>
      <c r="W151" s="103"/>
      <c r="X151" s="104"/>
      <c r="Y151" s="104"/>
      <c r="Z151" s="104"/>
      <c r="AA151" s="104"/>
      <c r="AB151" s="104"/>
      <c r="AD151" s="104"/>
      <c r="AE151" s="104"/>
      <c r="AF151" s="104"/>
      <c r="AG151" s="104"/>
      <c r="AH151" s="104"/>
      <c r="AI151" s="104"/>
      <c r="AJ151" s="104"/>
      <c r="AK151" s="104"/>
      <c r="AL151" s="104"/>
      <c r="AM151" s="104"/>
      <c r="AN151" s="104"/>
      <c r="AO151" s="104"/>
      <c r="AP151" s="104"/>
      <c r="AQ151" s="104"/>
      <c r="AR151" s="104"/>
      <c r="AS151" s="104"/>
    </row>
    <row r="152" spans="1:45" x14ac:dyDescent="0.3">
      <c r="B152" s="84"/>
      <c r="I152" s="191"/>
      <c r="J152" s="192"/>
      <c r="K152" s="191"/>
      <c r="L152" s="192"/>
      <c r="M152" s="191"/>
      <c r="N152" s="192"/>
      <c r="O152" s="191"/>
      <c r="P152" s="192"/>
      <c r="S152" s="157"/>
      <c r="T152" s="87"/>
    </row>
    <row r="153" spans="1:45" s="127" customFormat="1" x14ac:dyDescent="0.3">
      <c r="A153" s="122"/>
      <c r="B153" s="123"/>
      <c r="C153" s="124" t="s">
        <v>62</v>
      </c>
      <c r="D153" s="124"/>
      <c r="E153" s="124"/>
      <c r="F153" s="124"/>
      <c r="G153" s="124"/>
      <c r="H153" s="124"/>
      <c r="I153" s="199"/>
      <c r="J153" s="200"/>
      <c r="K153" s="199"/>
      <c r="L153" s="200"/>
      <c r="M153" s="199"/>
      <c r="N153" s="200"/>
      <c r="O153" s="199"/>
      <c r="P153" s="200"/>
      <c r="Q153" s="124"/>
      <c r="R153" s="125"/>
      <c r="S153" s="125"/>
      <c r="T153" s="126"/>
      <c r="V153" s="122"/>
      <c r="W153" s="128"/>
      <c r="X153" s="129"/>
      <c r="Y153" s="129"/>
      <c r="Z153" s="129"/>
      <c r="AA153" s="129"/>
      <c r="AB153" s="129"/>
      <c r="AD153" s="129"/>
      <c r="AE153" s="129"/>
      <c r="AF153" s="129"/>
      <c r="AG153" s="129"/>
      <c r="AH153" s="129"/>
      <c r="AI153" s="129"/>
      <c r="AJ153" s="129"/>
      <c r="AK153" s="129"/>
      <c r="AL153" s="129"/>
      <c r="AM153" s="129"/>
      <c r="AN153" s="129"/>
      <c r="AO153" s="129"/>
      <c r="AP153" s="129"/>
      <c r="AQ153" s="129"/>
      <c r="AR153" s="129"/>
      <c r="AS153" s="129"/>
    </row>
    <row r="154" spans="1:45" s="136" customFormat="1" x14ac:dyDescent="0.3">
      <c r="A154" s="130"/>
      <c r="B154" s="131"/>
      <c r="C154" s="132"/>
      <c r="D154" s="132"/>
      <c r="E154" s="132"/>
      <c r="F154" s="132"/>
      <c r="G154" s="128"/>
      <c r="H154" s="128"/>
      <c r="I154" s="201" t="s">
        <v>50</v>
      </c>
      <c r="J154" s="202"/>
      <c r="K154" s="201" t="s">
        <v>50</v>
      </c>
      <c r="L154" s="202"/>
      <c r="M154" s="201" t="s">
        <v>50</v>
      </c>
      <c r="N154" s="202"/>
      <c r="O154" s="201" t="s">
        <v>50</v>
      </c>
      <c r="P154" s="202"/>
      <c r="Q154" s="133"/>
      <c r="R154" s="134"/>
      <c r="S154" s="134"/>
      <c r="T154" s="135"/>
      <c r="V154" s="130"/>
      <c r="W154" s="132"/>
      <c r="X154" s="137"/>
      <c r="Y154" s="137"/>
      <c r="Z154" s="137"/>
      <c r="AA154" s="137"/>
      <c r="AB154" s="137"/>
      <c r="AD154" s="137"/>
      <c r="AE154" s="137"/>
      <c r="AF154" s="137"/>
      <c r="AG154" s="137"/>
      <c r="AH154" s="137"/>
      <c r="AI154" s="137"/>
      <c r="AJ154" s="137"/>
      <c r="AK154" s="137"/>
      <c r="AL154" s="137"/>
      <c r="AM154" s="137"/>
      <c r="AN154" s="137"/>
      <c r="AO154" s="137"/>
      <c r="AP154" s="137"/>
      <c r="AQ154" s="137"/>
      <c r="AR154" s="137"/>
      <c r="AS154" s="137"/>
    </row>
    <row r="155" spans="1:45" s="127" customFormat="1" x14ac:dyDescent="0.3">
      <c r="A155" s="130" t="str">
        <f t="shared" ref="A155:A164" si="106">IF(R155&gt;0,"o","x")</f>
        <v>x</v>
      </c>
      <c r="B155" s="123"/>
      <c r="C155" s="138" t="s">
        <v>63</v>
      </c>
      <c r="D155" s="128"/>
      <c r="E155" s="132"/>
      <c r="F155" s="128"/>
      <c r="G155" s="139">
        <v>0</v>
      </c>
      <c r="H155" s="140" t="s">
        <v>47</v>
      </c>
      <c r="I155" s="195">
        <v>0</v>
      </c>
      <c r="J155" s="202">
        <f t="shared" ref="J155:J164" si="107">ROUND(I155*G155,0)</f>
        <v>0</v>
      </c>
      <c r="K155" s="195">
        <v>0</v>
      </c>
      <c r="L155" s="192">
        <f t="shared" ref="L155:L164" si="108">ROUND(K155*$G155,0)</f>
        <v>0</v>
      </c>
      <c r="M155" s="195">
        <v>0</v>
      </c>
      <c r="N155" s="192">
        <f t="shared" ref="N155:N164" si="109">ROUND(M155*$G155,0)</f>
        <v>0</v>
      </c>
      <c r="O155" s="195">
        <v>0</v>
      </c>
      <c r="P155" s="192">
        <f t="shared" ref="P155:P164" si="110">ROUND(O155*$G155,0)</f>
        <v>0</v>
      </c>
      <c r="Q155" s="86">
        <f t="shared" ref="Q155:Q164" si="111">SUM(I155,K155,M155,O155)</f>
        <v>0</v>
      </c>
      <c r="R155" s="86">
        <f t="shared" ref="R155:R164" si="112">SUM(J155,L155,N155,P155)</f>
        <v>0</v>
      </c>
      <c r="S155" s="157">
        <f t="shared" ref="S155:S164" si="113">R155/$D$13</f>
        <v>0</v>
      </c>
      <c r="T155" s="126"/>
      <c r="V155" s="122"/>
      <c r="W155" s="128"/>
      <c r="X155" s="129"/>
      <c r="Y155" s="129"/>
      <c r="Z155" s="129"/>
      <c r="AA155" s="129"/>
      <c r="AB155" s="129"/>
      <c r="AD155" s="129"/>
      <c r="AE155" s="129"/>
      <c r="AF155" s="129"/>
      <c r="AG155" s="129"/>
      <c r="AH155" s="129"/>
      <c r="AI155" s="129"/>
      <c r="AJ155" s="129"/>
      <c r="AK155" s="129"/>
      <c r="AL155" s="129"/>
      <c r="AM155" s="129"/>
      <c r="AN155" s="129"/>
      <c r="AO155" s="129"/>
      <c r="AP155" s="129"/>
      <c r="AQ155" s="129"/>
      <c r="AR155" s="129"/>
      <c r="AS155" s="129"/>
    </row>
    <row r="156" spans="1:45" s="127" customFormat="1" x14ac:dyDescent="0.3">
      <c r="A156" s="130" t="str">
        <f t="shared" si="106"/>
        <v>x</v>
      </c>
      <c r="B156" s="123"/>
      <c r="C156" s="138" t="s">
        <v>63</v>
      </c>
      <c r="D156" s="128"/>
      <c r="E156" s="132"/>
      <c r="F156" s="128"/>
      <c r="G156" s="139">
        <v>0</v>
      </c>
      <c r="H156" s="140" t="s">
        <v>47</v>
      </c>
      <c r="I156" s="195">
        <v>0</v>
      </c>
      <c r="J156" s="202">
        <f t="shared" si="107"/>
        <v>0</v>
      </c>
      <c r="K156" s="195">
        <v>0</v>
      </c>
      <c r="L156" s="192">
        <f t="shared" si="108"/>
        <v>0</v>
      </c>
      <c r="M156" s="195">
        <v>0</v>
      </c>
      <c r="N156" s="192">
        <f t="shared" si="109"/>
        <v>0</v>
      </c>
      <c r="O156" s="195">
        <v>0</v>
      </c>
      <c r="P156" s="192">
        <f t="shared" si="110"/>
        <v>0</v>
      </c>
      <c r="Q156" s="86">
        <f t="shared" si="111"/>
        <v>0</v>
      </c>
      <c r="R156" s="86">
        <f t="shared" si="112"/>
        <v>0</v>
      </c>
      <c r="S156" s="157">
        <f t="shared" si="113"/>
        <v>0</v>
      </c>
      <c r="T156" s="126"/>
      <c r="V156" s="122"/>
      <c r="W156" s="128"/>
      <c r="X156" s="129"/>
      <c r="Y156" s="129"/>
      <c r="Z156" s="129"/>
      <c r="AA156" s="129"/>
      <c r="AB156" s="129"/>
      <c r="AD156" s="129"/>
      <c r="AE156" s="129"/>
      <c r="AF156" s="129"/>
      <c r="AG156" s="129"/>
      <c r="AH156" s="129"/>
      <c r="AI156" s="129"/>
      <c r="AJ156" s="129"/>
      <c r="AK156" s="129"/>
      <c r="AL156" s="129"/>
      <c r="AM156" s="129"/>
      <c r="AN156" s="129"/>
      <c r="AO156" s="129"/>
      <c r="AP156" s="129"/>
      <c r="AQ156" s="129"/>
      <c r="AR156" s="129"/>
      <c r="AS156" s="129"/>
    </row>
    <row r="157" spans="1:45" s="127" customFormat="1" x14ac:dyDescent="0.3">
      <c r="A157" s="130" t="str">
        <f t="shared" si="106"/>
        <v>x</v>
      </c>
      <c r="B157" s="123"/>
      <c r="C157" s="138" t="s">
        <v>63</v>
      </c>
      <c r="D157" s="128"/>
      <c r="E157" s="132"/>
      <c r="F157" s="128"/>
      <c r="G157" s="139">
        <v>0</v>
      </c>
      <c r="H157" s="140" t="s">
        <v>47</v>
      </c>
      <c r="I157" s="195">
        <v>0</v>
      </c>
      <c r="J157" s="202">
        <f t="shared" si="107"/>
        <v>0</v>
      </c>
      <c r="K157" s="195">
        <v>0</v>
      </c>
      <c r="L157" s="192">
        <f t="shared" si="108"/>
        <v>0</v>
      </c>
      <c r="M157" s="195">
        <v>0</v>
      </c>
      <c r="N157" s="192">
        <f t="shared" si="109"/>
        <v>0</v>
      </c>
      <c r="O157" s="195">
        <v>0</v>
      </c>
      <c r="P157" s="192">
        <f t="shared" si="110"/>
        <v>0</v>
      </c>
      <c r="Q157" s="86">
        <f t="shared" si="111"/>
        <v>0</v>
      </c>
      <c r="R157" s="86">
        <f t="shared" si="112"/>
        <v>0</v>
      </c>
      <c r="S157" s="157">
        <f t="shared" si="113"/>
        <v>0</v>
      </c>
      <c r="T157" s="126"/>
      <c r="V157" s="122"/>
      <c r="W157" s="128"/>
      <c r="X157" s="129"/>
      <c r="Y157" s="129"/>
      <c r="Z157" s="129"/>
      <c r="AA157" s="129"/>
      <c r="AB157" s="129"/>
      <c r="AD157" s="129"/>
      <c r="AE157" s="129"/>
      <c r="AF157" s="129"/>
      <c r="AG157" s="129"/>
      <c r="AH157" s="129"/>
      <c r="AI157" s="129"/>
      <c r="AJ157" s="129"/>
      <c r="AK157" s="129"/>
      <c r="AL157" s="129"/>
      <c r="AM157" s="129"/>
      <c r="AN157" s="129"/>
      <c r="AO157" s="129"/>
      <c r="AP157" s="129"/>
      <c r="AQ157" s="129"/>
      <c r="AR157" s="129"/>
      <c r="AS157" s="129"/>
    </row>
    <row r="158" spans="1:45" s="127" customFormat="1" x14ac:dyDescent="0.3">
      <c r="A158" s="130" t="str">
        <f t="shared" si="106"/>
        <v>x</v>
      </c>
      <c r="B158" s="123"/>
      <c r="C158" s="138" t="s">
        <v>63</v>
      </c>
      <c r="D158" s="128"/>
      <c r="E158" s="132"/>
      <c r="F158" s="128"/>
      <c r="G158" s="139">
        <v>0</v>
      </c>
      <c r="H158" s="140" t="s">
        <v>47</v>
      </c>
      <c r="I158" s="195">
        <v>0</v>
      </c>
      <c r="J158" s="202">
        <f t="shared" si="107"/>
        <v>0</v>
      </c>
      <c r="K158" s="195">
        <v>0</v>
      </c>
      <c r="L158" s="192">
        <f t="shared" si="108"/>
        <v>0</v>
      </c>
      <c r="M158" s="195">
        <v>0</v>
      </c>
      <c r="N158" s="192">
        <f t="shared" si="109"/>
        <v>0</v>
      </c>
      <c r="O158" s="195">
        <v>0</v>
      </c>
      <c r="P158" s="192">
        <f t="shared" si="110"/>
        <v>0</v>
      </c>
      <c r="Q158" s="86">
        <f t="shared" si="111"/>
        <v>0</v>
      </c>
      <c r="R158" s="86">
        <f t="shared" si="112"/>
        <v>0</v>
      </c>
      <c r="S158" s="157">
        <f t="shared" si="113"/>
        <v>0</v>
      </c>
      <c r="T158" s="126"/>
      <c r="V158" s="122"/>
      <c r="W158" s="128"/>
      <c r="X158" s="129"/>
      <c r="Y158" s="129"/>
      <c r="Z158" s="129"/>
      <c r="AA158" s="129"/>
      <c r="AB158" s="129"/>
      <c r="AD158" s="129"/>
      <c r="AE158" s="129"/>
      <c r="AF158" s="129"/>
      <c r="AG158" s="129"/>
      <c r="AH158" s="129"/>
      <c r="AI158" s="129"/>
      <c r="AJ158" s="129"/>
      <c r="AK158" s="129"/>
      <c r="AL158" s="129"/>
      <c r="AM158" s="129"/>
      <c r="AN158" s="129"/>
      <c r="AO158" s="129"/>
      <c r="AP158" s="129"/>
      <c r="AQ158" s="129"/>
      <c r="AR158" s="129"/>
      <c r="AS158" s="129"/>
    </row>
    <row r="159" spans="1:45" s="127" customFormat="1" x14ac:dyDescent="0.3">
      <c r="A159" s="130" t="str">
        <f t="shared" si="106"/>
        <v>x</v>
      </c>
      <c r="B159" s="123"/>
      <c r="C159" s="138" t="s">
        <v>63</v>
      </c>
      <c r="D159" s="128"/>
      <c r="E159" s="132"/>
      <c r="F159" s="128"/>
      <c r="G159" s="139">
        <v>0</v>
      </c>
      <c r="H159" s="140" t="s">
        <v>47</v>
      </c>
      <c r="I159" s="195">
        <v>0</v>
      </c>
      <c r="J159" s="202">
        <f t="shared" si="107"/>
        <v>0</v>
      </c>
      <c r="K159" s="195">
        <v>0</v>
      </c>
      <c r="L159" s="192">
        <f t="shared" si="108"/>
        <v>0</v>
      </c>
      <c r="M159" s="195">
        <v>0</v>
      </c>
      <c r="N159" s="192">
        <f t="shared" si="109"/>
        <v>0</v>
      </c>
      <c r="O159" s="195">
        <v>0</v>
      </c>
      <c r="P159" s="192">
        <f t="shared" si="110"/>
        <v>0</v>
      </c>
      <c r="Q159" s="86">
        <f t="shared" si="111"/>
        <v>0</v>
      </c>
      <c r="R159" s="86">
        <f t="shared" si="112"/>
        <v>0</v>
      </c>
      <c r="S159" s="157">
        <f t="shared" si="113"/>
        <v>0</v>
      </c>
      <c r="T159" s="126"/>
      <c r="V159" s="122"/>
      <c r="W159" s="128"/>
      <c r="X159" s="129"/>
      <c r="Y159" s="129"/>
      <c r="Z159" s="129"/>
      <c r="AA159" s="129"/>
      <c r="AB159" s="129"/>
      <c r="AD159" s="129"/>
      <c r="AE159" s="129"/>
      <c r="AF159" s="129"/>
      <c r="AG159" s="129"/>
      <c r="AH159" s="129"/>
      <c r="AI159" s="129"/>
      <c r="AJ159" s="129"/>
      <c r="AK159" s="129"/>
      <c r="AL159" s="129"/>
      <c r="AM159" s="129"/>
      <c r="AN159" s="129"/>
      <c r="AO159" s="129"/>
      <c r="AP159" s="129"/>
      <c r="AQ159" s="129"/>
      <c r="AR159" s="129"/>
      <c r="AS159" s="129"/>
    </row>
    <row r="160" spans="1:45" s="127" customFormat="1" x14ac:dyDescent="0.3">
      <c r="A160" s="130" t="str">
        <f t="shared" si="106"/>
        <v>x</v>
      </c>
      <c r="B160" s="123"/>
      <c r="C160" s="138" t="s">
        <v>63</v>
      </c>
      <c r="D160" s="128"/>
      <c r="E160" s="132"/>
      <c r="F160" s="128"/>
      <c r="G160" s="139">
        <v>0</v>
      </c>
      <c r="H160" s="140" t="s">
        <v>47</v>
      </c>
      <c r="I160" s="195">
        <v>0</v>
      </c>
      <c r="J160" s="202">
        <f t="shared" si="107"/>
        <v>0</v>
      </c>
      <c r="K160" s="195">
        <v>0</v>
      </c>
      <c r="L160" s="192">
        <f t="shared" si="108"/>
        <v>0</v>
      </c>
      <c r="M160" s="195">
        <v>0</v>
      </c>
      <c r="N160" s="192">
        <f t="shared" si="109"/>
        <v>0</v>
      </c>
      <c r="O160" s="195">
        <v>0</v>
      </c>
      <c r="P160" s="192">
        <f t="shared" si="110"/>
        <v>0</v>
      </c>
      <c r="Q160" s="86">
        <f t="shared" si="111"/>
        <v>0</v>
      </c>
      <c r="R160" s="86">
        <f t="shared" si="112"/>
        <v>0</v>
      </c>
      <c r="S160" s="157">
        <f t="shared" si="113"/>
        <v>0</v>
      </c>
      <c r="T160" s="126"/>
      <c r="V160" s="122"/>
      <c r="W160" s="128"/>
      <c r="X160" s="129"/>
      <c r="Y160" s="129"/>
      <c r="Z160" s="129"/>
      <c r="AA160" s="129"/>
      <c r="AB160" s="129"/>
      <c r="AD160" s="129"/>
      <c r="AE160" s="129"/>
      <c r="AF160" s="129"/>
      <c r="AG160" s="129"/>
      <c r="AH160" s="129"/>
      <c r="AI160" s="129"/>
      <c r="AJ160" s="129"/>
      <c r="AK160" s="129"/>
      <c r="AL160" s="129"/>
      <c r="AM160" s="129"/>
      <c r="AN160" s="129"/>
      <c r="AO160" s="129"/>
      <c r="AP160" s="129"/>
      <c r="AQ160" s="129"/>
      <c r="AR160" s="129"/>
      <c r="AS160" s="129"/>
    </row>
    <row r="161" spans="1:45" s="127" customFormat="1" x14ac:dyDescent="0.3">
      <c r="A161" s="130" t="str">
        <f t="shared" si="106"/>
        <v>x</v>
      </c>
      <c r="B161" s="123"/>
      <c r="C161" s="138" t="s">
        <v>63</v>
      </c>
      <c r="D161" s="128"/>
      <c r="E161" s="132"/>
      <c r="F161" s="128"/>
      <c r="G161" s="139">
        <v>0</v>
      </c>
      <c r="H161" s="140" t="s">
        <v>47</v>
      </c>
      <c r="I161" s="195">
        <v>0</v>
      </c>
      <c r="J161" s="202">
        <f t="shared" si="107"/>
        <v>0</v>
      </c>
      <c r="K161" s="195">
        <v>0</v>
      </c>
      <c r="L161" s="192">
        <f t="shared" si="108"/>
        <v>0</v>
      </c>
      <c r="M161" s="195">
        <v>0</v>
      </c>
      <c r="N161" s="192">
        <f t="shared" si="109"/>
        <v>0</v>
      </c>
      <c r="O161" s="195">
        <v>0</v>
      </c>
      <c r="P161" s="192">
        <f t="shared" si="110"/>
        <v>0</v>
      </c>
      <c r="Q161" s="86">
        <f t="shared" si="111"/>
        <v>0</v>
      </c>
      <c r="R161" s="86">
        <f t="shared" si="112"/>
        <v>0</v>
      </c>
      <c r="S161" s="157">
        <f t="shared" si="113"/>
        <v>0</v>
      </c>
      <c r="T161" s="126"/>
      <c r="V161" s="122"/>
      <c r="W161" s="128"/>
      <c r="X161" s="129"/>
      <c r="Y161" s="129"/>
      <c r="Z161" s="129"/>
      <c r="AA161" s="129"/>
      <c r="AB161" s="129"/>
      <c r="AD161" s="129"/>
      <c r="AE161" s="129"/>
      <c r="AF161" s="129"/>
      <c r="AG161" s="129"/>
      <c r="AH161" s="129"/>
      <c r="AI161" s="129"/>
      <c r="AJ161" s="129"/>
      <c r="AK161" s="129"/>
      <c r="AL161" s="129"/>
      <c r="AM161" s="129"/>
      <c r="AN161" s="129"/>
      <c r="AO161" s="129"/>
      <c r="AP161" s="129"/>
      <c r="AQ161" s="129"/>
      <c r="AR161" s="129"/>
      <c r="AS161" s="129"/>
    </row>
    <row r="162" spans="1:45" s="127" customFormat="1" x14ac:dyDescent="0.3">
      <c r="A162" s="130" t="str">
        <f t="shared" si="106"/>
        <v>x</v>
      </c>
      <c r="B162" s="123"/>
      <c r="C162" s="138" t="s">
        <v>63</v>
      </c>
      <c r="D162" s="128"/>
      <c r="E162" s="132"/>
      <c r="F162" s="128"/>
      <c r="G162" s="139">
        <v>0</v>
      </c>
      <c r="H162" s="140" t="s">
        <v>47</v>
      </c>
      <c r="I162" s="195">
        <v>0</v>
      </c>
      <c r="J162" s="202">
        <f t="shared" si="107"/>
        <v>0</v>
      </c>
      <c r="K162" s="195">
        <v>0</v>
      </c>
      <c r="L162" s="192">
        <f t="shared" si="108"/>
        <v>0</v>
      </c>
      <c r="M162" s="195">
        <v>0</v>
      </c>
      <c r="N162" s="192">
        <f t="shared" si="109"/>
        <v>0</v>
      </c>
      <c r="O162" s="195">
        <v>0</v>
      </c>
      <c r="P162" s="192">
        <f t="shared" si="110"/>
        <v>0</v>
      </c>
      <c r="Q162" s="86">
        <f t="shared" si="111"/>
        <v>0</v>
      </c>
      <c r="R162" s="86">
        <f t="shared" si="112"/>
        <v>0</v>
      </c>
      <c r="S162" s="157">
        <f t="shared" si="113"/>
        <v>0</v>
      </c>
      <c r="T162" s="126"/>
      <c r="V162" s="122"/>
      <c r="W162" s="128"/>
      <c r="X162" s="129"/>
      <c r="Y162" s="129"/>
      <c r="Z162" s="129"/>
      <c r="AA162" s="129"/>
      <c r="AB162" s="129"/>
      <c r="AD162" s="129"/>
      <c r="AE162" s="129"/>
      <c r="AF162" s="129"/>
      <c r="AG162" s="129"/>
      <c r="AH162" s="129"/>
      <c r="AI162" s="129"/>
      <c r="AJ162" s="129"/>
      <c r="AK162" s="129"/>
      <c r="AL162" s="129"/>
      <c r="AM162" s="129"/>
      <c r="AN162" s="129"/>
      <c r="AO162" s="129"/>
      <c r="AP162" s="129"/>
      <c r="AQ162" s="129"/>
      <c r="AR162" s="129"/>
      <c r="AS162" s="129"/>
    </row>
    <row r="163" spans="1:45" s="127" customFormat="1" x14ac:dyDescent="0.3">
      <c r="A163" s="130" t="str">
        <f t="shared" si="106"/>
        <v>x</v>
      </c>
      <c r="B163" s="123"/>
      <c r="C163" s="138" t="s">
        <v>63</v>
      </c>
      <c r="D163" s="128"/>
      <c r="E163" s="132"/>
      <c r="F163" s="128"/>
      <c r="G163" s="139">
        <v>0</v>
      </c>
      <c r="H163" s="140" t="s">
        <v>47</v>
      </c>
      <c r="I163" s="195">
        <v>0</v>
      </c>
      <c r="J163" s="202">
        <f t="shared" si="107"/>
        <v>0</v>
      </c>
      <c r="K163" s="195">
        <v>0</v>
      </c>
      <c r="L163" s="192">
        <f t="shared" si="108"/>
        <v>0</v>
      </c>
      <c r="M163" s="195">
        <v>0</v>
      </c>
      <c r="N163" s="192">
        <f t="shared" si="109"/>
        <v>0</v>
      </c>
      <c r="O163" s="195">
        <v>0</v>
      </c>
      <c r="P163" s="192">
        <f t="shared" si="110"/>
        <v>0</v>
      </c>
      <c r="Q163" s="86">
        <f t="shared" si="111"/>
        <v>0</v>
      </c>
      <c r="R163" s="86">
        <f t="shared" si="112"/>
        <v>0</v>
      </c>
      <c r="S163" s="157">
        <f t="shared" si="113"/>
        <v>0</v>
      </c>
      <c r="T163" s="126"/>
      <c r="V163" s="122"/>
      <c r="W163" s="128"/>
      <c r="X163" s="129"/>
      <c r="Y163" s="129"/>
      <c r="Z163" s="129"/>
      <c r="AA163" s="129"/>
      <c r="AB163" s="129"/>
      <c r="AD163" s="129"/>
      <c r="AE163" s="129"/>
      <c r="AF163" s="129"/>
      <c r="AG163" s="129"/>
      <c r="AH163" s="129"/>
      <c r="AI163" s="129"/>
      <c r="AJ163" s="129"/>
      <c r="AK163" s="129"/>
      <c r="AL163" s="129"/>
      <c r="AM163" s="129"/>
      <c r="AN163" s="129"/>
      <c r="AO163" s="129"/>
      <c r="AP163" s="129"/>
      <c r="AQ163" s="129"/>
      <c r="AR163" s="129"/>
      <c r="AS163" s="129"/>
    </row>
    <row r="164" spans="1:45" s="127" customFormat="1" x14ac:dyDescent="0.3">
      <c r="A164" s="130" t="str">
        <f t="shared" si="106"/>
        <v>x</v>
      </c>
      <c r="B164" s="123"/>
      <c r="C164" s="138" t="s">
        <v>63</v>
      </c>
      <c r="D164" s="128"/>
      <c r="E164" s="132"/>
      <c r="F164" s="128"/>
      <c r="G164" s="139">
        <v>0</v>
      </c>
      <c r="H164" s="140" t="s">
        <v>47</v>
      </c>
      <c r="I164" s="195">
        <v>0</v>
      </c>
      <c r="J164" s="202">
        <f t="shared" si="107"/>
        <v>0</v>
      </c>
      <c r="K164" s="195">
        <v>0</v>
      </c>
      <c r="L164" s="192">
        <f t="shared" si="108"/>
        <v>0</v>
      </c>
      <c r="M164" s="195">
        <v>0</v>
      </c>
      <c r="N164" s="192">
        <f t="shared" si="109"/>
        <v>0</v>
      </c>
      <c r="O164" s="195">
        <v>0</v>
      </c>
      <c r="P164" s="192">
        <f t="shared" si="110"/>
        <v>0</v>
      </c>
      <c r="Q164" s="86">
        <f t="shared" si="111"/>
        <v>0</v>
      </c>
      <c r="R164" s="86">
        <f t="shared" si="112"/>
        <v>0</v>
      </c>
      <c r="S164" s="157">
        <f t="shared" si="113"/>
        <v>0</v>
      </c>
      <c r="T164" s="126"/>
      <c r="V164" s="122"/>
      <c r="W164" s="128"/>
      <c r="X164" s="129"/>
      <c r="Y164" s="129"/>
      <c r="Z164" s="129"/>
      <c r="AA164" s="129"/>
      <c r="AB164" s="129"/>
      <c r="AD164" s="129"/>
      <c r="AE164" s="129"/>
      <c r="AF164" s="129"/>
      <c r="AG164" s="129"/>
      <c r="AH164" s="129"/>
      <c r="AI164" s="129"/>
      <c r="AJ164" s="129"/>
      <c r="AK164" s="129"/>
      <c r="AL164" s="129"/>
      <c r="AM164" s="129"/>
      <c r="AN164" s="129"/>
      <c r="AO164" s="129"/>
      <c r="AP164" s="129"/>
      <c r="AQ164" s="129"/>
      <c r="AR164" s="129"/>
      <c r="AS164" s="129"/>
    </row>
    <row r="165" spans="1:45" s="136" customFormat="1" x14ac:dyDescent="0.3">
      <c r="A165" s="130"/>
      <c r="B165" s="131"/>
      <c r="C165" s="132"/>
      <c r="D165" s="132"/>
      <c r="E165" s="132"/>
      <c r="F165" s="132"/>
      <c r="G165" s="132"/>
      <c r="H165" s="132"/>
      <c r="I165" s="203"/>
      <c r="J165" s="204" t="s">
        <v>37</v>
      </c>
      <c r="K165" s="203"/>
      <c r="L165" s="204" t="s">
        <v>37</v>
      </c>
      <c r="M165" s="203"/>
      <c r="N165" s="204" t="s">
        <v>37</v>
      </c>
      <c r="O165" s="203"/>
      <c r="P165" s="204" t="s">
        <v>37</v>
      </c>
      <c r="Q165" s="133"/>
      <c r="R165" s="141" t="s">
        <v>37</v>
      </c>
      <c r="S165" s="141"/>
      <c r="T165" s="135"/>
      <c r="V165" s="130"/>
      <c r="W165" s="132"/>
      <c r="X165" s="137"/>
      <c r="Y165" s="137"/>
      <c r="Z165" s="137"/>
      <c r="AA165" s="137"/>
      <c r="AB165" s="137"/>
      <c r="AD165" s="137"/>
      <c r="AE165" s="137"/>
      <c r="AF165" s="137"/>
      <c r="AG165" s="137"/>
      <c r="AH165" s="137"/>
      <c r="AI165" s="137"/>
      <c r="AJ165" s="137"/>
      <c r="AK165" s="137"/>
      <c r="AL165" s="137"/>
      <c r="AM165" s="137"/>
      <c r="AN165" s="137"/>
      <c r="AO165" s="137"/>
      <c r="AP165" s="137"/>
      <c r="AQ165" s="137"/>
      <c r="AR165" s="137"/>
      <c r="AS165" s="137"/>
    </row>
    <row r="166" spans="1:45" s="127" customFormat="1" x14ac:dyDescent="0.3">
      <c r="A166" s="130" t="str">
        <f t="shared" ref="A166" si="114">IF(R166&gt;0,"o","x")</f>
        <v>x</v>
      </c>
      <c r="B166" s="123"/>
      <c r="C166" s="124" t="s">
        <v>64</v>
      </c>
      <c r="D166" s="124"/>
      <c r="E166" s="124"/>
      <c r="F166" s="124"/>
      <c r="G166" s="124"/>
      <c r="H166" s="124"/>
      <c r="I166" s="199"/>
      <c r="J166" s="200">
        <f>SUM(J154:J165)</f>
        <v>0</v>
      </c>
      <c r="K166" s="199"/>
      <c r="L166" s="200">
        <f>SUM(L154:L165)</f>
        <v>0</v>
      </c>
      <c r="M166" s="199"/>
      <c r="N166" s="200">
        <f>SUM(N154:N165)</f>
        <v>0</v>
      </c>
      <c r="O166" s="199"/>
      <c r="P166" s="200">
        <f>SUM(P154:P165)</f>
        <v>0</v>
      </c>
      <c r="Q166" s="124"/>
      <c r="R166" s="125">
        <f>SUM(R154:R165)</f>
        <v>0</v>
      </c>
      <c r="S166" s="261">
        <f t="shared" ref="S166" si="115">R166/$D$13</f>
        <v>0</v>
      </c>
      <c r="T166" s="126"/>
      <c r="V166" s="114">
        <f>SUM(J166,L166,N166)-R166</f>
        <v>0</v>
      </c>
      <c r="W166" s="128"/>
      <c r="X166" s="129"/>
      <c r="Y166" s="129"/>
      <c r="Z166" s="129"/>
      <c r="AA166" s="129"/>
      <c r="AB166" s="129"/>
      <c r="AD166" s="129"/>
      <c r="AE166" s="129"/>
      <c r="AF166" s="129"/>
      <c r="AG166" s="129"/>
      <c r="AH166" s="129"/>
      <c r="AI166" s="129"/>
      <c r="AJ166" s="129"/>
      <c r="AK166" s="129"/>
      <c r="AL166" s="129"/>
      <c r="AM166" s="129"/>
      <c r="AN166" s="129"/>
      <c r="AO166" s="129"/>
      <c r="AP166" s="129"/>
      <c r="AQ166" s="129"/>
      <c r="AR166" s="129"/>
      <c r="AS166" s="129"/>
    </row>
    <row r="167" spans="1:45" x14ac:dyDescent="0.3">
      <c r="B167" s="84"/>
      <c r="I167" s="191"/>
      <c r="J167" s="192"/>
      <c r="K167" s="191"/>
      <c r="L167" s="192"/>
      <c r="M167" s="191"/>
      <c r="N167" s="192"/>
      <c r="O167" s="191"/>
      <c r="P167" s="192"/>
      <c r="S167" s="157"/>
      <c r="T167" s="87"/>
    </row>
    <row r="168" spans="1:45" s="25" customFormat="1" x14ac:dyDescent="0.3">
      <c r="A168" s="99"/>
      <c r="B168" s="100"/>
      <c r="C168" s="25" t="s">
        <v>65</v>
      </c>
      <c r="I168" s="189"/>
      <c r="J168" s="190"/>
      <c r="K168" s="189"/>
      <c r="L168" s="190"/>
      <c r="M168" s="189"/>
      <c r="N168" s="190"/>
      <c r="O168" s="189"/>
      <c r="P168" s="190"/>
      <c r="R168" s="101"/>
      <c r="S168" s="261"/>
      <c r="T168" s="102"/>
      <c r="V168" s="99"/>
      <c r="W168" s="103"/>
      <c r="X168" s="104"/>
      <c r="Y168" s="104"/>
      <c r="Z168" s="104"/>
      <c r="AA168" s="104"/>
      <c r="AB168" s="104"/>
      <c r="AD168" s="104"/>
      <c r="AE168" s="104"/>
      <c r="AF168" s="104"/>
      <c r="AG168" s="104"/>
      <c r="AH168" s="104"/>
      <c r="AI168" s="104"/>
      <c r="AJ168" s="104"/>
      <c r="AK168" s="104"/>
      <c r="AL168" s="104"/>
      <c r="AM168" s="104"/>
      <c r="AN168" s="104"/>
      <c r="AO168" s="104"/>
      <c r="AP168" s="104"/>
      <c r="AQ168" s="104"/>
      <c r="AR168" s="104"/>
      <c r="AS168" s="104"/>
    </row>
    <row r="169" spans="1:45" x14ac:dyDescent="0.3">
      <c r="B169" s="84"/>
      <c r="C169" s="83"/>
      <c r="D169" s="83"/>
      <c r="E169" s="83"/>
      <c r="F169" s="83"/>
      <c r="G169" s="104"/>
      <c r="H169" s="104"/>
      <c r="I169" s="193" t="s">
        <v>50</v>
      </c>
      <c r="J169" s="192"/>
      <c r="K169" s="193" t="s">
        <v>50</v>
      </c>
      <c r="L169" s="192"/>
      <c r="M169" s="193" t="s">
        <v>50</v>
      </c>
      <c r="N169" s="192"/>
      <c r="O169" s="193" t="s">
        <v>50</v>
      </c>
      <c r="P169" s="192"/>
      <c r="S169" s="157"/>
      <c r="T169" s="87"/>
    </row>
    <row r="170" spans="1:45" s="25" customFormat="1" x14ac:dyDescent="0.3">
      <c r="A170" s="77" t="str">
        <f t="shared" ref="A170:A179" si="116">IF(R170&gt;0,"o","x")</f>
        <v>x</v>
      </c>
      <c r="B170" s="100"/>
      <c r="C170" s="108" t="s">
        <v>63</v>
      </c>
      <c r="D170" s="104"/>
      <c r="E170" s="83"/>
      <c r="F170" s="104"/>
      <c r="G170" s="117">
        <v>0</v>
      </c>
      <c r="H170" s="116" t="s">
        <v>47</v>
      </c>
      <c r="I170" s="195">
        <v>0</v>
      </c>
      <c r="J170" s="192">
        <f t="shared" ref="J170:J179" si="117">ROUND(I170*G170,0)</f>
        <v>0</v>
      </c>
      <c r="K170" s="195">
        <v>0</v>
      </c>
      <c r="L170" s="192">
        <f t="shared" ref="L170:L179" si="118">ROUND(K170*$G170,0)</f>
        <v>0</v>
      </c>
      <c r="M170" s="195">
        <v>0</v>
      </c>
      <c r="N170" s="192">
        <f t="shared" ref="N170:N179" si="119">ROUND(M170*$G170,0)</f>
        <v>0</v>
      </c>
      <c r="O170" s="195">
        <v>0</v>
      </c>
      <c r="P170" s="192">
        <f t="shared" ref="P170:P179" si="120">ROUND(O170*$G170,0)</f>
        <v>0</v>
      </c>
      <c r="Q170" s="86">
        <f t="shared" ref="Q170:Q179" si="121">SUM(I170,K170,M170,O170)</f>
        <v>0</v>
      </c>
      <c r="R170" s="86">
        <f t="shared" ref="R170:R179" si="122">SUM(J170,L170,N170,P170)</f>
        <v>0</v>
      </c>
      <c r="S170" s="157">
        <f t="shared" ref="S170:S179" si="123">R170/$D$13</f>
        <v>0</v>
      </c>
      <c r="T170" s="102"/>
      <c r="V170" s="99"/>
      <c r="W170" s="103"/>
      <c r="X170" s="104"/>
      <c r="Y170" s="104"/>
      <c r="Z170" s="104"/>
      <c r="AA170" s="104"/>
      <c r="AB170" s="104"/>
      <c r="AD170" s="104"/>
      <c r="AE170" s="104"/>
      <c r="AF170" s="104"/>
      <c r="AG170" s="104"/>
      <c r="AH170" s="104"/>
      <c r="AI170" s="104"/>
      <c r="AJ170" s="104"/>
      <c r="AK170" s="104"/>
      <c r="AL170" s="104"/>
      <c r="AM170" s="104"/>
      <c r="AN170" s="104"/>
      <c r="AO170" s="104"/>
      <c r="AP170" s="104"/>
      <c r="AQ170" s="104"/>
      <c r="AR170" s="104"/>
      <c r="AS170" s="104"/>
    </row>
    <row r="171" spans="1:45" s="25" customFormat="1" x14ac:dyDescent="0.3">
      <c r="A171" s="77" t="str">
        <f t="shared" si="116"/>
        <v>x</v>
      </c>
      <c r="B171" s="100"/>
      <c r="C171" s="108" t="s">
        <v>63</v>
      </c>
      <c r="D171" s="104"/>
      <c r="E171" s="83"/>
      <c r="F171" s="104"/>
      <c r="G171" s="117">
        <v>0</v>
      </c>
      <c r="H171" s="116" t="s">
        <v>47</v>
      </c>
      <c r="I171" s="195">
        <v>0</v>
      </c>
      <c r="J171" s="192">
        <f t="shared" si="117"/>
        <v>0</v>
      </c>
      <c r="K171" s="195">
        <v>0</v>
      </c>
      <c r="L171" s="192">
        <f t="shared" si="118"/>
        <v>0</v>
      </c>
      <c r="M171" s="195">
        <v>0</v>
      </c>
      <c r="N171" s="192">
        <f t="shared" si="119"/>
        <v>0</v>
      </c>
      <c r="O171" s="195">
        <v>0</v>
      </c>
      <c r="P171" s="192">
        <f t="shared" si="120"/>
        <v>0</v>
      </c>
      <c r="Q171" s="86">
        <f t="shared" si="121"/>
        <v>0</v>
      </c>
      <c r="R171" s="86">
        <f t="shared" si="122"/>
        <v>0</v>
      </c>
      <c r="S171" s="157">
        <f t="shared" si="123"/>
        <v>0</v>
      </c>
      <c r="T171" s="102"/>
      <c r="V171" s="99"/>
      <c r="W171" s="103"/>
      <c r="X171" s="104"/>
      <c r="Y171" s="104"/>
      <c r="Z171" s="104"/>
      <c r="AA171" s="104"/>
      <c r="AB171" s="104"/>
      <c r="AD171" s="104"/>
      <c r="AE171" s="104"/>
      <c r="AF171" s="104"/>
      <c r="AG171" s="104"/>
      <c r="AH171" s="104"/>
      <c r="AI171" s="104"/>
      <c r="AJ171" s="104"/>
      <c r="AK171" s="104"/>
      <c r="AL171" s="104"/>
      <c r="AM171" s="104"/>
      <c r="AN171" s="104"/>
      <c r="AO171" s="104"/>
      <c r="AP171" s="104"/>
      <c r="AQ171" s="104"/>
      <c r="AR171" s="104"/>
      <c r="AS171" s="104"/>
    </row>
    <row r="172" spans="1:45" s="25" customFormat="1" x14ac:dyDescent="0.3">
      <c r="A172" s="77" t="str">
        <f t="shared" si="116"/>
        <v>x</v>
      </c>
      <c r="B172" s="100"/>
      <c r="C172" s="108" t="s">
        <v>63</v>
      </c>
      <c r="D172" s="104"/>
      <c r="E172" s="83"/>
      <c r="F172" s="104"/>
      <c r="G172" s="117">
        <v>0</v>
      </c>
      <c r="H172" s="116" t="s">
        <v>47</v>
      </c>
      <c r="I172" s="195">
        <v>0</v>
      </c>
      <c r="J172" s="192">
        <f t="shared" si="117"/>
        <v>0</v>
      </c>
      <c r="K172" s="195">
        <v>0</v>
      </c>
      <c r="L172" s="192">
        <f t="shared" si="118"/>
        <v>0</v>
      </c>
      <c r="M172" s="195">
        <v>0</v>
      </c>
      <c r="N172" s="192">
        <f t="shared" si="119"/>
        <v>0</v>
      </c>
      <c r="O172" s="195">
        <v>0</v>
      </c>
      <c r="P172" s="192">
        <f t="shared" si="120"/>
        <v>0</v>
      </c>
      <c r="Q172" s="86">
        <f t="shared" si="121"/>
        <v>0</v>
      </c>
      <c r="R172" s="86">
        <f t="shared" si="122"/>
        <v>0</v>
      </c>
      <c r="S172" s="157">
        <f t="shared" si="123"/>
        <v>0</v>
      </c>
      <c r="T172" s="102"/>
      <c r="V172" s="99"/>
      <c r="W172" s="103"/>
      <c r="X172" s="104"/>
      <c r="Y172" s="104"/>
      <c r="Z172" s="104"/>
      <c r="AA172" s="104"/>
      <c r="AB172" s="104"/>
      <c r="AD172" s="104"/>
      <c r="AE172" s="104"/>
      <c r="AF172" s="104"/>
      <c r="AG172" s="104"/>
      <c r="AH172" s="104"/>
      <c r="AI172" s="104"/>
      <c r="AJ172" s="104"/>
      <c r="AK172" s="104"/>
      <c r="AL172" s="104"/>
      <c r="AM172" s="104"/>
      <c r="AN172" s="104"/>
      <c r="AO172" s="104"/>
      <c r="AP172" s="104"/>
      <c r="AQ172" s="104"/>
      <c r="AR172" s="104"/>
      <c r="AS172" s="104"/>
    </row>
    <row r="173" spans="1:45" s="25" customFormat="1" x14ac:dyDescent="0.3">
      <c r="A173" s="77" t="str">
        <f t="shared" si="116"/>
        <v>x</v>
      </c>
      <c r="B173" s="100"/>
      <c r="C173" s="108" t="s">
        <v>63</v>
      </c>
      <c r="D173" s="104"/>
      <c r="E173" s="83"/>
      <c r="F173" s="104"/>
      <c r="G173" s="117">
        <v>0</v>
      </c>
      <c r="H173" s="116" t="s">
        <v>47</v>
      </c>
      <c r="I173" s="195">
        <v>0</v>
      </c>
      <c r="J173" s="192">
        <f t="shared" si="117"/>
        <v>0</v>
      </c>
      <c r="K173" s="195">
        <v>0</v>
      </c>
      <c r="L173" s="192">
        <f t="shared" si="118"/>
        <v>0</v>
      </c>
      <c r="M173" s="195">
        <v>0</v>
      </c>
      <c r="N173" s="192">
        <f t="shared" si="119"/>
        <v>0</v>
      </c>
      <c r="O173" s="195">
        <v>0</v>
      </c>
      <c r="P173" s="192">
        <f t="shared" si="120"/>
        <v>0</v>
      </c>
      <c r="Q173" s="86">
        <f t="shared" si="121"/>
        <v>0</v>
      </c>
      <c r="R173" s="86">
        <f t="shared" si="122"/>
        <v>0</v>
      </c>
      <c r="S173" s="157">
        <f t="shared" si="123"/>
        <v>0</v>
      </c>
      <c r="T173" s="102"/>
      <c r="V173" s="99"/>
      <c r="W173" s="103"/>
      <c r="X173" s="104"/>
      <c r="Y173" s="104"/>
      <c r="Z173" s="104"/>
      <c r="AA173" s="104"/>
      <c r="AB173" s="104"/>
      <c r="AD173" s="104"/>
      <c r="AE173" s="104"/>
      <c r="AF173" s="104"/>
      <c r="AG173" s="104"/>
      <c r="AH173" s="104"/>
      <c r="AI173" s="104"/>
      <c r="AJ173" s="104"/>
      <c r="AK173" s="104"/>
      <c r="AL173" s="104"/>
      <c r="AM173" s="104"/>
      <c r="AN173" s="104"/>
      <c r="AO173" s="104"/>
      <c r="AP173" s="104"/>
      <c r="AQ173" s="104"/>
      <c r="AR173" s="104"/>
      <c r="AS173" s="104"/>
    </row>
    <row r="174" spans="1:45" s="25" customFormat="1" x14ac:dyDescent="0.3">
      <c r="A174" s="77" t="str">
        <f t="shared" si="116"/>
        <v>x</v>
      </c>
      <c r="B174" s="100"/>
      <c r="C174" s="108" t="s">
        <v>63</v>
      </c>
      <c r="D174" s="104"/>
      <c r="E174" s="83"/>
      <c r="F174" s="104"/>
      <c r="G174" s="117">
        <v>0</v>
      </c>
      <c r="H174" s="116" t="s">
        <v>47</v>
      </c>
      <c r="I174" s="195">
        <v>0</v>
      </c>
      <c r="J174" s="192">
        <f t="shared" si="117"/>
        <v>0</v>
      </c>
      <c r="K174" s="195">
        <v>0</v>
      </c>
      <c r="L174" s="192">
        <f t="shared" si="118"/>
        <v>0</v>
      </c>
      <c r="M174" s="195">
        <v>0</v>
      </c>
      <c r="N174" s="192">
        <f t="shared" si="119"/>
        <v>0</v>
      </c>
      <c r="O174" s="195">
        <v>0</v>
      </c>
      <c r="P174" s="192">
        <f t="shared" si="120"/>
        <v>0</v>
      </c>
      <c r="Q174" s="86">
        <f t="shared" si="121"/>
        <v>0</v>
      </c>
      <c r="R174" s="86">
        <f t="shared" si="122"/>
        <v>0</v>
      </c>
      <c r="S174" s="157">
        <f t="shared" si="123"/>
        <v>0</v>
      </c>
      <c r="T174" s="102"/>
      <c r="V174" s="99"/>
      <c r="W174" s="103"/>
      <c r="X174" s="104"/>
      <c r="Y174" s="104"/>
      <c r="Z174" s="104"/>
      <c r="AA174" s="104"/>
      <c r="AB174" s="104"/>
      <c r="AD174" s="104"/>
      <c r="AE174" s="104"/>
      <c r="AF174" s="104"/>
      <c r="AG174" s="104"/>
      <c r="AH174" s="104"/>
      <c r="AI174" s="104"/>
      <c r="AJ174" s="104"/>
      <c r="AK174" s="104"/>
      <c r="AL174" s="104"/>
      <c r="AM174" s="104"/>
      <c r="AN174" s="104"/>
      <c r="AO174" s="104"/>
      <c r="AP174" s="104"/>
      <c r="AQ174" s="104"/>
      <c r="AR174" s="104"/>
      <c r="AS174" s="104"/>
    </row>
    <row r="175" spans="1:45" s="25" customFormat="1" x14ac:dyDescent="0.3">
      <c r="A175" s="77" t="str">
        <f t="shared" si="116"/>
        <v>x</v>
      </c>
      <c r="B175" s="100"/>
      <c r="C175" s="108" t="s">
        <v>63</v>
      </c>
      <c r="D175" s="104"/>
      <c r="E175" s="83"/>
      <c r="F175" s="104"/>
      <c r="G175" s="117">
        <v>0</v>
      </c>
      <c r="H175" s="116" t="s">
        <v>47</v>
      </c>
      <c r="I175" s="195">
        <v>0</v>
      </c>
      <c r="J175" s="192">
        <f t="shared" si="117"/>
        <v>0</v>
      </c>
      <c r="K175" s="195">
        <v>0</v>
      </c>
      <c r="L175" s="192">
        <f t="shared" si="118"/>
        <v>0</v>
      </c>
      <c r="M175" s="195">
        <v>0</v>
      </c>
      <c r="N175" s="192">
        <f t="shared" si="119"/>
        <v>0</v>
      </c>
      <c r="O175" s="195">
        <v>0</v>
      </c>
      <c r="P175" s="192">
        <f t="shared" si="120"/>
        <v>0</v>
      </c>
      <c r="Q175" s="86">
        <f t="shared" si="121"/>
        <v>0</v>
      </c>
      <c r="R175" s="86">
        <f t="shared" si="122"/>
        <v>0</v>
      </c>
      <c r="S175" s="157">
        <f t="shared" si="123"/>
        <v>0</v>
      </c>
      <c r="T175" s="102"/>
      <c r="V175" s="99"/>
      <c r="W175" s="103"/>
      <c r="X175" s="104"/>
      <c r="Y175" s="104"/>
      <c r="Z175" s="104"/>
      <c r="AA175" s="104"/>
      <c r="AB175" s="104"/>
      <c r="AD175" s="104"/>
      <c r="AE175" s="104"/>
      <c r="AF175" s="104"/>
      <c r="AG175" s="104"/>
      <c r="AH175" s="104"/>
      <c r="AI175" s="104"/>
      <c r="AJ175" s="104"/>
      <c r="AK175" s="104"/>
      <c r="AL175" s="104"/>
      <c r="AM175" s="104"/>
      <c r="AN175" s="104"/>
      <c r="AO175" s="104"/>
      <c r="AP175" s="104"/>
      <c r="AQ175" s="104"/>
      <c r="AR175" s="104"/>
      <c r="AS175" s="104"/>
    </row>
    <row r="176" spans="1:45" s="25" customFormat="1" x14ac:dyDescent="0.3">
      <c r="A176" s="77" t="str">
        <f t="shared" si="116"/>
        <v>x</v>
      </c>
      <c r="B176" s="100"/>
      <c r="C176" s="108" t="s">
        <v>63</v>
      </c>
      <c r="D176" s="104"/>
      <c r="E176" s="83"/>
      <c r="F176" s="104"/>
      <c r="G176" s="117">
        <v>0</v>
      </c>
      <c r="H176" s="116" t="s">
        <v>47</v>
      </c>
      <c r="I176" s="195">
        <v>0</v>
      </c>
      <c r="J176" s="192">
        <f t="shared" si="117"/>
        <v>0</v>
      </c>
      <c r="K176" s="195">
        <v>0</v>
      </c>
      <c r="L176" s="192">
        <f t="shared" si="118"/>
        <v>0</v>
      </c>
      <c r="M176" s="195">
        <v>0</v>
      </c>
      <c r="N176" s="192">
        <f t="shared" si="119"/>
        <v>0</v>
      </c>
      <c r="O176" s="195">
        <v>0</v>
      </c>
      <c r="P176" s="192">
        <f t="shared" si="120"/>
        <v>0</v>
      </c>
      <c r="Q176" s="86">
        <f t="shared" si="121"/>
        <v>0</v>
      </c>
      <c r="R176" s="86">
        <f t="shared" si="122"/>
        <v>0</v>
      </c>
      <c r="S176" s="157">
        <f t="shared" si="123"/>
        <v>0</v>
      </c>
      <c r="T176" s="102"/>
      <c r="V176" s="99"/>
      <c r="W176" s="103"/>
      <c r="X176" s="104"/>
      <c r="Y176" s="104"/>
      <c r="Z176" s="104"/>
      <c r="AA176" s="104"/>
      <c r="AB176" s="104"/>
      <c r="AD176" s="104"/>
      <c r="AE176" s="104"/>
      <c r="AF176" s="104"/>
      <c r="AG176" s="104"/>
      <c r="AH176" s="104"/>
      <c r="AI176" s="104"/>
      <c r="AJ176" s="104"/>
      <c r="AK176" s="104"/>
      <c r="AL176" s="104"/>
      <c r="AM176" s="104"/>
      <c r="AN176" s="104"/>
      <c r="AO176" s="104"/>
      <c r="AP176" s="104"/>
      <c r="AQ176" s="104"/>
      <c r="AR176" s="104"/>
      <c r="AS176" s="104"/>
    </row>
    <row r="177" spans="1:45" s="25" customFormat="1" x14ac:dyDescent="0.3">
      <c r="A177" s="77" t="str">
        <f t="shared" si="116"/>
        <v>x</v>
      </c>
      <c r="B177" s="100"/>
      <c r="C177" s="108" t="s">
        <v>63</v>
      </c>
      <c r="D177" s="104"/>
      <c r="E177" s="83"/>
      <c r="F177" s="104"/>
      <c r="G177" s="117">
        <v>0</v>
      </c>
      <c r="H177" s="116" t="s">
        <v>47</v>
      </c>
      <c r="I177" s="195">
        <v>0</v>
      </c>
      <c r="J177" s="192">
        <f t="shared" si="117"/>
        <v>0</v>
      </c>
      <c r="K177" s="195">
        <v>0</v>
      </c>
      <c r="L177" s="192">
        <f t="shared" si="118"/>
        <v>0</v>
      </c>
      <c r="M177" s="195">
        <v>0</v>
      </c>
      <c r="N177" s="192">
        <f t="shared" si="119"/>
        <v>0</v>
      </c>
      <c r="O177" s="195">
        <v>0</v>
      </c>
      <c r="P177" s="192">
        <f t="shared" si="120"/>
        <v>0</v>
      </c>
      <c r="Q177" s="86">
        <f t="shared" si="121"/>
        <v>0</v>
      </c>
      <c r="R177" s="86">
        <f t="shared" si="122"/>
        <v>0</v>
      </c>
      <c r="S177" s="157">
        <f t="shared" si="123"/>
        <v>0</v>
      </c>
      <c r="T177" s="102"/>
      <c r="V177" s="99"/>
      <c r="W177" s="103"/>
      <c r="X177" s="104"/>
      <c r="Y177" s="104"/>
      <c r="Z177" s="104"/>
      <c r="AA177" s="104"/>
      <c r="AB177" s="104"/>
      <c r="AD177" s="104"/>
      <c r="AE177" s="104"/>
      <c r="AF177" s="104"/>
      <c r="AG177" s="104"/>
      <c r="AH177" s="104"/>
      <c r="AI177" s="104"/>
      <c r="AJ177" s="104"/>
      <c r="AK177" s="104"/>
      <c r="AL177" s="104"/>
      <c r="AM177" s="104"/>
      <c r="AN177" s="104"/>
      <c r="AO177" s="104"/>
      <c r="AP177" s="104"/>
      <c r="AQ177" s="104"/>
      <c r="AR177" s="104"/>
      <c r="AS177" s="104"/>
    </row>
    <row r="178" spans="1:45" s="25" customFormat="1" x14ac:dyDescent="0.3">
      <c r="A178" s="77" t="str">
        <f t="shared" si="116"/>
        <v>x</v>
      </c>
      <c r="B178" s="100"/>
      <c r="C178" s="108" t="s">
        <v>63</v>
      </c>
      <c r="D178" s="104"/>
      <c r="E178" s="83"/>
      <c r="F178" s="104"/>
      <c r="G178" s="117">
        <v>0</v>
      </c>
      <c r="H178" s="116" t="s">
        <v>47</v>
      </c>
      <c r="I178" s="195">
        <v>0</v>
      </c>
      <c r="J178" s="192">
        <f t="shared" si="117"/>
        <v>0</v>
      </c>
      <c r="K178" s="195">
        <v>0</v>
      </c>
      <c r="L178" s="192">
        <f t="shared" si="118"/>
        <v>0</v>
      </c>
      <c r="M178" s="195">
        <v>0</v>
      </c>
      <c r="N178" s="192">
        <f t="shared" si="119"/>
        <v>0</v>
      </c>
      <c r="O178" s="195">
        <v>0</v>
      </c>
      <c r="P178" s="192">
        <f t="shared" si="120"/>
        <v>0</v>
      </c>
      <c r="Q178" s="86">
        <f t="shared" si="121"/>
        <v>0</v>
      </c>
      <c r="R178" s="86">
        <f t="shared" si="122"/>
        <v>0</v>
      </c>
      <c r="S178" s="157">
        <f t="shared" si="123"/>
        <v>0</v>
      </c>
      <c r="T178" s="102"/>
      <c r="V178" s="99"/>
      <c r="W178" s="103"/>
      <c r="X178" s="104"/>
      <c r="Y178" s="104"/>
      <c r="Z178" s="104"/>
      <c r="AA178" s="104"/>
      <c r="AB178" s="104"/>
      <c r="AD178" s="104"/>
      <c r="AE178" s="104"/>
      <c r="AF178" s="104"/>
      <c r="AG178" s="104"/>
      <c r="AH178" s="104"/>
      <c r="AI178" s="104"/>
      <c r="AJ178" s="104"/>
      <c r="AK178" s="104"/>
      <c r="AL178" s="104"/>
      <c r="AM178" s="104"/>
      <c r="AN178" s="104"/>
      <c r="AO178" s="104"/>
      <c r="AP178" s="104"/>
      <c r="AQ178" s="104"/>
      <c r="AR178" s="104"/>
      <c r="AS178" s="104"/>
    </row>
    <row r="179" spans="1:45" s="25" customFormat="1" x14ac:dyDescent="0.3">
      <c r="A179" s="77" t="str">
        <f t="shared" si="116"/>
        <v>x</v>
      </c>
      <c r="B179" s="100"/>
      <c r="C179" s="108" t="s">
        <v>63</v>
      </c>
      <c r="D179" s="104"/>
      <c r="E179" s="83"/>
      <c r="F179" s="104"/>
      <c r="G179" s="117">
        <v>0</v>
      </c>
      <c r="H179" s="116" t="s">
        <v>47</v>
      </c>
      <c r="I179" s="195">
        <v>0</v>
      </c>
      <c r="J179" s="192">
        <f t="shared" si="117"/>
        <v>0</v>
      </c>
      <c r="K179" s="195">
        <v>0</v>
      </c>
      <c r="L179" s="192">
        <f t="shared" si="118"/>
        <v>0</v>
      </c>
      <c r="M179" s="195">
        <v>0</v>
      </c>
      <c r="N179" s="192">
        <f t="shared" si="119"/>
        <v>0</v>
      </c>
      <c r="O179" s="195">
        <v>0</v>
      </c>
      <c r="P179" s="192">
        <f t="shared" si="120"/>
        <v>0</v>
      </c>
      <c r="Q179" s="86">
        <f t="shared" si="121"/>
        <v>0</v>
      </c>
      <c r="R179" s="86">
        <f t="shared" si="122"/>
        <v>0</v>
      </c>
      <c r="S179" s="157">
        <f t="shared" si="123"/>
        <v>0</v>
      </c>
      <c r="T179" s="102"/>
      <c r="V179" s="99"/>
      <c r="W179" s="103"/>
      <c r="X179" s="104"/>
      <c r="Y179" s="104"/>
      <c r="Z179" s="104"/>
      <c r="AA179" s="104"/>
      <c r="AB179" s="104"/>
      <c r="AD179" s="104"/>
      <c r="AE179" s="104"/>
      <c r="AF179" s="104"/>
      <c r="AG179" s="104"/>
      <c r="AH179" s="104"/>
      <c r="AI179" s="104"/>
      <c r="AJ179" s="104"/>
      <c r="AK179" s="104"/>
      <c r="AL179" s="104"/>
      <c r="AM179" s="104"/>
      <c r="AN179" s="104"/>
      <c r="AO179" s="104"/>
      <c r="AP179" s="104"/>
      <c r="AQ179" s="104"/>
      <c r="AR179" s="104"/>
      <c r="AS179" s="104"/>
    </row>
    <row r="180" spans="1:45" x14ac:dyDescent="0.3">
      <c r="B180" s="84"/>
      <c r="C180" s="83"/>
      <c r="D180" s="83"/>
      <c r="E180" s="83"/>
      <c r="F180" s="83"/>
      <c r="G180" s="83"/>
      <c r="H180" s="83"/>
      <c r="I180" s="191"/>
      <c r="J180" s="196" t="s">
        <v>37</v>
      </c>
      <c r="K180" s="191"/>
      <c r="L180" s="196" t="s">
        <v>37</v>
      </c>
      <c r="M180" s="191"/>
      <c r="N180" s="196" t="s">
        <v>37</v>
      </c>
      <c r="O180" s="191"/>
      <c r="P180" s="196" t="s">
        <v>37</v>
      </c>
      <c r="R180" s="113" t="s">
        <v>37</v>
      </c>
      <c r="S180" s="260"/>
      <c r="T180" s="87"/>
    </row>
    <row r="181" spans="1:45" s="25" customFormat="1" x14ac:dyDescent="0.3">
      <c r="A181" s="77" t="str">
        <f t="shared" ref="A181" si="124">IF(R181&gt;0,"o","x")</f>
        <v>x</v>
      </c>
      <c r="B181" s="100"/>
      <c r="C181" s="25" t="s">
        <v>66</v>
      </c>
      <c r="I181" s="189"/>
      <c r="J181" s="190">
        <f>SUM(J169:J180)</f>
        <v>0</v>
      </c>
      <c r="K181" s="189"/>
      <c r="L181" s="190">
        <f>SUM(L169:L180)</f>
        <v>0</v>
      </c>
      <c r="M181" s="189"/>
      <c r="N181" s="190">
        <f>SUM(N169:N180)</f>
        <v>0</v>
      </c>
      <c r="O181" s="189"/>
      <c r="P181" s="190">
        <f>SUM(P169:P180)</f>
        <v>0</v>
      </c>
      <c r="R181" s="101">
        <f>SUM(R169:R180)</f>
        <v>0</v>
      </c>
      <c r="S181" s="261">
        <f t="shared" ref="S181" si="125">R181/$D$13</f>
        <v>0</v>
      </c>
      <c r="T181" s="102"/>
      <c r="V181" s="114">
        <f>SUM(J181,L181,N181)-R181</f>
        <v>0</v>
      </c>
      <c r="W181" s="103"/>
      <c r="X181" s="104"/>
      <c r="Y181" s="104"/>
      <c r="Z181" s="104"/>
      <c r="AA181" s="104"/>
      <c r="AB181" s="104"/>
      <c r="AD181" s="104"/>
      <c r="AE181" s="104"/>
      <c r="AF181" s="104"/>
      <c r="AG181" s="104"/>
      <c r="AH181" s="104"/>
      <c r="AI181" s="104"/>
      <c r="AJ181" s="104"/>
      <c r="AK181" s="104"/>
      <c r="AL181" s="104"/>
      <c r="AM181" s="104"/>
      <c r="AN181" s="104"/>
      <c r="AO181" s="104"/>
      <c r="AP181" s="104"/>
      <c r="AQ181" s="104"/>
      <c r="AR181" s="104"/>
      <c r="AS181" s="104"/>
    </row>
    <row r="182" spans="1:45" x14ac:dyDescent="0.3">
      <c r="B182" s="84"/>
      <c r="I182" s="191"/>
      <c r="J182" s="192"/>
      <c r="K182" s="191"/>
      <c r="L182" s="192"/>
      <c r="M182" s="191"/>
      <c r="N182" s="192"/>
      <c r="O182" s="191"/>
      <c r="P182" s="192"/>
      <c r="S182" s="157"/>
      <c r="T182" s="87"/>
    </row>
    <row r="183" spans="1:45" s="25" customFormat="1" x14ac:dyDescent="0.3">
      <c r="A183" s="99"/>
      <c r="B183" s="100"/>
      <c r="C183" s="25" t="s">
        <v>67</v>
      </c>
      <c r="I183" s="189"/>
      <c r="J183" s="190"/>
      <c r="K183" s="189"/>
      <c r="L183" s="190"/>
      <c r="M183" s="189"/>
      <c r="N183" s="190"/>
      <c r="O183" s="189"/>
      <c r="P183" s="190"/>
      <c r="R183" s="101"/>
      <c r="S183" s="261"/>
      <c r="T183" s="102"/>
      <c r="V183" s="99"/>
      <c r="W183" s="103"/>
      <c r="X183" s="104"/>
      <c r="Y183" s="104"/>
      <c r="Z183" s="104"/>
      <c r="AA183" s="104"/>
      <c r="AB183" s="104"/>
      <c r="AD183" s="104"/>
      <c r="AE183" s="104"/>
      <c r="AF183" s="104"/>
      <c r="AG183" s="104"/>
      <c r="AH183" s="104"/>
      <c r="AI183" s="104"/>
      <c r="AJ183" s="104"/>
      <c r="AK183" s="104"/>
      <c r="AL183" s="104"/>
      <c r="AM183" s="104"/>
      <c r="AN183" s="104"/>
      <c r="AO183" s="104"/>
      <c r="AP183" s="104"/>
      <c r="AQ183" s="104"/>
      <c r="AR183" s="104"/>
      <c r="AS183" s="104"/>
    </row>
    <row r="184" spans="1:45" x14ac:dyDescent="0.3">
      <c r="B184" s="84"/>
      <c r="I184" s="191"/>
      <c r="J184" s="192"/>
      <c r="K184" s="191"/>
      <c r="L184" s="192"/>
      <c r="M184" s="191"/>
      <c r="N184" s="192"/>
      <c r="O184" s="191"/>
      <c r="P184" s="192"/>
      <c r="S184" s="157"/>
      <c r="T184" s="87"/>
    </row>
    <row r="185" spans="1:45" x14ac:dyDescent="0.3">
      <c r="A185" s="77" t="str">
        <f>IF((R185:R192)&gt;0,"o","x")</f>
        <v>x</v>
      </c>
      <c r="B185" s="84"/>
      <c r="C185" s="24" t="s">
        <v>68</v>
      </c>
      <c r="I185" s="193" t="s">
        <v>69</v>
      </c>
      <c r="J185" s="194"/>
      <c r="K185" s="193" t="s">
        <v>69</v>
      </c>
      <c r="L185" s="194"/>
      <c r="M185" s="193" t="s">
        <v>69</v>
      </c>
      <c r="N185" s="194"/>
      <c r="O185" s="193" t="s">
        <v>69</v>
      </c>
      <c r="P185" s="194"/>
      <c r="S185" s="157"/>
      <c r="T185" s="87"/>
    </row>
    <row r="186" spans="1:45" s="25" customFormat="1" x14ac:dyDescent="0.3">
      <c r="A186" s="77" t="str">
        <f t="shared" ref="A186:A191" si="126">IF(R186&gt;0,"o","x")</f>
        <v>x</v>
      </c>
      <c r="B186" s="100"/>
      <c r="C186" s="108" t="s">
        <v>70</v>
      </c>
      <c r="D186" s="104"/>
      <c r="E186" s="109" t="s">
        <v>71</v>
      </c>
      <c r="F186" s="104"/>
      <c r="G186" s="117">
        <v>0</v>
      </c>
      <c r="H186" s="116" t="s">
        <v>43</v>
      </c>
      <c r="I186" s="195">
        <v>0</v>
      </c>
      <c r="J186" s="192">
        <f t="shared" ref="J186:J191" si="127">ROUND(I186*G186,0)</f>
        <v>0</v>
      </c>
      <c r="K186" s="195">
        <v>0</v>
      </c>
      <c r="L186" s="192">
        <f t="shared" ref="L186:L191" si="128">ROUND(K186*$G186,0)</f>
        <v>0</v>
      </c>
      <c r="M186" s="195">
        <v>0</v>
      </c>
      <c r="N186" s="192">
        <f t="shared" ref="N186:N191" si="129">ROUND(M186*$G186,0)</f>
        <v>0</v>
      </c>
      <c r="O186" s="195">
        <v>0</v>
      </c>
      <c r="P186" s="192">
        <f t="shared" ref="P186:P191" si="130">ROUND(O186*$G186,0)</f>
        <v>0</v>
      </c>
      <c r="Q186" s="86">
        <f t="shared" ref="Q186:Q191" si="131">SUM(I186,K186,M186,O186)</f>
        <v>0</v>
      </c>
      <c r="R186" s="86">
        <f t="shared" ref="R186:R191" si="132">SUM(J186,L186,N186,P186)</f>
        <v>0</v>
      </c>
      <c r="S186" s="157">
        <f t="shared" ref="S186:S191" si="133">R186/$D$13</f>
        <v>0</v>
      </c>
      <c r="T186" s="102"/>
      <c r="V186" s="99"/>
      <c r="W186" s="103"/>
      <c r="X186" s="104"/>
      <c r="Y186" s="104"/>
      <c r="Z186" s="104"/>
      <c r="AA186" s="104"/>
      <c r="AB186" s="104"/>
      <c r="AD186" s="104"/>
      <c r="AE186" s="104"/>
      <c r="AF186" s="104"/>
      <c r="AG186" s="104"/>
      <c r="AH186" s="104"/>
      <c r="AI186" s="104"/>
      <c r="AJ186" s="104"/>
      <c r="AK186" s="104"/>
      <c r="AL186" s="104"/>
      <c r="AM186" s="104"/>
      <c r="AN186" s="104"/>
      <c r="AO186" s="104"/>
      <c r="AP186" s="104"/>
      <c r="AQ186" s="104"/>
      <c r="AR186" s="104"/>
      <c r="AS186" s="104"/>
    </row>
    <row r="187" spans="1:45" s="25" customFormat="1" x14ac:dyDescent="0.3">
      <c r="A187" s="77" t="str">
        <f t="shared" si="126"/>
        <v>x</v>
      </c>
      <c r="B187" s="100"/>
      <c r="C187" s="108" t="s">
        <v>70</v>
      </c>
      <c r="D187" s="104"/>
      <c r="E187" s="109" t="s">
        <v>71</v>
      </c>
      <c r="F187" s="104"/>
      <c r="G187" s="117">
        <v>0</v>
      </c>
      <c r="H187" s="116" t="s">
        <v>43</v>
      </c>
      <c r="I187" s="195">
        <v>0</v>
      </c>
      <c r="J187" s="192">
        <f t="shared" si="127"/>
        <v>0</v>
      </c>
      <c r="K187" s="195">
        <v>0</v>
      </c>
      <c r="L187" s="192">
        <f t="shared" si="128"/>
        <v>0</v>
      </c>
      <c r="M187" s="195">
        <v>0</v>
      </c>
      <c r="N187" s="192">
        <f t="shared" si="129"/>
        <v>0</v>
      </c>
      <c r="O187" s="195">
        <v>0</v>
      </c>
      <c r="P187" s="192">
        <f t="shared" si="130"/>
        <v>0</v>
      </c>
      <c r="Q187" s="86">
        <f t="shared" si="131"/>
        <v>0</v>
      </c>
      <c r="R187" s="86">
        <f t="shared" si="132"/>
        <v>0</v>
      </c>
      <c r="S187" s="157">
        <f t="shared" si="133"/>
        <v>0</v>
      </c>
      <c r="T187" s="102"/>
      <c r="V187" s="99"/>
      <c r="W187" s="103"/>
      <c r="X187" s="104"/>
      <c r="Y187" s="104"/>
      <c r="Z187" s="104"/>
      <c r="AA187" s="104"/>
      <c r="AB187" s="104"/>
      <c r="AD187" s="104"/>
      <c r="AE187" s="104"/>
      <c r="AF187" s="104"/>
      <c r="AG187" s="104"/>
      <c r="AH187" s="104"/>
      <c r="AI187" s="104"/>
      <c r="AJ187" s="104"/>
      <c r="AK187" s="104"/>
      <c r="AL187" s="104"/>
      <c r="AM187" s="104"/>
      <c r="AN187" s="104"/>
      <c r="AO187" s="104"/>
      <c r="AP187" s="104"/>
      <c r="AQ187" s="104"/>
      <c r="AR187" s="104"/>
      <c r="AS187" s="104"/>
    </row>
    <row r="188" spans="1:45" s="25" customFormat="1" x14ac:dyDescent="0.3">
      <c r="A188" s="77" t="str">
        <f t="shared" si="126"/>
        <v>x</v>
      </c>
      <c r="B188" s="100"/>
      <c r="C188" s="108" t="s">
        <v>70</v>
      </c>
      <c r="D188" s="104"/>
      <c r="E188" s="109" t="s">
        <v>71</v>
      </c>
      <c r="F188" s="104"/>
      <c r="G188" s="117">
        <v>0</v>
      </c>
      <c r="H188" s="116" t="s">
        <v>43</v>
      </c>
      <c r="I188" s="195">
        <v>0</v>
      </c>
      <c r="J188" s="192">
        <f t="shared" si="127"/>
        <v>0</v>
      </c>
      <c r="K188" s="195">
        <v>0</v>
      </c>
      <c r="L188" s="192">
        <f t="shared" si="128"/>
        <v>0</v>
      </c>
      <c r="M188" s="195">
        <v>0</v>
      </c>
      <c r="N188" s="192">
        <f t="shared" si="129"/>
        <v>0</v>
      </c>
      <c r="O188" s="195">
        <v>0</v>
      </c>
      <c r="P188" s="192">
        <f t="shared" si="130"/>
        <v>0</v>
      </c>
      <c r="Q188" s="86">
        <f t="shared" si="131"/>
        <v>0</v>
      </c>
      <c r="R188" s="86">
        <f t="shared" si="132"/>
        <v>0</v>
      </c>
      <c r="S188" s="157">
        <f t="shared" si="133"/>
        <v>0</v>
      </c>
      <c r="T188" s="102"/>
      <c r="V188" s="99"/>
      <c r="W188" s="103"/>
      <c r="X188" s="104"/>
      <c r="Y188" s="104"/>
      <c r="Z188" s="104"/>
      <c r="AA188" s="104"/>
      <c r="AB188" s="104"/>
      <c r="AD188" s="104"/>
      <c r="AE188" s="104"/>
      <c r="AF188" s="104"/>
      <c r="AG188" s="104"/>
      <c r="AH188" s="104"/>
      <c r="AI188" s="104"/>
      <c r="AJ188" s="104"/>
      <c r="AK188" s="104"/>
      <c r="AL188" s="104"/>
      <c r="AM188" s="104"/>
      <c r="AN188" s="104"/>
      <c r="AO188" s="104"/>
      <c r="AP188" s="104"/>
      <c r="AQ188" s="104"/>
      <c r="AR188" s="104"/>
      <c r="AS188" s="104"/>
    </row>
    <row r="189" spans="1:45" s="25" customFormat="1" x14ac:dyDescent="0.3">
      <c r="A189" s="77" t="str">
        <f t="shared" si="126"/>
        <v>x</v>
      </c>
      <c r="B189" s="100"/>
      <c r="C189" s="108" t="s">
        <v>70</v>
      </c>
      <c r="D189" s="104"/>
      <c r="E189" s="109" t="s">
        <v>71</v>
      </c>
      <c r="F189" s="104"/>
      <c r="G189" s="117">
        <v>0</v>
      </c>
      <c r="H189" s="116" t="s">
        <v>43</v>
      </c>
      <c r="I189" s="195">
        <v>0</v>
      </c>
      <c r="J189" s="192">
        <f t="shared" si="127"/>
        <v>0</v>
      </c>
      <c r="K189" s="195">
        <v>0</v>
      </c>
      <c r="L189" s="192">
        <f t="shared" si="128"/>
        <v>0</v>
      </c>
      <c r="M189" s="195">
        <v>0</v>
      </c>
      <c r="N189" s="192">
        <f t="shared" si="129"/>
        <v>0</v>
      </c>
      <c r="O189" s="195">
        <v>0</v>
      </c>
      <c r="P189" s="192">
        <f t="shared" si="130"/>
        <v>0</v>
      </c>
      <c r="Q189" s="86">
        <f t="shared" si="131"/>
        <v>0</v>
      </c>
      <c r="R189" s="86">
        <f t="shared" si="132"/>
        <v>0</v>
      </c>
      <c r="S189" s="157">
        <f t="shared" si="133"/>
        <v>0</v>
      </c>
      <c r="T189" s="102"/>
      <c r="V189" s="99"/>
      <c r="W189" s="103"/>
      <c r="X189" s="104"/>
      <c r="Y189" s="104"/>
      <c r="Z189" s="104"/>
      <c r="AA189" s="104"/>
      <c r="AB189" s="104"/>
      <c r="AD189" s="104"/>
      <c r="AE189" s="104"/>
      <c r="AF189" s="104"/>
      <c r="AG189" s="104"/>
      <c r="AH189" s="104"/>
      <c r="AI189" s="104"/>
      <c r="AJ189" s="104"/>
      <c r="AK189" s="104"/>
      <c r="AL189" s="104"/>
      <c r="AM189" s="104"/>
      <c r="AN189" s="104"/>
      <c r="AO189" s="104"/>
      <c r="AP189" s="104"/>
      <c r="AQ189" s="104"/>
      <c r="AR189" s="104"/>
      <c r="AS189" s="104"/>
    </row>
    <row r="190" spans="1:45" s="25" customFormat="1" x14ac:dyDescent="0.3">
      <c r="A190" s="77" t="str">
        <f t="shared" si="126"/>
        <v>x</v>
      </c>
      <c r="B190" s="100"/>
      <c r="C190" s="108" t="s">
        <v>70</v>
      </c>
      <c r="D190" s="104"/>
      <c r="E190" s="109" t="s">
        <v>71</v>
      </c>
      <c r="F190" s="104"/>
      <c r="G190" s="117">
        <v>0</v>
      </c>
      <c r="H190" s="116" t="s">
        <v>43</v>
      </c>
      <c r="I190" s="195">
        <v>0</v>
      </c>
      <c r="J190" s="192">
        <f t="shared" si="127"/>
        <v>0</v>
      </c>
      <c r="K190" s="195">
        <v>0</v>
      </c>
      <c r="L190" s="192">
        <f t="shared" si="128"/>
        <v>0</v>
      </c>
      <c r="M190" s="195">
        <v>0</v>
      </c>
      <c r="N190" s="192">
        <f t="shared" si="129"/>
        <v>0</v>
      </c>
      <c r="O190" s="195">
        <v>0</v>
      </c>
      <c r="P190" s="192">
        <f t="shared" si="130"/>
        <v>0</v>
      </c>
      <c r="Q190" s="86">
        <f t="shared" si="131"/>
        <v>0</v>
      </c>
      <c r="R190" s="86">
        <f t="shared" si="132"/>
        <v>0</v>
      </c>
      <c r="S190" s="157">
        <f t="shared" si="133"/>
        <v>0</v>
      </c>
      <c r="T190" s="102"/>
      <c r="V190" s="99"/>
      <c r="W190" s="103"/>
      <c r="X190" s="104"/>
      <c r="Y190" s="104"/>
      <c r="Z190" s="104"/>
      <c r="AA190" s="104"/>
      <c r="AB190" s="104"/>
      <c r="AD190" s="104"/>
      <c r="AE190" s="104"/>
      <c r="AF190" s="104"/>
      <c r="AG190" s="104"/>
      <c r="AH190" s="104"/>
      <c r="AI190" s="104"/>
      <c r="AJ190" s="104"/>
      <c r="AK190" s="104"/>
      <c r="AL190" s="104"/>
      <c r="AM190" s="104"/>
      <c r="AN190" s="104"/>
      <c r="AO190" s="104"/>
      <c r="AP190" s="104"/>
      <c r="AQ190" s="104"/>
      <c r="AR190" s="104"/>
      <c r="AS190" s="104"/>
    </row>
    <row r="191" spans="1:45" s="25" customFormat="1" x14ac:dyDescent="0.3">
      <c r="A191" s="77" t="str">
        <f t="shared" si="126"/>
        <v>x</v>
      </c>
      <c r="B191" s="100"/>
      <c r="C191" s="108" t="s">
        <v>70</v>
      </c>
      <c r="D191" s="104"/>
      <c r="E191" s="109" t="s">
        <v>71</v>
      </c>
      <c r="F191" s="104"/>
      <c r="G191" s="117">
        <v>0</v>
      </c>
      <c r="H191" s="116" t="s">
        <v>43</v>
      </c>
      <c r="I191" s="195">
        <v>0</v>
      </c>
      <c r="J191" s="192">
        <f t="shared" si="127"/>
        <v>0</v>
      </c>
      <c r="K191" s="195">
        <v>0</v>
      </c>
      <c r="L191" s="192">
        <f t="shared" si="128"/>
        <v>0</v>
      </c>
      <c r="M191" s="195">
        <v>0</v>
      </c>
      <c r="N191" s="192">
        <f t="shared" si="129"/>
        <v>0</v>
      </c>
      <c r="O191" s="195">
        <v>0</v>
      </c>
      <c r="P191" s="192">
        <f t="shared" si="130"/>
        <v>0</v>
      </c>
      <c r="Q191" s="86">
        <f t="shared" si="131"/>
        <v>0</v>
      </c>
      <c r="R191" s="86">
        <f t="shared" si="132"/>
        <v>0</v>
      </c>
      <c r="S191" s="157">
        <f t="shared" si="133"/>
        <v>0</v>
      </c>
      <c r="T191" s="102"/>
      <c r="V191" s="99"/>
      <c r="W191" s="103"/>
      <c r="X191" s="104"/>
      <c r="Y191" s="104"/>
      <c r="Z191" s="104"/>
      <c r="AA191" s="104"/>
      <c r="AB191" s="104"/>
      <c r="AD191" s="104"/>
      <c r="AE191" s="104"/>
      <c r="AF191" s="104"/>
      <c r="AG191" s="104"/>
      <c r="AH191" s="104"/>
      <c r="AI191" s="104"/>
      <c r="AJ191" s="104"/>
      <c r="AK191" s="104"/>
      <c r="AL191" s="104"/>
      <c r="AM191" s="104"/>
      <c r="AN191" s="104"/>
      <c r="AO191" s="104"/>
      <c r="AP191" s="104"/>
      <c r="AQ191" s="104"/>
      <c r="AR191" s="104"/>
      <c r="AS191" s="104"/>
    </row>
    <row r="192" spans="1:45" x14ac:dyDescent="0.3">
      <c r="B192" s="84"/>
      <c r="C192" s="83"/>
      <c r="D192" s="83"/>
      <c r="E192" s="83"/>
      <c r="F192" s="83"/>
      <c r="G192" s="83"/>
      <c r="H192" s="83"/>
      <c r="I192" s="191"/>
      <c r="J192" s="192"/>
      <c r="K192" s="191"/>
      <c r="L192" s="192"/>
      <c r="M192" s="191"/>
      <c r="N192" s="192"/>
      <c r="O192" s="191"/>
      <c r="P192" s="192"/>
      <c r="S192" s="157"/>
      <c r="T192" s="87"/>
    </row>
    <row r="193" spans="1:45" s="144" customFormat="1" x14ac:dyDescent="0.3">
      <c r="A193" s="142" t="str">
        <f>IF((R193:R195)&gt;0,"o","x")</f>
        <v>x</v>
      </c>
      <c r="B193" s="143"/>
      <c r="C193" s="144" t="s">
        <v>72</v>
      </c>
      <c r="E193" s="145" t="s">
        <v>73</v>
      </c>
      <c r="I193" s="205"/>
      <c r="J193" s="206"/>
      <c r="K193" s="205"/>
      <c r="L193" s="206"/>
      <c r="M193" s="205"/>
      <c r="N193" s="206"/>
      <c r="O193" s="205"/>
      <c r="P193" s="206"/>
      <c r="R193" s="146"/>
      <c r="S193" s="157"/>
      <c r="T193" s="147"/>
      <c r="V193" s="142"/>
      <c r="W193" s="148"/>
      <c r="X193" s="149"/>
      <c r="Y193" s="149"/>
      <c r="Z193" s="149"/>
      <c r="AA193" s="149"/>
      <c r="AB193" s="149"/>
      <c r="AD193" s="149"/>
      <c r="AE193" s="149"/>
      <c r="AF193" s="149"/>
      <c r="AG193" s="149"/>
      <c r="AH193" s="149"/>
      <c r="AI193" s="149"/>
      <c r="AJ193" s="149"/>
      <c r="AK193" s="149"/>
      <c r="AL193" s="149"/>
      <c r="AM193" s="149"/>
      <c r="AN193" s="149"/>
      <c r="AO193" s="149"/>
      <c r="AP193" s="149"/>
      <c r="AQ193" s="149"/>
      <c r="AR193" s="149"/>
      <c r="AS193" s="149"/>
    </row>
    <row r="194" spans="1:45" s="145" customFormat="1" x14ac:dyDescent="0.3">
      <c r="A194" s="142" t="str">
        <f t="shared" ref="A194" si="134">IF(R194&gt;0,"o","x")</f>
        <v>x</v>
      </c>
      <c r="B194" s="150"/>
      <c r="C194" s="151" t="s">
        <v>74</v>
      </c>
      <c r="E194" s="144"/>
      <c r="G194" s="144"/>
      <c r="H194" s="144"/>
      <c r="I194" s="205"/>
      <c r="J194" s="206">
        <f t="shared" ref="J194" si="135">ROUND(I194*G194,0)</f>
        <v>0</v>
      </c>
      <c r="K194" s="205"/>
      <c r="L194" s="205">
        <f t="shared" ref="L194" si="136">ROUND(K194*$G194,0)</f>
        <v>0</v>
      </c>
      <c r="M194" s="205"/>
      <c r="N194" s="205">
        <f t="shared" ref="N194" si="137">ROUND(M194*$G194,0)</f>
        <v>0</v>
      </c>
      <c r="O194" s="205"/>
      <c r="P194" s="205">
        <f t="shared" ref="P194" si="138">ROUND(O194*$G194,0)</f>
        <v>0</v>
      </c>
      <c r="Q194" s="205"/>
      <c r="R194" s="205">
        <f t="shared" ref="R194" si="139">SUM(J194,L194,N194)</f>
        <v>0</v>
      </c>
      <c r="S194" s="157">
        <f t="shared" ref="S194" si="140">R194/$D$13</f>
        <v>0</v>
      </c>
      <c r="T194" s="152"/>
      <c r="V194" s="153"/>
      <c r="W194" s="154"/>
      <c r="X194" s="155"/>
      <c r="Y194" s="155"/>
      <c r="Z194" s="155"/>
      <c r="AA194" s="155"/>
      <c r="AB194" s="155"/>
      <c r="AD194" s="155"/>
      <c r="AE194" s="155"/>
      <c r="AF194" s="155"/>
      <c r="AG194" s="155"/>
      <c r="AH194" s="155"/>
      <c r="AI194" s="155"/>
      <c r="AJ194" s="155"/>
      <c r="AK194" s="155"/>
      <c r="AL194" s="155"/>
      <c r="AM194" s="155"/>
      <c r="AN194" s="155"/>
      <c r="AO194" s="155"/>
      <c r="AP194" s="155"/>
      <c r="AQ194" s="155"/>
      <c r="AR194" s="155"/>
      <c r="AS194" s="155"/>
    </row>
    <row r="195" spans="1:45" x14ac:dyDescent="0.3">
      <c r="B195" s="84"/>
      <c r="I195" s="191"/>
      <c r="J195" s="196" t="s">
        <v>37</v>
      </c>
      <c r="K195" s="191"/>
      <c r="L195" s="196" t="s">
        <v>37</v>
      </c>
      <c r="M195" s="191"/>
      <c r="N195" s="196" t="s">
        <v>37</v>
      </c>
      <c r="O195" s="191"/>
      <c r="P195" s="196" t="s">
        <v>37</v>
      </c>
      <c r="R195" s="113" t="s">
        <v>37</v>
      </c>
      <c r="S195" s="260"/>
      <c r="T195" s="87"/>
    </row>
    <row r="196" spans="1:45" s="25" customFormat="1" x14ac:dyDescent="0.3">
      <c r="A196" s="77" t="str">
        <f t="shared" ref="A196" si="141">IF(R196&gt;0,"o","x")</f>
        <v>x</v>
      </c>
      <c r="B196" s="100"/>
      <c r="C196" s="25" t="s">
        <v>75</v>
      </c>
      <c r="I196" s="189"/>
      <c r="J196" s="190">
        <f>SUM(J185:J195)</f>
        <v>0</v>
      </c>
      <c r="K196" s="189"/>
      <c r="L196" s="190">
        <f>SUM(L185:L195)</f>
        <v>0</v>
      </c>
      <c r="M196" s="189"/>
      <c r="N196" s="190">
        <f>SUM(N185:N195)</f>
        <v>0</v>
      </c>
      <c r="O196" s="189"/>
      <c r="P196" s="190">
        <f>SUM(P185:P195)</f>
        <v>0</v>
      </c>
      <c r="R196" s="101">
        <f>SUM(R185:R195)</f>
        <v>0</v>
      </c>
      <c r="S196" s="261">
        <f t="shared" ref="S196" si="142">R196/$D$13</f>
        <v>0</v>
      </c>
      <c r="T196" s="102"/>
      <c r="V196" s="114">
        <f>SUM(J196,L196,N196)-R196</f>
        <v>0</v>
      </c>
      <c r="W196" s="103"/>
      <c r="X196" s="104"/>
      <c r="Y196" s="104"/>
      <c r="Z196" s="104"/>
      <c r="AA196" s="104"/>
      <c r="AB196" s="104"/>
      <c r="AD196" s="104"/>
      <c r="AE196" s="104"/>
      <c r="AF196" s="104"/>
      <c r="AG196" s="104"/>
      <c r="AH196" s="104"/>
      <c r="AI196" s="104"/>
      <c r="AJ196" s="104"/>
      <c r="AK196" s="104"/>
      <c r="AL196" s="104"/>
      <c r="AM196" s="104"/>
      <c r="AN196" s="104"/>
      <c r="AO196" s="104"/>
      <c r="AP196" s="104"/>
      <c r="AQ196" s="104"/>
      <c r="AR196" s="104"/>
      <c r="AS196" s="104"/>
    </row>
    <row r="197" spans="1:45" x14ac:dyDescent="0.3">
      <c r="B197" s="84"/>
      <c r="I197" s="191"/>
      <c r="J197" s="192"/>
      <c r="K197" s="191"/>
      <c r="L197" s="192"/>
      <c r="M197" s="191"/>
      <c r="N197" s="192"/>
      <c r="O197" s="191"/>
      <c r="P197" s="192"/>
      <c r="S197" s="157"/>
      <c r="T197" s="87"/>
    </row>
    <row r="198" spans="1:45" s="25" customFormat="1" x14ac:dyDescent="0.3">
      <c r="A198" s="99"/>
      <c r="B198" s="100"/>
      <c r="C198" s="25" t="s">
        <v>76</v>
      </c>
      <c r="I198" s="189"/>
      <c r="J198" s="190"/>
      <c r="K198" s="189"/>
      <c r="L198" s="190"/>
      <c r="M198" s="189"/>
      <c r="N198" s="190"/>
      <c r="O198" s="189"/>
      <c r="P198" s="190"/>
      <c r="R198" s="101"/>
      <c r="S198" s="261"/>
      <c r="T198" s="102"/>
      <c r="V198" s="99"/>
      <c r="W198" s="103"/>
      <c r="X198" s="104"/>
      <c r="Y198" s="104"/>
      <c r="Z198" s="104"/>
      <c r="AA198" s="104"/>
      <c r="AB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  <c r="AO198" s="104"/>
      <c r="AP198" s="104"/>
      <c r="AQ198" s="104"/>
      <c r="AR198" s="104"/>
      <c r="AS198" s="104"/>
    </row>
    <row r="199" spans="1:45" x14ac:dyDescent="0.3">
      <c r="B199" s="84"/>
      <c r="I199" s="191"/>
      <c r="J199" s="192"/>
      <c r="K199" s="191"/>
      <c r="L199" s="192"/>
      <c r="M199" s="191"/>
      <c r="N199" s="192"/>
      <c r="O199" s="191"/>
      <c r="P199" s="192"/>
      <c r="S199" s="157"/>
      <c r="T199" s="87"/>
    </row>
    <row r="200" spans="1:45" x14ac:dyDescent="0.3">
      <c r="A200" s="77" t="str">
        <f>IF((R200:R217)&gt;0,"o","x")</f>
        <v>x</v>
      </c>
      <c r="B200" s="84"/>
      <c r="C200" s="24" t="s">
        <v>161</v>
      </c>
      <c r="I200" s="193" t="s">
        <v>50</v>
      </c>
      <c r="J200" s="192"/>
      <c r="K200" s="193" t="s">
        <v>50</v>
      </c>
      <c r="L200" s="192"/>
      <c r="M200" s="193" t="s">
        <v>50</v>
      </c>
      <c r="N200" s="192"/>
      <c r="O200" s="193" t="s">
        <v>50</v>
      </c>
      <c r="P200" s="192"/>
      <c r="S200" s="157"/>
      <c r="T200" s="87"/>
    </row>
    <row r="201" spans="1:45" s="25" customFormat="1" x14ac:dyDescent="0.3">
      <c r="A201" s="77" t="str">
        <f t="shared" ref="A201:A216" si="143">IF(R201&gt;0,"o","x")</f>
        <v>x</v>
      </c>
      <c r="B201" s="100"/>
      <c r="C201" s="119" t="s">
        <v>77</v>
      </c>
      <c r="D201" s="104"/>
      <c r="E201" s="104"/>
      <c r="F201" s="104"/>
      <c r="G201" s="213">
        <v>7.4999999999999997E-3</v>
      </c>
      <c r="H201" s="116" t="s">
        <v>47</v>
      </c>
      <c r="I201" s="214">
        <f>SUM(J56)</f>
        <v>0</v>
      </c>
      <c r="J201" s="192">
        <f>ROUND(I201*G201,0)</f>
        <v>0</v>
      </c>
      <c r="K201" s="214">
        <f>SUM(L56)</f>
        <v>0</v>
      </c>
      <c r="L201" s="192">
        <f t="shared" ref="L201:L216" si="144">ROUND(K201*$G201,0)</f>
        <v>0</v>
      </c>
      <c r="M201" s="214">
        <f>SUM(N56)</f>
        <v>0</v>
      </c>
      <c r="N201" s="192">
        <f t="shared" ref="N201:N216" si="145">ROUND(M201*$G201,0)</f>
        <v>0</v>
      </c>
      <c r="O201" s="214">
        <f>SUM(P56)</f>
        <v>0</v>
      </c>
      <c r="P201" s="192">
        <f t="shared" ref="P201:P216" si="146">ROUND(O201*$G201,0)</f>
        <v>0</v>
      </c>
      <c r="Q201" s="86">
        <f t="shared" ref="Q201:Q216" si="147">SUM(I201,K201,M201,O201)</f>
        <v>0</v>
      </c>
      <c r="R201" s="86">
        <f t="shared" ref="R201:R216" si="148">SUM(J201,L201,N201,P201)</f>
        <v>0</v>
      </c>
      <c r="S201" s="157">
        <f t="shared" ref="S201:S216" si="149">R201/$D$13</f>
        <v>0</v>
      </c>
      <c r="T201" s="102"/>
      <c r="V201" s="99"/>
      <c r="W201" s="103"/>
      <c r="X201" s="104"/>
      <c r="Y201" s="104"/>
      <c r="Z201" s="104"/>
      <c r="AA201" s="104"/>
      <c r="AB201" s="104"/>
      <c r="AD201" s="104"/>
      <c r="AE201" s="104"/>
      <c r="AF201" s="104"/>
      <c r="AG201" s="104"/>
      <c r="AH201" s="104"/>
      <c r="AI201" s="104"/>
      <c r="AJ201" s="104"/>
      <c r="AK201" s="104"/>
      <c r="AL201" s="104"/>
      <c r="AM201" s="104"/>
      <c r="AN201" s="104"/>
      <c r="AO201" s="104"/>
      <c r="AP201" s="104"/>
      <c r="AQ201" s="104"/>
      <c r="AR201" s="104"/>
      <c r="AS201" s="104"/>
    </row>
    <row r="202" spans="1:45" s="25" customFormat="1" x14ac:dyDescent="0.3">
      <c r="A202" s="77" t="str">
        <f t="shared" si="143"/>
        <v>x</v>
      </c>
      <c r="B202" s="100"/>
      <c r="C202" s="108" t="s">
        <v>63</v>
      </c>
      <c r="D202" s="104"/>
      <c r="E202" s="156"/>
      <c r="F202" s="104"/>
      <c r="G202" s="117">
        <v>0</v>
      </c>
      <c r="H202" s="116" t="s">
        <v>47</v>
      </c>
      <c r="I202" s="195">
        <v>0</v>
      </c>
      <c r="J202" s="192">
        <f t="shared" ref="J202:J216" si="150">ROUND(I202*G202,0)</f>
        <v>0</v>
      </c>
      <c r="K202" s="195">
        <v>0</v>
      </c>
      <c r="L202" s="192">
        <f t="shared" si="144"/>
        <v>0</v>
      </c>
      <c r="M202" s="195">
        <v>0</v>
      </c>
      <c r="N202" s="192">
        <f t="shared" si="145"/>
        <v>0</v>
      </c>
      <c r="O202" s="195">
        <v>0</v>
      </c>
      <c r="P202" s="192">
        <f t="shared" si="146"/>
        <v>0</v>
      </c>
      <c r="Q202" s="86">
        <f t="shared" si="147"/>
        <v>0</v>
      </c>
      <c r="R202" s="86">
        <f t="shared" si="148"/>
        <v>0</v>
      </c>
      <c r="S202" s="157">
        <f t="shared" si="149"/>
        <v>0</v>
      </c>
      <c r="T202" s="102"/>
      <c r="V202" s="99"/>
      <c r="W202" s="103"/>
      <c r="X202" s="104"/>
      <c r="Y202" s="104"/>
      <c r="Z202" s="104"/>
      <c r="AA202" s="104"/>
      <c r="AB202" s="104"/>
      <c r="AD202" s="104"/>
      <c r="AE202" s="104"/>
      <c r="AF202" s="104"/>
      <c r="AG202" s="104"/>
      <c r="AH202" s="104"/>
      <c r="AI202" s="104"/>
      <c r="AJ202" s="104"/>
      <c r="AK202" s="104"/>
      <c r="AL202" s="104"/>
      <c r="AM202" s="104"/>
      <c r="AN202" s="104"/>
      <c r="AO202" s="104"/>
      <c r="AP202" s="104"/>
      <c r="AQ202" s="104"/>
      <c r="AR202" s="104"/>
      <c r="AS202" s="104"/>
    </row>
    <row r="203" spans="1:45" s="25" customFormat="1" x14ac:dyDescent="0.3">
      <c r="A203" s="77" t="str">
        <f t="shared" si="143"/>
        <v>x</v>
      </c>
      <c r="B203" s="100"/>
      <c r="C203" s="108" t="s">
        <v>63</v>
      </c>
      <c r="D203" s="104"/>
      <c r="E203" s="156"/>
      <c r="F203" s="104"/>
      <c r="G203" s="117">
        <v>0</v>
      </c>
      <c r="H203" s="116" t="s">
        <v>47</v>
      </c>
      <c r="I203" s="195">
        <v>0</v>
      </c>
      <c r="J203" s="192">
        <f t="shared" si="150"/>
        <v>0</v>
      </c>
      <c r="K203" s="195">
        <v>0</v>
      </c>
      <c r="L203" s="192">
        <f t="shared" si="144"/>
        <v>0</v>
      </c>
      <c r="M203" s="195">
        <v>0</v>
      </c>
      <c r="N203" s="192">
        <f t="shared" si="145"/>
        <v>0</v>
      </c>
      <c r="O203" s="195">
        <v>0</v>
      </c>
      <c r="P203" s="192">
        <f t="shared" si="146"/>
        <v>0</v>
      </c>
      <c r="Q203" s="86">
        <f t="shared" si="147"/>
        <v>0</v>
      </c>
      <c r="R203" s="86">
        <f t="shared" si="148"/>
        <v>0</v>
      </c>
      <c r="S203" s="157">
        <f t="shared" si="149"/>
        <v>0</v>
      </c>
      <c r="T203" s="102"/>
      <c r="V203" s="99"/>
      <c r="W203" s="103"/>
      <c r="X203" s="104"/>
      <c r="Y203" s="104"/>
      <c r="Z203" s="104"/>
      <c r="AA203" s="104"/>
      <c r="AB203" s="104"/>
      <c r="AD203" s="104"/>
      <c r="AE203" s="104"/>
      <c r="AF203" s="104"/>
      <c r="AG203" s="104"/>
      <c r="AH203" s="104"/>
      <c r="AI203" s="104"/>
      <c r="AJ203" s="104"/>
      <c r="AK203" s="104"/>
      <c r="AL203" s="104"/>
      <c r="AM203" s="104"/>
      <c r="AN203" s="104"/>
      <c r="AO203" s="104"/>
      <c r="AP203" s="104"/>
      <c r="AQ203" s="104"/>
      <c r="AR203" s="104"/>
      <c r="AS203" s="104"/>
    </row>
    <row r="204" spans="1:45" s="25" customFormat="1" x14ac:dyDescent="0.3">
      <c r="A204" s="77" t="str">
        <f t="shared" si="143"/>
        <v>x</v>
      </c>
      <c r="B204" s="100"/>
      <c r="C204" s="108" t="s">
        <v>63</v>
      </c>
      <c r="D204" s="104"/>
      <c r="E204" s="156"/>
      <c r="F204" s="104"/>
      <c r="G204" s="117">
        <v>0</v>
      </c>
      <c r="H204" s="116" t="s">
        <v>47</v>
      </c>
      <c r="I204" s="195">
        <v>0</v>
      </c>
      <c r="J204" s="192">
        <f t="shared" si="150"/>
        <v>0</v>
      </c>
      <c r="K204" s="195">
        <v>0</v>
      </c>
      <c r="L204" s="192">
        <f t="shared" si="144"/>
        <v>0</v>
      </c>
      <c r="M204" s="195">
        <v>0</v>
      </c>
      <c r="N204" s="192">
        <f t="shared" si="145"/>
        <v>0</v>
      </c>
      <c r="O204" s="195">
        <v>0</v>
      </c>
      <c r="P204" s="192">
        <f t="shared" si="146"/>
        <v>0</v>
      </c>
      <c r="Q204" s="86">
        <f t="shared" si="147"/>
        <v>0</v>
      </c>
      <c r="R204" s="86">
        <f t="shared" si="148"/>
        <v>0</v>
      </c>
      <c r="S204" s="157">
        <f t="shared" si="149"/>
        <v>0</v>
      </c>
      <c r="T204" s="102"/>
      <c r="V204" s="99"/>
      <c r="W204" s="103"/>
      <c r="X204" s="104"/>
      <c r="Y204" s="104"/>
      <c r="Z204" s="104"/>
      <c r="AA204" s="104"/>
      <c r="AB204" s="104"/>
      <c r="AD204" s="104"/>
      <c r="AE204" s="104"/>
      <c r="AF204" s="104"/>
      <c r="AG204" s="104"/>
      <c r="AH204" s="104"/>
      <c r="AI204" s="104"/>
      <c r="AJ204" s="104"/>
      <c r="AK204" s="104"/>
      <c r="AL204" s="104"/>
      <c r="AM204" s="104"/>
      <c r="AN204" s="104"/>
      <c r="AO204" s="104"/>
      <c r="AP204" s="104"/>
      <c r="AQ204" s="104"/>
      <c r="AR204" s="104"/>
      <c r="AS204" s="104"/>
    </row>
    <row r="205" spans="1:45" s="25" customFormat="1" x14ac:dyDescent="0.3">
      <c r="A205" s="77" t="str">
        <f t="shared" si="143"/>
        <v>x</v>
      </c>
      <c r="B205" s="100"/>
      <c r="C205" s="108" t="s">
        <v>63</v>
      </c>
      <c r="D205" s="104"/>
      <c r="E205" s="156"/>
      <c r="F205" s="104"/>
      <c r="G205" s="117">
        <v>0</v>
      </c>
      <c r="H205" s="116" t="s">
        <v>47</v>
      </c>
      <c r="I205" s="195">
        <v>0</v>
      </c>
      <c r="J205" s="192">
        <f t="shared" si="150"/>
        <v>0</v>
      </c>
      <c r="K205" s="195">
        <v>0</v>
      </c>
      <c r="L205" s="192">
        <f t="shared" si="144"/>
        <v>0</v>
      </c>
      <c r="M205" s="195">
        <v>0</v>
      </c>
      <c r="N205" s="192">
        <f t="shared" si="145"/>
        <v>0</v>
      </c>
      <c r="O205" s="195">
        <v>0</v>
      </c>
      <c r="P205" s="192">
        <f t="shared" si="146"/>
        <v>0</v>
      </c>
      <c r="Q205" s="86">
        <f t="shared" si="147"/>
        <v>0</v>
      </c>
      <c r="R205" s="86">
        <f t="shared" si="148"/>
        <v>0</v>
      </c>
      <c r="S205" s="157">
        <f t="shared" si="149"/>
        <v>0</v>
      </c>
      <c r="T205" s="102"/>
      <c r="V205" s="99"/>
      <c r="W205" s="103"/>
      <c r="X205" s="104"/>
      <c r="Y205" s="104"/>
      <c r="Z205" s="104"/>
      <c r="AA205" s="104"/>
      <c r="AB205" s="104"/>
      <c r="AD205" s="104"/>
      <c r="AE205" s="104"/>
      <c r="AF205" s="104"/>
      <c r="AG205" s="104"/>
      <c r="AH205" s="104"/>
      <c r="AI205" s="104"/>
      <c r="AJ205" s="104"/>
      <c r="AK205" s="104"/>
      <c r="AL205" s="104"/>
      <c r="AM205" s="104"/>
      <c r="AN205" s="104"/>
      <c r="AO205" s="104"/>
      <c r="AP205" s="104"/>
      <c r="AQ205" s="104"/>
      <c r="AR205" s="104"/>
      <c r="AS205" s="104"/>
    </row>
    <row r="206" spans="1:45" s="25" customFormat="1" x14ac:dyDescent="0.3">
      <c r="A206" s="77" t="str">
        <f t="shared" si="143"/>
        <v>x</v>
      </c>
      <c r="B206" s="100"/>
      <c r="C206" s="108" t="s">
        <v>63</v>
      </c>
      <c r="D206" s="104"/>
      <c r="E206" s="156"/>
      <c r="F206" s="104"/>
      <c r="G206" s="117">
        <v>0</v>
      </c>
      <c r="H206" s="116" t="s">
        <v>47</v>
      </c>
      <c r="I206" s="195">
        <v>0</v>
      </c>
      <c r="J206" s="192">
        <f t="shared" si="150"/>
        <v>0</v>
      </c>
      <c r="K206" s="195">
        <v>0</v>
      </c>
      <c r="L206" s="192">
        <f t="shared" si="144"/>
        <v>0</v>
      </c>
      <c r="M206" s="195">
        <v>0</v>
      </c>
      <c r="N206" s="192">
        <f t="shared" si="145"/>
        <v>0</v>
      </c>
      <c r="O206" s="195">
        <v>0</v>
      </c>
      <c r="P206" s="192">
        <f t="shared" si="146"/>
        <v>0</v>
      </c>
      <c r="Q206" s="86">
        <f t="shared" si="147"/>
        <v>0</v>
      </c>
      <c r="R206" s="86">
        <f t="shared" si="148"/>
        <v>0</v>
      </c>
      <c r="S206" s="157">
        <f t="shared" si="149"/>
        <v>0</v>
      </c>
      <c r="T206" s="102"/>
      <c r="V206" s="99"/>
      <c r="W206" s="103"/>
      <c r="X206" s="104"/>
      <c r="Y206" s="104"/>
      <c r="Z206" s="104"/>
      <c r="AA206" s="104"/>
      <c r="AB206" s="104"/>
      <c r="AD206" s="104"/>
      <c r="AE206" s="104"/>
      <c r="AF206" s="104"/>
      <c r="AG206" s="104"/>
      <c r="AH206" s="104"/>
      <c r="AI206" s="104"/>
      <c r="AJ206" s="104"/>
      <c r="AK206" s="104"/>
      <c r="AL206" s="104"/>
      <c r="AM206" s="104"/>
      <c r="AN206" s="104"/>
      <c r="AO206" s="104"/>
      <c r="AP206" s="104"/>
      <c r="AQ206" s="104"/>
      <c r="AR206" s="104"/>
      <c r="AS206" s="104"/>
    </row>
    <row r="207" spans="1:45" s="25" customFormat="1" x14ac:dyDescent="0.3">
      <c r="A207" s="77" t="str">
        <f t="shared" si="143"/>
        <v>x</v>
      </c>
      <c r="B207" s="100"/>
      <c r="C207" s="108" t="s">
        <v>63</v>
      </c>
      <c r="D207" s="104"/>
      <c r="E207" s="156"/>
      <c r="F207" s="104"/>
      <c r="G207" s="117">
        <v>0</v>
      </c>
      <c r="H207" s="116" t="s">
        <v>47</v>
      </c>
      <c r="I207" s="195">
        <v>0</v>
      </c>
      <c r="J207" s="192">
        <f t="shared" si="150"/>
        <v>0</v>
      </c>
      <c r="K207" s="195">
        <v>0</v>
      </c>
      <c r="L207" s="192">
        <f t="shared" si="144"/>
        <v>0</v>
      </c>
      <c r="M207" s="195">
        <v>0</v>
      </c>
      <c r="N207" s="192">
        <f t="shared" si="145"/>
        <v>0</v>
      </c>
      <c r="O207" s="195">
        <v>0</v>
      </c>
      <c r="P207" s="192">
        <f t="shared" si="146"/>
        <v>0</v>
      </c>
      <c r="Q207" s="86">
        <f t="shared" si="147"/>
        <v>0</v>
      </c>
      <c r="R207" s="86">
        <f t="shared" si="148"/>
        <v>0</v>
      </c>
      <c r="S207" s="157">
        <f t="shared" si="149"/>
        <v>0</v>
      </c>
      <c r="T207" s="102"/>
      <c r="V207" s="99"/>
      <c r="W207" s="103"/>
      <c r="X207" s="104"/>
      <c r="Y207" s="104"/>
      <c r="Z207" s="104"/>
      <c r="AA207" s="104"/>
      <c r="AB207" s="104"/>
      <c r="AD207" s="104"/>
      <c r="AE207" s="104"/>
      <c r="AF207" s="104"/>
      <c r="AG207" s="104"/>
      <c r="AH207" s="104"/>
      <c r="AI207" s="104"/>
      <c r="AJ207" s="104"/>
      <c r="AK207" s="104"/>
      <c r="AL207" s="104"/>
      <c r="AM207" s="104"/>
      <c r="AN207" s="104"/>
      <c r="AO207" s="104"/>
      <c r="AP207" s="104"/>
      <c r="AQ207" s="104"/>
      <c r="AR207" s="104"/>
      <c r="AS207" s="104"/>
    </row>
    <row r="208" spans="1:45" s="25" customFormat="1" x14ac:dyDescent="0.3">
      <c r="A208" s="77" t="str">
        <f t="shared" si="143"/>
        <v>x</v>
      </c>
      <c r="B208" s="100"/>
      <c r="C208" s="108" t="s">
        <v>63</v>
      </c>
      <c r="D208" s="104"/>
      <c r="E208" s="156"/>
      <c r="F208" s="104"/>
      <c r="G208" s="117">
        <v>0</v>
      </c>
      <c r="H208" s="116" t="s">
        <v>47</v>
      </c>
      <c r="I208" s="195">
        <v>0</v>
      </c>
      <c r="J208" s="192">
        <f t="shared" si="150"/>
        <v>0</v>
      </c>
      <c r="K208" s="195">
        <v>0</v>
      </c>
      <c r="L208" s="192">
        <f t="shared" si="144"/>
        <v>0</v>
      </c>
      <c r="M208" s="195">
        <v>0</v>
      </c>
      <c r="N208" s="192">
        <f t="shared" si="145"/>
        <v>0</v>
      </c>
      <c r="O208" s="195">
        <v>0</v>
      </c>
      <c r="P208" s="192">
        <f t="shared" si="146"/>
        <v>0</v>
      </c>
      <c r="Q208" s="86">
        <f t="shared" si="147"/>
        <v>0</v>
      </c>
      <c r="R208" s="86">
        <f t="shared" si="148"/>
        <v>0</v>
      </c>
      <c r="S208" s="157">
        <f t="shared" si="149"/>
        <v>0</v>
      </c>
      <c r="T208" s="102"/>
      <c r="V208" s="99"/>
      <c r="W208" s="103"/>
      <c r="X208" s="104"/>
      <c r="Y208" s="104"/>
      <c r="Z208" s="104"/>
      <c r="AA208" s="104"/>
      <c r="AB208" s="104"/>
      <c r="AD208" s="104"/>
      <c r="AE208" s="104"/>
      <c r="AF208" s="104"/>
      <c r="AG208" s="104"/>
      <c r="AH208" s="104"/>
      <c r="AI208" s="104"/>
      <c r="AJ208" s="104"/>
      <c r="AK208" s="104"/>
      <c r="AL208" s="104"/>
      <c r="AM208" s="104"/>
      <c r="AN208" s="104"/>
      <c r="AO208" s="104"/>
      <c r="AP208" s="104"/>
      <c r="AQ208" s="104"/>
      <c r="AR208" s="104"/>
      <c r="AS208" s="104"/>
    </row>
    <row r="209" spans="1:45" s="25" customFormat="1" x14ac:dyDescent="0.3">
      <c r="A209" s="77" t="str">
        <f t="shared" si="143"/>
        <v>x</v>
      </c>
      <c r="B209" s="100"/>
      <c r="C209" s="108" t="s">
        <v>63</v>
      </c>
      <c r="D209" s="104"/>
      <c r="E209" s="156"/>
      <c r="F209" s="104"/>
      <c r="G209" s="117">
        <v>0</v>
      </c>
      <c r="H209" s="116" t="s">
        <v>47</v>
      </c>
      <c r="I209" s="195">
        <v>0</v>
      </c>
      <c r="J209" s="192">
        <f t="shared" si="150"/>
        <v>0</v>
      </c>
      <c r="K209" s="195">
        <v>0</v>
      </c>
      <c r="L209" s="192">
        <f t="shared" si="144"/>
        <v>0</v>
      </c>
      <c r="M209" s="195">
        <v>0</v>
      </c>
      <c r="N209" s="192">
        <f t="shared" si="145"/>
        <v>0</v>
      </c>
      <c r="O209" s="195">
        <v>0</v>
      </c>
      <c r="P209" s="192">
        <f t="shared" si="146"/>
        <v>0</v>
      </c>
      <c r="Q209" s="86">
        <f t="shared" si="147"/>
        <v>0</v>
      </c>
      <c r="R209" s="86">
        <f t="shared" si="148"/>
        <v>0</v>
      </c>
      <c r="S209" s="157">
        <f t="shared" si="149"/>
        <v>0</v>
      </c>
      <c r="T209" s="102"/>
      <c r="V209" s="99"/>
      <c r="W209" s="103"/>
      <c r="X209" s="104"/>
      <c r="Y209" s="104"/>
      <c r="Z209" s="104"/>
      <c r="AA209" s="104"/>
      <c r="AB209" s="104"/>
      <c r="AD209" s="104"/>
      <c r="AE209" s="104"/>
      <c r="AF209" s="104"/>
      <c r="AG209" s="104"/>
      <c r="AH209" s="104"/>
      <c r="AI209" s="104"/>
      <c r="AJ209" s="104"/>
      <c r="AK209" s="104"/>
      <c r="AL209" s="104"/>
      <c r="AM209" s="104"/>
      <c r="AN209" s="104"/>
      <c r="AO209" s="104"/>
      <c r="AP209" s="104"/>
      <c r="AQ209" s="104"/>
      <c r="AR209" s="104"/>
      <c r="AS209" s="104"/>
    </row>
    <row r="210" spans="1:45" s="25" customFormat="1" x14ac:dyDescent="0.3">
      <c r="A210" s="77" t="str">
        <f t="shared" si="143"/>
        <v>x</v>
      </c>
      <c r="B210" s="100"/>
      <c r="C210" s="108" t="s">
        <v>63</v>
      </c>
      <c r="D210" s="104"/>
      <c r="E210" s="156"/>
      <c r="F210" s="104"/>
      <c r="G210" s="117">
        <v>0</v>
      </c>
      <c r="H210" s="116" t="s">
        <v>47</v>
      </c>
      <c r="I210" s="195">
        <v>0</v>
      </c>
      <c r="J210" s="192">
        <f t="shared" si="150"/>
        <v>0</v>
      </c>
      <c r="K210" s="195">
        <v>0</v>
      </c>
      <c r="L210" s="192">
        <f t="shared" si="144"/>
        <v>0</v>
      </c>
      <c r="M210" s="195">
        <v>0</v>
      </c>
      <c r="N210" s="192">
        <f t="shared" si="145"/>
        <v>0</v>
      </c>
      <c r="O210" s="195">
        <v>0</v>
      </c>
      <c r="P210" s="192">
        <f t="shared" si="146"/>
        <v>0</v>
      </c>
      <c r="Q210" s="86">
        <f t="shared" si="147"/>
        <v>0</v>
      </c>
      <c r="R210" s="86">
        <f t="shared" si="148"/>
        <v>0</v>
      </c>
      <c r="S210" s="157">
        <f t="shared" si="149"/>
        <v>0</v>
      </c>
      <c r="T210" s="102"/>
      <c r="V210" s="99"/>
      <c r="W210" s="103"/>
      <c r="X210" s="104"/>
      <c r="Y210" s="104"/>
      <c r="Z210" s="104"/>
      <c r="AA210" s="104"/>
      <c r="AB210" s="104"/>
      <c r="AD210" s="104"/>
      <c r="AE210" s="104"/>
      <c r="AF210" s="104"/>
      <c r="AG210" s="104"/>
      <c r="AH210" s="104"/>
      <c r="AI210" s="104"/>
      <c r="AJ210" s="104"/>
      <c r="AK210" s="104"/>
      <c r="AL210" s="104"/>
      <c r="AM210" s="104"/>
      <c r="AN210" s="104"/>
      <c r="AO210" s="104"/>
      <c r="AP210" s="104"/>
      <c r="AQ210" s="104"/>
      <c r="AR210" s="104"/>
      <c r="AS210" s="104"/>
    </row>
    <row r="211" spans="1:45" s="25" customFormat="1" x14ac:dyDescent="0.3">
      <c r="A211" s="77" t="str">
        <f t="shared" si="143"/>
        <v>x</v>
      </c>
      <c r="B211" s="100"/>
      <c r="C211" s="108" t="s">
        <v>63</v>
      </c>
      <c r="D211" s="104"/>
      <c r="E211" s="156"/>
      <c r="F211" s="104"/>
      <c r="G211" s="117">
        <v>0</v>
      </c>
      <c r="H211" s="116" t="s">
        <v>47</v>
      </c>
      <c r="I211" s="195">
        <v>0</v>
      </c>
      <c r="J211" s="192">
        <f t="shared" si="150"/>
        <v>0</v>
      </c>
      <c r="K211" s="195">
        <v>0</v>
      </c>
      <c r="L211" s="192">
        <f t="shared" si="144"/>
        <v>0</v>
      </c>
      <c r="M211" s="195">
        <v>0</v>
      </c>
      <c r="N211" s="192">
        <f t="shared" si="145"/>
        <v>0</v>
      </c>
      <c r="O211" s="195">
        <v>0</v>
      </c>
      <c r="P211" s="192">
        <f t="shared" si="146"/>
        <v>0</v>
      </c>
      <c r="Q211" s="86">
        <f t="shared" si="147"/>
        <v>0</v>
      </c>
      <c r="R211" s="86">
        <f t="shared" si="148"/>
        <v>0</v>
      </c>
      <c r="S211" s="157">
        <f t="shared" si="149"/>
        <v>0</v>
      </c>
      <c r="T211" s="102"/>
      <c r="V211" s="99"/>
      <c r="W211" s="103"/>
      <c r="X211" s="104"/>
      <c r="Y211" s="104"/>
      <c r="Z211" s="104"/>
      <c r="AA211" s="104"/>
      <c r="AB211" s="104"/>
      <c r="AD211" s="104"/>
      <c r="AE211" s="104"/>
      <c r="AF211" s="104"/>
      <c r="AG211" s="104"/>
      <c r="AH211" s="104"/>
      <c r="AI211" s="104"/>
      <c r="AJ211" s="104"/>
      <c r="AK211" s="104"/>
      <c r="AL211" s="104"/>
      <c r="AM211" s="104"/>
      <c r="AN211" s="104"/>
      <c r="AO211" s="104"/>
      <c r="AP211" s="104"/>
      <c r="AQ211" s="104"/>
      <c r="AR211" s="104"/>
      <c r="AS211" s="104"/>
    </row>
    <row r="212" spans="1:45" s="25" customFormat="1" x14ac:dyDescent="0.3">
      <c r="A212" s="77" t="str">
        <f t="shared" si="143"/>
        <v>x</v>
      </c>
      <c r="B212" s="100"/>
      <c r="C212" s="108" t="s">
        <v>63</v>
      </c>
      <c r="D212" s="104"/>
      <c r="E212" s="156"/>
      <c r="F212" s="104"/>
      <c r="G212" s="117">
        <v>0</v>
      </c>
      <c r="H212" s="116" t="s">
        <v>47</v>
      </c>
      <c r="I212" s="195">
        <v>0</v>
      </c>
      <c r="J212" s="192">
        <f t="shared" si="150"/>
        <v>0</v>
      </c>
      <c r="K212" s="195">
        <v>0</v>
      </c>
      <c r="L212" s="192">
        <f t="shared" si="144"/>
        <v>0</v>
      </c>
      <c r="M212" s="195">
        <v>0</v>
      </c>
      <c r="N212" s="192">
        <f t="shared" si="145"/>
        <v>0</v>
      </c>
      <c r="O212" s="195">
        <v>0</v>
      </c>
      <c r="P212" s="192">
        <f t="shared" si="146"/>
        <v>0</v>
      </c>
      <c r="Q212" s="86">
        <f t="shared" si="147"/>
        <v>0</v>
      </c>
      <c r="R212" s="86">
        <f t="shared" si="148"/>
        <v>0</v>
      </c>
      <c r="S212" s="157">
        <f t="shared" si="149"/>
        <v>0</v>
      </c>
      <c r="T212" s="102"/>
      <c r="V212" s="99"/>
      <c r="W212" s="103"/>
      <c r="X212" s="104"/>
      <c r="Y212" s="104"/>
      <c r="Z212" s="104"/>
      <c r="AA212" s="104"/>
      <c r="AB212" s="104"/>
      <c r="AD212" s="104"/>
      <c r="AE212" s="104"/>
      <c r="AF212" s="104"/>
      <c r="AG212" s="104"/>
      <c r="AH212" s="104"/>
      <c r="AI212" s="104"/>
      <c r="AJ212" s="104"/>
      <c r="AK212" s="104"/>
      <c r="AL212" s="104"/>
      <c r="AM212" s="104"/>
      <c r="AN212" s="104"/>
      <c r="AO212" s="104"/>
      <c r="AP212" s="104"/>
      <c r="AQ212" s="104"/>
      <c r="AR212" s="104"/>
      <c r="AS212" s="104"/>
    </row>
    <row r="213" spans="1:45" s="25" customFormat="1" x14ac:dyDescent="0.3">
      <c r="A213" s="77" t="str">
        <f t="shared" si="143"/>
        <v>x</v>
      </c>
      <c r="B213" s="100"/>
      <c r="C213" s="108" t="s">
        <v>63</v>
      </c>
      <c r="D213" s="104"/>
      <c r="E213" s="156"/>
      <c r="F213" s="104"/>
      <c r="G213" s="117">
        <v>0</v>
      </c>
      <c r="H213" s="116" t="s">
        <v>47</v>
      </c>
      <c r="I213" s="195">
        <v>0</v>
      </c>
      <c r="J213" s="192">
        <f t="shared" si="150"/>
        <v>0</v>
      </c>
      <c r="K213" s="195">
        <v>0</v>
      </c>
      <c r="L213" s="192">
        <f t="shared" si="144"/>
        <v>0</v>
      </c>
      <c r="M213" s="195">
        <v>0</v>
      </c>
      <c r="N213" s="192">
        <f t="shared" si="145"/>
        <v>0</v>
      </c>
      <c r="O213" s="195">
        <v>0</v>
      </c>
      <c r="P213" s="192">
        <f t="shared" si="146"/>
        <v>0</v>
      </c>
      <c r="Q213" s="86">
        <f t="shared" si="147"/>
        <v>0</v>
      </c>
      <c r="R213" s="86">
        <f t="shared" si="148"/>
        <v>0</v>
      </c>
      <c r="S213" s="157">
        <f t="shared" si="149"/>
        <v>0</v>
      </c>
      <c r="T213" s="102"/>
      <c r="V213" s="99"/>
      <c r="W213" s="103"/>
      <c r="X213" s="104"/>
      <c r="Y213" s="104"/>
      <c r="Z213" s="104"/>
      <c r="AA213" s="104"/>
      <c r="AB213" s="104"/>
      <c r="AD213" s="104"/>
      <c r="AE213" s="104"/>
      <c r="AF213" s="104"/>
      <c r="AG213" s="104"/>
      <c r="AH213" s="104"/>
      <c r="AI213" s="104"/>
      <c r="AJ213" s="104"/>
      <c r="AK213" s="104"/>
      <c r="AL213" s="104"/>
      <c r="AM213" s="104"/>
      <c r="AN213" s="104"/>
      <c r="AO213" s="104"/>
      <c r="AP213" s="104"/>
      <c r="AQ213" s="104"/>
      <c r="AR213" s="104"/>
      <c r="AS213" s="104"/>
    </row>
    <row r="214" spans="1:45" s="25" customFormat="1" x14ac:dyDescent="0.3">
      <c r="A214" s="77" t="str">
        <f t="shared" si="143"/>
        <v>x</v>
      </c>
      <c r="B214" s="100"/>
      <c r="C214" s="108" t="s">
        <v>63</v>
      </c>
      <c r="D214" s="104"/>
      <c r="E214" s="156"/>
      <c r="F214" s="104"/>
      <c r="G214" s="117">
        <v>0</v>
      </c>
      <c r="H214" s="116" t="s">
        <v>47</v>
      </c>
      <c r="I214" s="195">
        <v>0</v>
      </c>
      <c r="J214" s="192">
        <f t="shared" si="150"/>
        <v>0</v>
      </c>
      <c r="K214" s="195">
        <v>0</v>
      </c>
      <c r="L214" s="192">
        <f t="shared" si="144"/>
        <v>0</v>
      </c>
      <c r="M214" s="195">
        <v>0</v>
      </c>
      <c r="N214" s="192">
        <f t="shared" si="145"/>
        <v>0</v>
      </c>
      <c r="O214" s="195">
        <v>0</v>
      </c>
      <c r="P214" s="192">
        <f t="shared" si="146"/>
        <v>0</v>
      </c>
      <c r="Q214" s="86">
        <f t="shared" si="147"/>
        <v>0</v>
      </c>
      <c r="R214" s="86">
        <f t="shared" si="148"/>
        <v>0</v>
      </c>
      <c r="S214" s="157">
        <f t="shared" si="149"/>
        <v>0</v>
      </c>
      <c r="T214" s="102"/>
      <c r="V214" s="99"/>
      <c r="W214" s="103"/>
      <c r="X214" s="104"/>
      <c r="Y214" s="104"/>
      <c r="Z214" s="104"/>
      <c r="AA214" s="104"/>
      <c r="AB214" s="104"/>
      <c r="AD214" s="104"/>
      <c r="AE214" s="104"/>
      <c r="AF214" s="104"/>
      <c r="AG214" s="104"/>
      <c r="AH214" s="104"/>
      <c r="AI214" s="104"/>
      <c r="AJ214" s="104"/>
      <c r="AK214" s="104"/>
      <c r="AL214" s="104"/>
      <c r="AM214" s="104"/>
      <c r="AN214" s="104"/>
      <c r="AO214" s="104"/>
      <c r="AP214" s="104"/>
      <c r="AQ214" s="104"/>
      <c r="AR214" s="104"/>
      <c r="AS214" s="104"/>
    </row>
    <row r="215" spans="1:45" s="25" customFormat="1" x14ac:dyDescent="0.3">
      <c r="A215" s="77" t="str">
        <f t="shared" si="143"/>
        <v>x</v>
      </c>
      <c r="B215" s="100"/>
      <c r="C215" s="108" t="s">
        <v>63</v>
      </c>
      <c r="D215" s="104"/>
      <c r="E215" s="156"/>
      <c r="F215" s="104"/>
      <c r="G215" s="117">
        <v>0</v>
      </c>
      <c r="H215" s="116" t="s">
        <v>47</v>
      </c>
      <c r="I215" s="195">
        <v>0</v>
      </c>
      <c r="J215" s="192">
        <f t="shared" si="150"/>
        <v>0</v>
      </c>
      <c r="K215" s="195">
        <v>0</v>
      </c>
      <c r="L215" s="192">
        <f t="shared" si="144"/>
        <v>0</v>
      </c>
      <c r="M215" s="195">
        <v>0</v>
      </c>
      <c r="N215" s="192">
        <f t="shared" si="145"/>
        <v>0</v>
      </c>
      <c r="O215" s="195">
        <v>0</v>
      </c>
      <c r="P215" s="192">
        <f t="shared" si="146"/>
        <v>0</v>
      </c>
      <c r="Q215" s="86">
        <f t="shared" si="147"/>
        <v>0</v>
      </c>
      <c r="R215" s="86">
        <f t="shared" si="148"/>
        <v>0</v>
      </c>
      <c r="S215" s="157">
        <f t="shared" si="149"/>
        <v>0</v>
      </c>
      <c r="T215" s="102"/>
      <c r="V215" s="99"/>
      <c r="W215" s="103"/>
      <c r="X215" s="104"/>
      <c r="Y215" s="104"/>
      <c r="Z215" s="104"/>
      <c r="AA215" s="104"/>
      <c r="AB215" s="104"/>
      <c r="AD215" s="104"/>
      <c r="AE215" s="104"/>
      <c r="AF215" s="104"/>
      <c r="AG215" s="104"/>
      <c r="AH215" s="104"/>
      <c r="AI215" s="104"/>
      <c r="AJ215" s="104"/>
      <c r="AK215" s="104"/>
      <c r="AL215" s="104"/>
      <c r="AM215" s="104"/>
      <c r="AN215" s="104"/>
      <c r="AO215" s="104"/>
      <c r="AP215" s="104"/>
      <c r="AQ215" s="104"/>
      <c r="AR215" s="104"/>
      <c r="AS215" s="104"/>
    </row>
    <row r="216" spans="1:45" s="25" customFormat="1" x14ac:dyDescent="0.3">
      <c r="A216" s="77" t="str">
        <f t="shared" si="143"/>
        <v>x</v>
      </c>
      <c r="B216" s="100"/>
      <c r="C216" s="108" t="s">
        <v>63</v>
      </c>
      <c r="D216" s="104"/>
      <c r="E216" s="156"/>
      <c r="F216" s="104"/>
      <c r="G216" s="117">
        <v>0</v>
      </c>
      <c r="H216" s="116" t="s">
        <v>47</v>
      </c>
      <c r="I216" s="195">
        <v>0</v>
      </c>
      <c r="J216" s="192">
        <f t="shared" si="150"/>
        <v>0</v>
      </c>
      <c r="K216" s="195">
        <v>0</v>
      </c>
      <c r="L216" s="192">
        <f t="shared" si="144"/>
        <v>0</v>
      </c>
      <c r="M216" s="195">
        <v>0</v>
      </c>
      <c r="N216" s="192">
        <f t="shared" si="145"/>
        <v>0</v>
      </c>
      <c r="O216" s="195">
        <v>0</v>
      </c>
      <c r="P216" s="192">
        <f t="shared" si="146"/>
        <v>0</v>
      </c>
      <c r="Q216" s="86">
        <f t="shared" si="147"/>
        <v>0</v>
      </c>
      <c r="R216" s="86">
        <f t="shared" si="148"/>
        <v>0</v>
      </c>
      <c r="S216" s="157">
        <f t="shared" si="149"/>
        <v>0</v>
      </c>
      <c r="T216" s="102"/>
      <c r="V216" s="99"/>
      <c r="W216" s="103"/>
      <c r="X216" s="104"/>
      <c r="Y216" s="104"/>
      <c r="Z216" s="104"/>
      <c r="AA216" s="104"/>
      <c r="AB216" s="104"/>
      <c r="AD216" s="104"/>
      <c r="AE216" s="104"/>
      <c r="AF216" s="104"/>
      <c r="AG216" s="104"/>
      <c r="AH216" s="104"/>
      <c r="AI216" s="104"/>
      <c r="AJ216" s="104"/>
      <c r="AK216" s="104"/>
      <c r="AL216" s="104"/>
      <c r="AM216" s="104"/>
      <c r="AN216" s="104"/>
      <c r="AO216" s="104"/>
      <c r="AP216" s="104"/>
      <c r="AQ216" s="104"/>
      <c r="AR216" s="104"/>
      <c r="AS216" s="104"/>
    </row>
    <row r="217" spans="1:45" x14ac:dyDescent="0.3">
      <c r="B217" s="84"/>
      <c r="I217" s="191"/>
      <c r="J217" s="192"/>
      <c r="K217" s="191"/>
      <c r="L217" s="192"/>
      <c r="M217" s="191"/>
      <c r="N217" s="192"/>
      <c r="O217" s="191"/>
      <c r="P217" s="192"/>
      <c r="S217" s="157"/>
      <c r="T217" s="87"/>
    </row>
    <row r="218" spans="1:45" s="25" customFormat="1" x14ac:dyDescent="0.3">
      <c r="A218" s="77" t="str">
        <f t="shared" ref="A218" si="151">IF(R218&gt;0,"o","x")</f>
        <v>x</v>
      </c>
      <c r="B218" s="100"/>
      <c r="C218" s="25" t="s">
        <v>78</v>
      </c>
      <c r="I218" s="189"/>
      <c r="J218" s="190">
        <f>SUM(J200:J217)</f>
        <v>0</v>
      </c>
      <c r="K218" s="189"/>
      <c r="L218" s="190">
        <f>SUM(L200:L217)</f>
        <v>0</v>
      </c>
      <c r="M218" s="189"/>
      <c r="N218" s="190">
        <f>SUM(N200:N217)</f>
        <v>0</v>
      </c>
      <c r="O218" s="189"/>
      <c r="P218" s="190">
        <f>SUM(P200:P217)</f>
        <v>0</v>
      </c>
      <c r="R218" s="101">
        <f>SUM(R200:R217)</f>
        <v>0</v>
      </c>
      <c r="S218" s="261">
        <f t="shared" ref="S218" si="152">R218/$D$13</f>
        <v>0</v>
      </c>
      <c r="T218" s="102"/>
      <c r="V218" s="114">
        <f>SUM(J218,L218,N218)-R218</f>
        <v>0</v>
      </c>
      <c r="W218" s="103"/>
      <c r="X218" s="104"/>
      <c r="Y218" s="104"/>
      <c r="Z218" s="104"/>
      <c r="AA218" s="104"/>
      <c r="AB218" s="104"/>
      <c r="AD218" s="104"/>
      <c r="AE218" s="104"/>
      <c r="AF218" s="104"/>
      <c r="AG218" s="104"/>
      <c r="AH218" s="104"/>
      <c r="AI218" s="104"/>
      <c r="AJ218" s="104"/>
      <c r="AK218" s="104"/>
      <c r="AL218" s="104"/>
      <c r="AM218" s="104"/>
      <c r="AN218" s="104"/>
      <c r="AO218" s="104"/>
      <c r="AP218" s="104"/>
      <c r="AQ218" s="104"/>
      <c r="AR218" s="104"/>
      <c r="AS218" s="104"/>
    </row>
    <row r="219" spans="1:45" x14ac:dyDescent="0.3">
      <c r="B219" s="84"/>
      <c r="I219" s="191"/>
      <c r="J219" s="192"/>
      <c r="K219" s="191"/>
      <c r="L219" s="192"/>
      <c r="M219" s="191"/>
      <c r="N219" s="192"/>
      <c r="O219" s="191"/>
      <c r="P219" s="192"/>
      <c r="S219" s="157"/>
      <c r="T219" s="87"/>
    </row>
    <row r="220" spans="1:45" s="25" customFormat="1" ht="13.95" customHeight="1" x14ac:dyDescent="0.3">
      <c r="A220" s="99"/>
      <c r="B220" s="100"/>
      <c r="C220" s="25" t="s">
        <v>79</v>
      </c>
      <c r="I220" s="189"/>
      <c r="J220" s="190"/>
      <c r="K220" s="189"/>
      <c r="L220" s="190"/>
      <c r="M220" s="189"/>
      <c r="N220" s="190"/>
      <c r="O220" s="189"/>
      <c r="P220" s="190"/>
      <c r="R220" s="101"/>
      <c r="S220" s="261"/>
      <c r="T220" s="102"/>
      <c r="V220" s="99"/>
      <c r="W220" s="103"/>
      <c r="X220" s="104"/>
      <c r="Y220" s="104"/>
      <c r="Z220" s="104"/>
      <c r="AA220" s="104"/>
      <c r="AB220" s="104"/>
      <c r="AD220" s="104"/>
      <c r="AE220" s="104"/>
      <c r="AF220" s="104"/>
      <c r="AG220" s="104"/>
      <c r="AH220" s="104"/>
      <c r="AI220" s="104"/>
      <c r="AJ220" s="104"/>
      <c r="AK220" s="104"/>
      <c r="AL220" s="104"/>
      <c r="AM220" s="104"/>
      <c r="AN220" s="104"/>
      <c r="AO220" s="104"/>
      <c r="AP220" s="104"/>
      <c r="AQ220" s="104"/>
      <c r="AR220" s="104"/>
      <c r="AS220" s="104"/>
    </row>
    <row r="221" spans="1:45" s="25" customFormat="1" x14ac:dyDescent="0.3">
      <c r="A221" s="99"/>
      <c r="B221" s="100"/>
      <c r="I221" s="197" t="s">
        <v>80</v>
      </c>
      <c r="J221" s="190"/>
      <c r="K221" s="197" t="s">
        <v>80</v>
      </c>
      <c r="L221" s="190"/>
      <c r="M221" s="197" t="s">
        <v>80</v>
      </c>
      <c r="N221" s="190"/>
      <c r="O221" s="197" t="s">
        <v>80</v>
      </c>
      <c r="P221" s="190"/>
      <c r="R221" s="101"/>
      <c r="S221" s="261"/>
      <c r="T221" s="102"/>
      <c r="V221" s="99"/>
      <c r="W221" s="103"/>
      <c r="X221" s="104"/>
      <c r="Y221" s="104"/>
      <c r="Z221" s="104"/>
      <c r="AA221" s="104"/>
      <c r="AB221" s="104"/>
      <c r="AD221" s="104"/>
      <c r="AE221" s="104"/>
      <c r="AF221" s="104"/>
      <c r="AG221" s="104"/>
      <c r="AH221" s="104"/>
      <c r="AI221" s="104"/>
      <c r="AJ221" s="104"/>
      <c r="AK221" s="104"/>
      <c r="AL221" s="104"/>
      <c r="AM221" s="104"/>
      <c r="AN221" s="104"/>
      <c r="AO221" s="104"/>
      <c r="AP221" s="104"/>
      <c r="AQ221" s="104"/>
      <c r="AR221" s="104"/>
      <c r="AS221" s="104"/>
    </row>
    <row r="222" spans="1:45" x14ac:dyDescent="0.3">
      <c r="A222" s="77" t="str">
        <f t="shared" ref="A222:A224" si="153">IF(R222&gt;0,"o","x")</f>
        <v>x</v>
      </c>
      <c r="B222" s="84"/>
      <c r="C222" s="108" t="s">
        <v>81</v>
      </c>
      <c r="D222" s="83"/>
      <c r="E222" s="83"/>
      <c r="F222" s="83"/>
      <c r="G222" s="175">
        <v>0</v>
      </c>
      <c r="H222" s="158"/>
      <c r="I222" s="195">
        <v>0</v>
      </c>
      <c r="J222" s="192">
        <f>ROUND(I222*$G222,0)</f>
        <v>0</v>
      </c>
      <c r="K222" s="195">
        <v>0</v>
      </c>
      <c r="L222" s="192">
        <f t="shared" ref="L222:L224" si="154">ROUND(K222*$G222,0)</f>
        <v>0</v>
      </c>
      <c r="M222" s="195">
        <v>0</v>
      </c>
      <c r="N222" s="192">
        <f t="shared" ref="N222:N224" si="155">ROUND(M222*$G222,0)</f>
        <v>0</v>
      </c>
      <c r="O222" s="195">
        <v>0</v>
      </c>
      <c r="P222" s="192">
        <f t="shared" ref="P222:P224" si="156">ROUND(O222*$G222,0)</f>
        <v>0</v>
      </c>
      <c r="R222" s="86">
        <f t="shared" ref="R222:R224" si="157">SUM(J222,L222,N222,P222)</f>
        <v>0</v>
      </c>
      <c r="S222" s="157">
        <f t="shared" ref="S222:S224" si="158">R222/$D$13</f>
        <v>0</v>
      </c>
      <c r="T222" s="87"/>
    </row>
    <row r="223" spans="1:45" x14ac:dyDescent="0.3">
      <c r="A223" s="77" t="str">
        <f t="shared" si="153"/>
        <v>x</v>
      </c>
      <c r="B223" s="84"/>
      <c r="C223" s="108" t="s">
        <v>81</v>
      </c>
      <c r="D223" s="83"/>
      <c r="E223" s="83"/>
      <c r="F223" s="83"/>
      <c r="G223" s="175">
        <v>0</v>
      </c>
      <c r="H223" s="158"/>
      <c r="I223" s="195">
        <v>0</v>
      </c>
      <c r="J223" s="192">
        <f>ROUND(I223*$G223,0)</f>
        <v>0</v>
      </c>
      <c r="K223" s="195">
        <v>0</v>
      </c>
      <c r="L223" s="192">
        <f t="shared" si="154"/>
        <v>0</v>
      </c>
      <c r="M223" s="195">
        <v>0</v>
      </c>
      <c r="N223" s="192">
        <f t="shared" si="155"/>
        <v>0</v>
      </c>
      <c r="O223" s="195">
        <v>0</v>
      </c>
      <c r="P223" s="192">
        <f t="shared" si="156"/>
        <v>0</v>
      </c>
      <c r="R223" s="86">
        <f t="shared" si="157"/>
        <v>0</v>
      </c>
      <c r="S223" s="157">
        <f t="shared" si="158"/>
        <v>0</v>
      </c>
      <c r="T223" s="87"/>
    </row>
    <row r="224" spans="1:45" x14ac:dyDescent="0.3">
      <c r="A224" s="77" t="str">
        <f t="shared" si="153"/>
        <v>x</v>
      </c>
      <c r="B224" s="84"/>
      <c r="C224" s="108" t="s">
        <v>81</v>
      </c>
      <c r="D224" s="83"/>
      <c r="E224" s="83"/>
      <c r="F224" s="83"/>
      <c r="G224" s="115">
        <v>0</v>
      </c>
      <c r="H224" s="158"/>
      <c r="I224" s="195">
        <v>0</v>
      </c>
      <c r="J224" s="192">
        <f>ROUND(I224*$G224,0)</f>
        <v>0</v>
      </c>
      <c r="K224" s="195">
        <v>0</v>
      </c>
      <c r="L224" s="192">
        <f t="shared" si="154"/>
        <v>0</v>
      </c>
      <c r="M224" s="195">
        <v>0</v>
      </c>
      <c r="N224" s="192">
        <f t="shared" si="155"/>
        <v>0</v>
      </c>
      <c r="O224" s="195">
        <v>0</v>
      </c>
      <c r="P224" s="192">
        <f t="shared" si="156"/>
        <v>0</v>
      </c>
      <c r="R224" s="86">
        <f t="shared" si="157"/>
        <v>0</v>
      </c>
      <c r="S224" s="157">
        <f t="shared" si="158"/>
        <v>0</v>
      </c>
      <c r="T224" s="87"/>
    </row>
    <row r="225" spans="1:45" x14ac:dyDescent="0.3">
      <c r="B225" s="84"/>
      <c r="C225" s="83"/>
      <c r="D225" s="83"/>
      <c r="E225" s="83"/>
      <c r="F225" s="83"/>
      <c r="G225" s="83"/>
      <c r="I225" s="191"/>
      <c r="J225" s="196" t="s">
        <v>37</v>
      </c>
      <c r="K225" s="191"/>
      <c r="L225" s="196" t="s">
        <v>37</v>
      </c>
      <c r="M225" s="191"/>
      <c r="N225" s="196" t="s">
        <v>37</v>
      </c>
      <c r="O225" s="191"/>
      <c r="P225" s="196" t="s">
        <v>37</v>
      </c>
      <c r="R225" s="113" t="s">
        <v>37</v>
      </c>
      <c r="S225" s="260"/>
      <c r="T225" s="87"/>
    </row>
    <row r="226" spans="1:45" s="25" customFormat="1" x14ac:dyDescent="0.3">
      <c r="A226" s="99"/>
      <c r="B226" s="100"/>
      <c r="C226" s="25" t="s">
        <v>82</v>
      </c>
      <c r="I226" s="189"/>
      <c r="J226" s="190">
        <f>SUM(J221:J225)</f>
        <v>0</v>
      </c>
      <c r="K226" s="189"/>
      <c r="L226" s="190">
        <f>SUM(L221:L225)</f>
        <v>0</v>
      </c>
      <c r="M226" s="189"/>
      <c r="N226" s="190">
        <f>SUM(N221:N225)</f>
        <v>0</v>
      </c>
      <c r="O226" s="189"/>
      <c r="P226" s="190">
        <f>SUM(P221:P225)</f>
        <v>0</v>
      </c>
      <c r="R226" s="101">
        <f>SUM(R221:R225)</f>
        <v>0</v>
      </c>
      <c r="S226" s="261">
        <f t="shared" ref="S226" si="159">R226/$D$13</f>
        <v>0</v>
      </c>
      <c r="T226" s="102"/>
      <c r="V226" s="114">
        <f>SUM(J226,L226,N226)-R226</f>
        <v>0</v>
      </c>
      <c r="W226" s="103"/>
      <c r="X226" s="104"/>
      <c r="Y226" s="104"/>
      <c r="Z226" s="104"/>
      <c r="AA226" s="104"/>
      <c r="AB226" s="104"/>
      <c r="AD226" s="104"/>
      <c r="AE226" s="104"/>
      <c r="AF226" s="104"/>
      <c r="AG226" s="104"/>
      <c r="AH226" s="104"/>
      <c r="AI226" s="104"/>
      <c r="AJ226" s="104"/>
      <c r="AK226" s="104"/>
      <c r="AL226" s="104"/>
      <c r="AM226" s="104"/>
      <c r="AN226" s="104"/>
      <c r="AO226" s="104"/>
      <c r="AP226" s="104"/>
      <c r="AQ226" s="104"/>
      <c r="AR226" s="104"/>
      <c r="AS226" s="104"/>
    </row>
    <row r="227" spans="1:45" s="25" customFormat="1" x14ac:dyDescent="0.3">
      <c r="A227" s="99"/>
      <c r="B227" s="100"/>
      <c r="I227" s="189"/>
      <c r="J227" s="207"/>
      <c r="K227" s="189"/>
      <c r="L227" s="207"/>
      <c r="M227" s="189"/>
      <c r="N227" s="207"/>
      <c r="O227" s="189"/>
      <c r="P227" s="207"/>
      <c r="R227" s="159"/>
      <c r="S227" s="125"/>
      <c r="T227" s="102"/>
      <c r="V227" s="99"/>
      <c r="W227" s="103"/>
      <c r="X227" s="104"/>
      <c r="Y227" s="104"/>
      <c r="Z227" s="104"/>
      <c r="AA227" s="104"/>
      <c r="AB227" s="104"/>
      <c r="AD227" s="104"/>
      <c r="AE227" s="104"/>
      <c r="AF227" s="104"/>
      <c r="AG227" s="104"/>
      <c r="AH227" s="104"/>
      <c r="AI227" s="104"/>
      <c r="AJ227" s="104"/>
      <c r="AK227" s="104"/>
      <c r="AL227" s="104"/>
      <c r="AM227" s="104"/>
      <c r="AN227" s="104"/>
      <c r="AO227" s="104"/>
      <c r="AP227" s="104"/>
      <c r="AQ227" s="104"/>
      <c r="AR227" s="104"/>
      <c r="AS227" s="104"/>
    </row>
    <row r="228" spans="1:45" s="25" customFormat="1" x14ac:dyDescent="0.3">
      <c r="A228" s="99"/>
      <c r="B228" s="100"/>
      <c r="C228" s="25" t="s">
        <v>155</v>
      </c>
      <c r="I228" s="189"/>
      <c r="J228" s="190">
        <f>SUM(J226,J218,J196,J181,J166,J151,J86,J71,J56)</f>
        <v>0</v>
      </c>
      <c r="K228" s="189"/>
      <c r="L228" s="190">
        <f>SUM(L226,L218,L196,L181,L166,L151,L86,L71,L56)</f>
        <v>0</v>
      </c>
      <c r="M228" s="189"/>
      <c r="N228" s="190">
        <f>SUM(N226,N218,N196,N181,N166,N151,N86,N71,N56)</f>
        <v>0</v>
      </c>
      <c r="O228" s="189"/>
      <c r="P228" s="190">
        <f>SUM(P226,P218,P196,P181,P166,P151,P86,P71,P56)</f>
        <v>0</v>
      </c>
      <c r="R228" s="101">
        <f>SUM(R226,R218,R196,R181,R166,R151,R86,R71,R56)</f>
        <v>0</v>
      </c>
      <c r="S228" s="261">
        <f t="shared" ref="S228" si="160">R228/$D$13</f>
        <v>0</v>
      </c>
      <c r="T228" s="102"/>
      <c r="V228" s="114">
        <f>SUM(J228,L228,N228)-R228</f>
        <v>0</v>
      </c>
      <c r="W228" s="103"/>
      <c r="X228" s="104"/>
      <c r="Y228" s="104"/>
      <c r="Z228" s="104"/>
      <c r="AA228" s="104"/>
      <c r="AB228" s="104"/>
      <c r="AD228" s="104"/>
      <c r="AE228" s="104"/>
      <c r="AF228" s="104"/>
      <c r="AG228" s="104"/>
      <c r="AH228" s="104"/>
      <c r="AI228" s="104"/>
      <c r="AJ228" s="104"/>
      <c r="AK228" s="104"/>
      <c r="AL228" s="104"/>
      <c r="AM228" s="104"/>
      <c r="AN228" s="104"/>
      <c r="AO228" s="104"/>
      <c r="AP228" s="104"/>
      <c r="AQ228" s="104"/>
      <c r="AR228" s="104"/>
      <c r="AS228" s="104"/>
    </row>
    <row r="229" spans="1:45" ht="15" thickBot="1" x14ac:dyDescent="0.35">
      <c r="B229" s="160"/>
      <c r="C229" s="161"/>
      <c r="D229" s="161"/>
      <c r="E229" s="161"/>
      <c r="F229" s="161"/>
      <c r="G229" s="161"/>
      <c r="H229" s="161"/>
      <c r="I229" s="208"/>
      <c r="J229" s="209"/>
      <c r="K229" s="208"/>
      <c r="L229" s="209"/>
      <c r="M229" s="208"/>
      <c r="N229" s="209"/>
      <c r="O229" s="208"/>
      <c r="P229" s="209"/>
      <c r="Q229" s="161"/>
      <c r="R229" s="162"/>
      <c r="S229" s="162"/>
      <c r="T229" s="163"/>
    </row>
    <row r="231" spans="1:45" s="164" customFormat="1" x14ac:dyDescent="0.3">
      <c r="A231" s="77"/>
      <c r="J231" s="165"/>
      <c r="K231" s="165"/>
      <c r="L231" s="165"/>
      <c r="M231" s="165"/>
      <c r="N231" s="165"/>
      <c r="O231" s="165"/>
      <c r="P231" s="165"/>
      <c r="R231" s="165"/>
      <c r="S231" s="165"/>
      <c r="W231" s="82"/>
      <c r="X231" s="82"/>
      <c r="Y231" s="82"/>
      <c r="Z231" s="82"/>
      <c r="AA231" s="82"/>
      <c r="AB231" s="82"/>
      <c r="AD231" s="82"/>
      <c r="AE231" s="82"/>
      <c r="AF231" s="82"/>
      <c r="AG231" s="82"/>
      <c r="AH231" s="82"/>
      <c r="AI231" s="82"/>
      <c r="AJ231" s="82"/>
      <c r="AK231" s="82"/>
      <c r="AL231" s="82"/>
      <c r="AM231" s="82"/>
      <c r="AN231" s="82"/>
      <c r="AO231" s="82"/>
      <c r="AP231" s="82"/>
      <c r="AQ231" s="82"/>
      <c r="AR231" s="82"/>
      <c r="AS231" s="82"/>
    </row>
    <row r="232" spans="1:45" s="166" customFormat="1" x14ac:dyDescent="0.3">
      <c r="A232" s="99"/>
      <c r="J232" s="159"/>
      <c r="K232" s="159"/>
      <c r="L232" s="159"/>
      <c r="M232" s="159"/>
      <c r="N232" s="159"/>
      <c r="O232" s="159"/>
      <c r="P232" s="159"/>
      <c r="R232" s="159"/>
      <c r="S232" s="159"/>
      <c r="W232" s="103"/>
      <c r="X232" s="103"/>
      <c r="Y232" s="103"/>
      <c r="Z232" s="103"/>
      <c r="AA232" s="103"/>
      <c r="AB232" s="103"/>
      <c r="AD232" s="103"/>
      <c r="AE232" s="103"/>
      <c r="AF232" s="103"/>
      <c r="AG232" s="103"/>
      <c r="AH232" s="103"/>
      <c r="AI232" s="103"/>
      <c r="AJ232" s="103"/>
      <c r="AK232" s="103"/>
      <c r="AL232" s="103"/>
      <c r="AM232" s="103"/>
      <c r="AN232" s="103"/>
      <c r="AO232" s="103"/>
      <c r="AP232" s="103"/>
      <c r="AQ232" s="103"/>
      <c r="AR232" s="103"/>
      <c r="AS232" s="103"/>
    </row>
  </sheetData>
  <sheetProtection formatCells="0" formatColumns="0" formatRows="0" insertRows="0" sort="0" autoFilter="0"/>
  <autoFilter ref="A2:A232" xr:uid="{00000000-0009-0000-0000-000002000000}"/>
  <mergeCells count="6">
    <mergeCell ref="I15:J15"/>
    <mergeCell ref="K15:L15"/>
    <mergeCell ref="M15:N15"/>
    <mergeCell ref="Q15:R15"/>
    <mergeCell ref="D5:F5"/>
    <mergeCell ref="O15:P15"/>
  </mergeCells>
  <conditionalFormatting sqref="G21:G54">
    <cfRule type="cellIs" dxfId="21" priority="23" operator="greaterThan">
      <formula>$X$4</formula>
    </cfRule>
  </conditionalFormatting>
  <conditionalFormatting sqref="G170:G179">
    <cfRule type="cellIs" dxfId="20" priority="44" operator="greaterThan">
      <formula>499.99</formula>
    </cfRule>
    <cfRule type="cellIs" dxfId="19" priority="45" operator="greaterThan">
      <formula>499.99</formula>
    </cfRule>
  </conditionalFormatting>
  <conditionalFormatting sqref="G186:G191">
    <cfRule type="cellIs" dxfId="18" priority="46" operator="greaterThan">
      <formula>172100/260</formula>
    </cfRule>
  </conditionalFormatting>
  <conditionalFormatting sqref="V56">
    <cfRule type="cellIs" dxfId="17" priority="69" operator="lessThan">
      <formula>0</formula>
    </cfRule>
    <cfRule type="cellIs" dxfId="16" priority="70" operator="greaterThan">
      <formula>0</formula>
    </cfRule>
  </conditionalFormatting>
  <conditionalFormatting sqref="V71">
    <cfRule type="cellIs" dxfId="15" priority="21" operator="lessThan">
      <formula>0</formula>
    </cfRule>
    <cfRule type="cellIs" dxfId="14" priority="22" operator="greaterThan">
      <formula>0</formula>
    </cfRule>
  </conditionalFormatting>
  <conditionalFormatting sqref="V86">
    <cfRule type="cellIs" dxfId="13" priority="19" operator="lessThan">
      <formula>0</formula>
    </cfRule>
    <cfRule type="cellIs" dxfId="12" priority="20" operator="greaterThan">
      <formula>0</formula>
    </cfRule>
  </conditionalFormatting>
  <conditionalFormatting sqref="V151">
    <cfRule type="cellIs" dxfId="11" priority="17" operator="lessThan">
      <formula>0</formula>
    </cfRule>
    <cfRule type="cellIs" dxfId="10" priority="18" operator="greaterThan">
      <formula>0</formula>
    </cfRule>
  </conditionalFormatting>
  <conditionalFormatting sqref="V166">
    <cfRule type="cellIs" dxfId="9" priority="15" operator="lessThan">
      <formula>0</formula>
    </cfRule>
    <cfRule type="cellIs" dxfId="8" priority="16" operator="greaterThan">
      <formula>0</formula>
    </cfRule>
  </conditionalFormatting>
  <conditionalFormatting sqref="V181">
    <cfRule type="cellIs" dxfId="7" priority="13" operator="lessThan">
      <formula>0</formula>
    </cfRule>
    <cfRule type="cellIs" dxfId="6" priority="14" operator="greaterThan">
      <formula>0</formula>
    </cfRule>
  </conditionalFormatting>
  <conditionalFormatting sqref="V196"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V218">
    <cfRule type="cellIs" dxfId="3" priority="9" operator="lessThan">
      <formula>0</formula>
    </cfRule>
    <cfRule type="cellIs" dxfId="2" priority="10" operator="greaterThan">
      <formula>0</formula>
    </cfRule>
  </conditionalFormatting>
  <conditionalFormatting sqref="V226:V228">
    <cfRule type="cellIs" dxfId="1" priority="5" operator="lessThan">
      <formula>0</formula>
    </cfRule>
    <cfRule type="cellIs" dxfId="0" priority="6" operator="greaterThan">
      <formula>0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F750C-3980-4982-A4CC-80E1FB37E6F4}">
  <sheetPr>
    <tabColor theme="7" tint="0.79998168889431442"/>
  </sheetPr>
  <dimension ref="A1:BZ628"/>
  <sheetViews>
    <sheetView zoomScaleNormal="100" workbookViewId="0">
      <selection activeCell="C8" sqref="C8"/>
    </sheetView>
    <sheetView workbookViewId="1"/>
  </sheetViews>
  <sheetFormatPr defaultColWidth="8.6640625" defaultRowHeight="14.4" outlineLevelRow="2" x14ac:dyDescent="0.3"/>
  <cols>
    <col min="1" max="1" width="3.33203125" style="27" customWidth="1"/>
    <col min="2" max="2" width="12.5546875" style="27" customWidth="1"/>
    <col min="3" max="3" width="53.6640625" style="27" customWidth="1"/>
    <col min="4" max="4" width="8.6640625" style="27" customWidth="1"/>
    <col min="5" max="5" width="9.5546875" style="27" bestFit="1" customWidth="1"/>
    <col min="6" max="6" width="10.21875" style="27" bestFit="1" customWidth="1"/>
    <col min="7" max="7" width="11.21875" style="27" bestFit="1" customWidth="1"/>
    <col min="8" max="8" width="12.33203125" style="27" bestFit="1" customWidth="1"/>
    <col min="9" max="9" width="10.21875" style="27" bestFit="1" customWidth="1"/>
    <col min="10" max="10" width="11.21875" style="27" bestFit="1" customWidth="1"/>
    <col min="11" max="11" width="12.33203125" style="27" bestFit="1" customWidth="1"/>
    <col min="12" max="12" width="10.21875" style="27" bestFit="1" customWidth="1"/>
    <col min="13" max="13" width="11.21875" style="27" bestFit="1" customWidth="1"/>
    <col min="14" max="14" width="12.33203125" style="27" bestFit="1" customWidth="1"/>
    <col min="15" max="15" width="48.5546875" style="27" customWidth="1"/>
    <col min="16" max="21" width="8.6640625" style="27"/>
    <col min="22" max="78" width="8.6640625" style="26"/>
    <col min="79" max="16384" width="8.6640625" style="27"/>
  </cols>
  <sheetData>
    <row r="1" spans="1:78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78" x14ac:dyDescent="0.3">
      <c r="A2" s="26"/>
      <c r="B2" s="26"/>
      <c r="C2" s="26"/>
      <c r="D2" s="26"/>
      <c r="E2" s="288" t="s">
        <v>83</v>
      </c>
      <c r="F2" s="288"/>
      <c r="G2" s="288"/>
      <c r="H2" s="28" t="s">
        <v>84</v>
      </c>
      <c r="I2" s="187"/>
      <c r="J2" s="187"/>
      <c r="K2" s="187"/>
      <c r="L2" s="187"/>
      <c r="M2" s="187"/>
      <c r="N2" s="187"/>
      <c r="O2" s="26"/>
      <c r="P2" s="26"/>
      <c r="Q2" s="26"/>
      <c r="R2" s="26"/>
      <c r="S2" s="26"/>
      <c r="T2" s="26"/>
      <c r="U2" s="26"/>
    </row>
    <row r="3" spans="1:78" x14ac:dyDescent="0.3">
      <c r="A3" s="26"/>
      <c r="B3" s="26"/>
      <c r="C3" s="26"/>
      <c r="D3" s="26"/>
      <c r="E3" s="288" t="s">
        <v>85</v>
      </c>
      <c r="F3" s="288"/>
      <c r="G3" s="288"/>
      <c r="H3" s="28">
        <v>555</v>
      </c>
      <c r="I3" s="187"/>
      <c r="J3" s="187"/>
      <c r="K3" s="187"/>
      <c r="L3" s="187"/>
      <c r="M3" s="187"/>
      <c r="N3" s="187"/>
      <c r="O3" s="26"/>
      <c r="P3" s="26"/>
      <c r="Q3" s="26"/>
      <c r="R3" s="26"/>
      <c r="S3" s="26"/>
      <c r="T3" s="26"/>
      <c r="U3" s="26"/>
    </row>
    <row r="4" spans="1:78" x14ac:dyDescent="0.3">
      <c r="A4" s="26"/>
      <c r="B4" s="289" t="s">
        <v>86</v>
      </c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6"/>
      <c r="Q4" s="26"/>
      <c r="R4" s="26"/>
      <c r="S4" s="26"/>
      <c r="T4" s="26"/>
      <c r="U4" s="26"/>
    </row>
    <row r="5" spans="1:78" ht="15" thickBot="1" x14ac:dyDescent="0.35">
      <c r="A5" s="26"/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6"/>
      <c r="Q5" s="26"/>
      <c r="R5" s="26"/>
      <c r="S5" s="26"/>
      <c r="T5" s="26"/>
      <c r="U5" s="26"/>
    </row>
    <row r="6" spans="1:78" ht="21.6" thickBot="1" x14ac:dyDescent="0.35">
      <c r="A6" s="26"/>
      <c r="B6" s="176"/>
      <c r="C6" s="176"/>
      <c r="D6" s="176"/>
      <c r="E6" s="176"/>
      <c r="F6" s="290" t="s">
        <v>147</v>
      </c>
      <c r="G6" s="291"/>
      <c r="H6" s="292"/>
      <c r="I6" s="293" t="s">
        <v>148</v>
      </c>
      <c r="J6" s="294"/>
      <c r="K6" s="295"/>
      <c r="L6" s="296" t="s">
        <v>149</v>
      </c>
      <c r="M6" s="297"/>
      <c r="N6" s="298"/>
      <c r="O6" s="176"/>
      <c r="P6" s="26"/>
      <c r="Q6" s="26"/>
      <c r="R6" s="26"/>
      <c r="S6" s="26"/>
      <c r="T6" s="26"/>
      <c r="U6" s="26"/>
    </row>
    <row r="7" spans="1:78" ht="47.4" customHeight="1" thickBot="1" x14ac:dyDescent="0.35">
      <c r="A7" s="26"/>
      <c r="B7" s="29" t="s">
        <v>87</v>
      </c>
      <c r="C7" s="30" t="s">
        <v>88</v>
      </c>
      <c r="D7" s="31" t="s">
        <v>89</v>
      </c>
      <c r="E7" s="32" t="s">
        <v>90</v>
      </c>
      <c r="F7" s="177" t="s">
        <v>91</v>
      </c>
      <c r="G7" s="33" t="s">
        <v>92</v>
      </c>
      <c r="H7" s="34" t="s">
        <v>93</v>
      </c>
      <c r="I7" s="177" t="s">
        <v>91</v>
      </c>
      <c r="J7" s="33" t="s">
        <v>92</v>
      </c>
      <c r="K7" s="34" t="s">
        <v>93</v>
      </c>
      <c r="L7" s="177" t="s">
        <v>91</v>
      </c>
      <c r="M7" s="33" t="s">
        <v>92</v>
      </c>
      <c r="N7" s="34" t="s">
        <v>93</v>
      </c>
      <c r="O7" s="35" t="s">
        <v>94</v>
      </c>
      <c r="P7" s="26"/>
      <c r="Q7" s="26"/>
      <c r="R7" s="26"/>
      <c r="S7" s="26"/>
      <c r="T7" s="26"/>
      <c r="U7" s="26"/>
    </row>
    <row r="8" spans="1:78" ht="24.9" customHeight="1" thickBot="1" x14ac:dyDescent="0.35">
      <c r="A8" s="26"/>
      <c r="B8" s="29"/>
      <c r="C8" s="36" t="s">
        <v>95</v>
      </c>
      <c r="D8" s="31"/>
      <c r="E8" s="32"/>
      <c r="F8" s="178"/>
      <c r="G8" s="33"/>
      <c r="H8" s="34"/>
      <c r="I8" s="178"/>
      <c r="J8" s="33"/>
      <c r="K8" s="34"/>
      <c r="L8" s="178"/>
      <c r="M8" s="33"/>
      <c r="N8" s="34"/>
      <c r="O8" s="35"/>
      <c r="P8" s="26"/>
      <c r="Q8" s="26"/>
      <c r="R8" s="26"/>
      <c r="S8" s="26"/>
      <c r="T8" s="26"/>
      <c r="U8" s="26"/>
    </row>
    <row r="9" spans="1:78" s="43" customFormat="1" outlineLevel="2" x14ac:dyDescent="0.3">
      <c r="A9" s="37"/>
      <c r="B9" s="38" t="s">
        <v>96</v>
      </c>
      <c r="C9" s="39" t="s">
        <v>97</v>
      </c>
      <c r="D9" s="40"/>
      <c r="E9" s="40"/>
      <c r="F9" s="179"/>
      <c r="G9" s="180"/>
      <c r="H9" s="41"/>
      <c r="I9" s="179"/>
      <c r="J9" s="180"/>
      <c r="K9" s="41"/>
      <c r="L9" s="179"/>
      <c r="M9" s="180"/>
      <c r="N9" s="41"/>
      <c r="O9" s="42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</row>
    <row r="10" spans="1:78" s="43" customFormat="1" outlineLevel="2" x14ac:dyDescent="0.3">
      <c r="A10" s="37"/>
      <c r="B10" s="38"/>
      <c r="C10" s="39" t="s">
        <v>98</v>
      </c>
      <c r="D10" s="40"/>
      <c r="E10" s="40"/>
      <c r="F10" s="179"/>
      <c r="G10" s="180"/>
      <c r="H10" s="41"/>
      <c r="I10" s="179"/>
      <c r="J10" s="180"/>
      <c r="K10" s="41"/>
      <c r="L10" s="179"/>
      <c r="M10" s="180"/>
      <c r="N10" s="41"/>
      <c r="O10" s="42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</row>
    <row r="11" spans="1:78" outlineLevel="2" x14ac:dyDescent="0.3">
      <c r="A11" s="26"/>
      <c r="B11" s="50"/>
      <c r="C11" s="45" t="s">
        <v>99</v>
      </c>
      <c r="D11" s="46">
        <v>20</v>
      </c>
      <c r="E11" s="46">
        <v>1000</v>
      </c>
      <c r="F11" s="181">
        <v>5</v>
      </c>
      <c r="G11" s="47">
        <f>+F11*E11*D11</f>
        <v>100000</v>
      </c>
      <c r="H11" s="48">
        <f>+G11/$H$3</f>
        <v>180.18018018018017</v>
      </c>
      <c r="I11" s="181">
        <v>5</v>
      </c>
      <c r="J11" s="47">
        <f>+I11*E11*D11</f>
        <v>100000</v>
      </c>
      <c r="K11" s="48">
        <f>+J11/$H$3</f>
        <v>180.18018018018017</v>
      </c>
      <c r="L11" s="181">
        <v>5</v>
      </c>
      <c r="M11" s="47">
        <f>+L11*E11*D11</f>
        <v>100000</v>
      </c>
      <c r="N11" s="48">
        <f>+M11/$H$3</f>
        <v>180.18018018018017</v>
      </c>
      <c r="O11" s="49" t="s">
        <v>100</v>
      </c>
      <c r="P11" s="26"/>
      <c r="Q11" s="26"/>
      <c r="R11" s="26"/>
      <c r="S11" s="26"/>
      <c r="T11" s="26"/>
      <c r="U11" s="26"/>
    </row>
    <row r="12" spans="1:78" outlineLevel="2" x14ac:dyDescent="0.3">
      <c r="A12" s="26"/>
      <c r="B12" s="50"/>
      <c r="C12" s="45" t="s">
        <v>101</v>
      </c>
      <c r="D12" s="46"/>
      <c r="E12" s="46"/>
      <c r="F12" s="181"/>
      <c r="G12" s="47"/>
      <c r="H12" s="48"/>
      <c r="I12" s="181"/>
      <c r="J12" s="47"/>
      <c r="K12" s="48"/>
      <c r="L12" s="181"/>
      <c r="M12" s="47"/>
      <c r="N12" s="48"/>
      <c r="O12" s="49"/>
      <c r="P12" s="26"/>
      <c r="Q12" s="26"/>
      <c r="R12" s="26"/>
      <c r="S12" s="26"/>
      <c r="T12" s="26"/>
      <c r="U12" s="26"/>
    </row>
    <row r="13" spans="1:78" outlineLevel="2" x14ac:dyDescent="0.3">
      <c r="A13" s="26"/>
      <c r="B13" s="50"/>
      <c r="C13" s="45" t="s">
        <v>102</v>
      </c>
      <c r="D13" s="46"/>
      <c r="E13" s="46"/>
      <c r="F13" s="181"/>
      <c r="G13" s="47"/>
      <c r="H13" s="48"/>
      <c r="I13" s="181"/>
      <c r="J13" s="47"/>
      <c r="K13" s="48"/>
      <c r="L13" s="181"/>
      <c r="M13" s="47"/>
      <c r="N13" s="48"/>
      <c r="O13" s="49"/>
      <c r="P13" s="26"/>
      <c r="Q13" s="26"/>
      <c r="R13" s="26"/>
      <c r="S13" s="26"/>
      <c r="T13" s="26"/>
      <c r="U13" s="26"/>
    </row>
    <row r="14" spans="1:78" outlineLevel="2" x14ac:dyDescent="0.3">
      <c r="A14" s="26"/>
      <c r="B14" s="50"/>
      <c r="C14" s="45" t="s">
        <v>103</v>
      </c>
      <c r="D14" s="46"/>
      <c r="E14" s="46"/>
      <c r="F14" s="181"/>
      <c r="G14" s="47"/>
      <c r="H14" s="48"/>
      <c r="I14" s="181"/>
      <c r="J14" s="47"/>
      <c r="K14" s="48"/>
      <c r="L14" s="181"/>
      <c r="M14" s="47"/>
      <c r="N14" s="48"/>
      <c r="O14" s="49"/>
      <c r="P14" s="26"/>
      <c r="Q14" s="26"/>
      <c r="R14" s="26"/>
      <c r="S14" s="26"/>
      <c r="T14" s="26"/>
      <c r="U14" s="26"/>
    </row>
    <row r="15" spans="1:78" outlineLevel="2" x14ac:dyDescent="0.3">
      <c r="A15" s="26"/>
      <c r="B15" s="50"/>
      <c r="C15" s="39" t="s">
        <v>104</v>
      </c>
      <c r="D15" s="46"/>
      <c r="E15" s="46"/>
      <c r="F15" s="181"/>
      <c r="G15" s="47"/>
      <c r="H15" s="48"/>
      <c r="I15" s="181"/>
      <c r="J15" s="47"/>
      <c r="K15" s="48"/>
      <c r="L15" s="181"/>
      <c r="M15" s="47"/>
      <c r="N15" s="48"/>
      <c r="O15" s="49"/>
      <c r="P15" s="26"/>
      <c r="Q15" s="26"/>
      <c r="R15" s="26"/>
      <c r="S15" s="26"/>
      <c r="T15" s="26"/>
      <c r="U15" s="26"/>
    </row>
    <row r="16" spans="1:78" outlineLevel="2" x14ac:dyDescent="0.3">
      <c r="A16" s="26"/>
      <c r="B16" s="50"/>
      <c r="C16" s="45" t="s">
        <v>105</v>
      </c>
      <c r="D16" s="46">
        <v>3</v>
      </c>
      <c r="E16" s="46">
        <v>100000</v>
      </c>
      <c r="F16" s="181">
        <v>5</v>
      </c>
      <c r="G16" s="47">
        <f>D16*E16*F16</f>
        <v>1500000</v>
      </c>
      <c r="H16" s="48">
        <f>+G16/$H$3</f>
        <v>2702.7027027027025</v>
      </c>
      <c r="I16" s="181">
        <v>5</v>
      </c>
      <c r="J16" s="47">
        <f>D16*E16*I16</f>
        <v>1500000</v>
      </c>
      <c r="K16" s="48">
        <f>+J16/$H$3</f>
        <v>2702.7027027027025</v>
      </c>
      <c r="L16" s="181">
        <v>5</v>
      </c>
      <c r="M16" s="47">
        <f>D16*E16*L16</f>
        <v>1500000</v>
      </c>
      <c r="N16" s="48">
        <f>+M16/$H$3</f>
        <v>2702.7027027027025</v>
      </c>
      <c r="O16" s="49"/>
      <c r="P16" s="26"/>
      <c r="Q16" s="26"/>
      <c r="R16" s="26"/>
      <c r="S16" s="26"/>
      <c r="T16" s="26"/>
      <c r="U16" s="26"/>
    </row>
    <row r="17" spans="1:78" outlineLevel="2" x14ac:dyDescent="0.3">
      <c r="A17" s="26"/>
      <c r="B17" s="50"/>
      <c r="C17" s="45" t="s">
        <v>106</v>
      </c>
      <c r="D17" s="46">
        <v>1</v>
      </c>
      <c r="E17" s="46">
        <v>800000</v>
      </c>
      <c r="F17" s="181">
        <v>3</v>
      </c>
      <c r="G17" s="47">
        <f>D17*E17*F17</f>
        <v>2400000</v>
      </c>
      <c r="H17" s="48">
        <f>+G17/$H$3</f>
        <v>4324.3243243243242</v>
      </c>
      <c r="I17" s="181">
        <v>3</v>
      </c>
      <c r="J17" s="47">
        <f>D17*E17*I17</f>
        <v>2400000</v>
      </c>
      <c r="K17" s="48">
        <f>+J17/$H$3</f>
        <v>4324.3243243243242</v>
      </c>
      <c r="L17" s="181">
        <v>3</v>
      </c>
      <c r="M17" s="47">
        <f>D17*E17*L17</f>
        <v>2400000</v>
      </c>
      <c r="N17" s="48">
        <f>+M17/$H$3</f>
        <v>4324.3243243243242</v>
      </c>
      <c r="O17" s="49"/>
      <c r="P17" s="26"/>
      <c r="Q17" s="26"/>
      <c r="R17" s="26"/>
      <c r="S17" s="26"/>
      <c r="T17" s="26"/>
      <c r="U17" s="26"/>
    </row>
    <row r="18" spans="1:78" outlineLevel="2" x14ac:dyDescent="0.3">
      <c r="A18" s="26"/>
      <c r="B18" s="50"/>
      <c r="C18" s="45" t="s">
        <v>107</v>
      </c>
      <c r="D18" s="46">
        <v>100</v>
      </c>
      <c r="E18" s="46">
        <v>2000</v>
      </c>
      <c r="F18" s="181">
        <v>1</v>
      </c>
      <c r="G18" s="47">
        <f>D18*E18*F18</f>
        <v>200000</v>
      </c>
      <c r="H18" s="48">
        <f>+G18/$H$3</f>
        <v>360.36036036036035</v>
      </c>
      <c r="I18" s="181">
        <v>1</v>
      </c>
      <c r="J18" s="47">
        <f>D18*E18*I18</f>
        <v>200000</v>
      </c>
      <c r="K18" s="48">
        <f>+J18/$H$3</f>
        <v>360.36036036036035</v>
      </c>
      <c r="L18" s="181">
        <v>1</v>
      </c>
      <c r="M18" s="47">
        <f>D18*E18*L18</f>
        <v>200000</v>
      </c>
      <c r="N18" s="48">
        <f>+M18/$H$3</f>
        <v>360.36036036036035</v>
      </c>
      <c r="O18" s="49"/>
      <c r="P18" s="26"/>
      <c r="Q18" s="26"/>
      <c r="R18" s="26"/>
      <c r="S18" s="26"/>
      <c r="T18" s="26"/>
      <c r="U18" s="26"/>
    </row>
    <row r="19" spans="1:78" outlineLevel="2" x14ac:dyDescent="0.3">
      <c r="A19" s="26"/>
      <c r="B19" s="50"/>
      <c r="C19" s="45" t="s">
        <v>108</v>
      </c>
      <c r="D19" s="46">
        <v>1</v>
      </c>
      <c r="E19" s="46">
        <v>150</v>
      </c>
      <c r="F19" s="181">
        <v>3</v>
      </c>
      <c r="G19" s="47"/>
      <c r="H19" s="48"/>
      <c r="I19" s="181">
        <v>3</v>
      </c>
      <c r="J19" s="47"/>
      <c r="K19" s="48"/>
      <c r="L19" s="181">
        <v>3</v>
      </c>
      <c r="M19" s="47"/>
      <c r="N19" s="48"/>
      <c r="O19" s="49"/>
      <c r="P19" s="26"/>
      <c r="Q19" s="26"/>
      <c r="R19" s="26"/>
      <c r="S19" s="26"/>
      <c r="T19" s="26"/>
      <c r="U19" s="26"/>
    </row>
    <row r="20" spans="1:78" outlineLevel="2" x14ac:dyDescent="0.3">
      <c r="A20" s="26"/>
      <c r="B20" s="50"/>
      <c r="C20" s="45" t="s">
        <v>109</v>
      </c>
      <c r="D20" s="46">
        <v>3</v>
      </c>
      <c r="E20" s="46">
        <f>50000+100000</f>
        <v>150000</v>
      </c>
      <c r="F20" s="181">
        <v>5</v>
      </c>
      <c r="G20" s="47">
        <f>D20*E20*F20</f>
        <v>2250000</v>
      </c>
      <c r="H20" s="48">
        <f>+G20/$H$3</f>
        <v>4054.0540540540542</v>
      </c>
      <c r="I20" s="181">
        <v>5</v>
      </c>
      <c r="J20" s="47">
        <f>D20*E20*I20</f>
        <v>2250000</v>
      </c>
      <c r="K20" s="48">
        <f>+J20/$H$3</f>
        <v>4054.0540540540542</v>
      </c>
      <c r="L20" s="181">
        <v>5</v>
      </c>
      <c r="M20" s="47">
        <f>D20*E20*L20</f>
        <v>2250000</v>
      </c>
      <c r="N20" s="48">
        <f>+M20/$H$3</f>
        <v>4054.0540540540542</v>
      </c>
      <c r="O20" s="49"/>
      <c r="P20" s="26"/>
      <c r="Q20" s="26"/>
      <c r="R20" s="26"/>
      <c r="S20" s="26"/>
      <c r="T20" s="26"/>
      <c r="U20" s="26"/>
    </row>
    <row r="21" spans="1:78" ht="15" outlineLevel="2" thickBot="1" x14ac:dyDescent="0.35">
      <c r="A21" s="26"/>
      <c r="B21" s="50"/>
      <c r="C21" s="51" t="s">
        <v>110</v>
      </c>
      <c r="D21" s="46"/>
      <c r="E21" s="46"/>
      <c r="F21" s="181"/>
      <c r="G21" s="47"/>
      <c r="H21" s="48"/>
      <c r="I21" s="181"/>
      <c r="J21" s="47"/>
      <c r="K21" s="48"/>
      <c r="L21" s="181"/>
      <c r="M21" s="47"/>
      <c r="N21" s="48"/>
      <c r="O21" s="49"/>
      <c r="P21" s="26"/>
      <c r="Q21" s="26"/>
      <c r="R21" s="26"/>
      <c r="S21" s="26"/>
      <c r="T21" s="26"/>
      <c r="U21" s="26"/>
    </row>
    <row r="22" spans="1:78" ht="15" outlineLevel="1" thickBot="1" x14ac:dyDescent="0.35">
      <c r="A22" s="26"/>
      <c r="B22" s="52" t="str">
        <f>B9&amp;" Total"</f>
        <v>1.1.1 Total</v>
      </c>
      <c r="C22" s="53"/>
      <c r="D22" s="54"/>
      <c r="E22" s="54"/>
      <c r="F22" s="182"/>
      <c r="G22" s="54">
        <f>SUBTOTAL(9,G9:G21)</f>
        <v>6450000</v>
      </c>
      <c r="H22" s="55">
        <f>SUBTOTAL(9,H9:H21)</f>
        <v>11621.621621621622</v>
      </c>
      <c r="I22" s="182"/>
      <c r="J22" s="54">
        <f>SUBTOTAL(9,J9:J21)</f>
        <v>6450000</v>
      </c>
      <c r="K22" s="55">
        <f>SUBTOTAL(9,K9:K21)</f>
        <v>11621.621621621622</v>
      </c>
      <c r="L22" s="182"/>
      <c r="M22" s="54">
        <f>SUBTOTAL(9,M9:M21)</f>
        <v>6450000</v>
      </c>
      <c r="N22" s="55">
        <f>SUBTOTAL(9,N9:N21)</f>
        <v>11621.621621621622</v>
      </c>
      <c r="O22" s="49"/>
      <c r="P22" s="26"/>
      <c r="Q22" s="26"/>
      <c r="R22" s="26"/>
      <c r="S22" s="26"/>
      <c r="T22" s="26"/>
      <c r="U22" s="26"/>
    </row>
    <row r="23" spans="1:78" s="43" customFormat="1" outlineLevel="2" x14ac:dyDescent="0.3">
      <c r="A23" s="37"/>
      <c r="B23" s="38" t="s">
        <v>111</v>
      </c>
      <c r="C23" s="39" t="s">
        <v>112</v>
      </c>
      <c r="D23" s="40"/>
      <c r="E23" s="40"/>
      <c r="F23" s="179"/>
      <c r="G23" s="180"/>
      <c r="H23" s="41"/>
      <c r="I23" s="179"/>
      <c r="J23" s="180"/>
      <c r="K23" s="41"/>
      <c r="L23" s="179"/>
      <c r="M23" s="180"/>
      <c r="N23" s="41"/>
      <c r="O23" s="42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</row>
    <row r="24" spans="1:78" s="43" customFormat="1" outlineLevel="2" x14ac:dyDescent="0.3">
      <c r="A24" s="37"/>
      <c r="B24" s="38"/>
      <c r="C24" s="39" t="s">
        <v>98</v>
      </c>
      <c r="D24" s="40"/>
      <c r="E24" s="40"/>
      <c r="F24" s="179"/>
      <c r="G24" s="180"/>
      <c r="H24" s="41"/>
      <c r="I24" s="179"/>
      <c r="J24" s="180"/>
      <c r="K24" s="41"/>
      <c r="L24" s="179"/>
      <c r="M24" s="180"/>
      <c r="N24" s="41"/>
      <c r="O24" s="42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</row>
    <row r="25" spans="1:78" outlineLevel="2" x14ac:dyDescent="0.3">
      <c r="A25" s="26"/>
      <c r="B25" s="44"/>
      <c r="C25" s="45" t="s">
        <v>113</v>
      </c>
      <c r="D25" s="46"/>
      <c r="E25" s="46"/>
      <c r="F25" s="181"/>
      <c r="G25" s="47">
        <f>+F25*E25*D25</f>
        <v>0</v>
      </c>
      <c r="H25" s="48">
        <f t="shared" ref="H25:H32" si="0">+G25/$H$3</f>
        <v>0</v>
      </c>
      <c r="I25" s="181"/>
      <c r="J25" s="47">
        <f t="shared" ref="J25:J32" si="1">+I25*E25*D25</f>
        <v>0</v>
      </c>
      <c r="K25" s="48">
        <f t="shared" ref="K25:K32" si="2">+J25/$H$3</f>
        <v>0</v>
      </c>
      <c r="L25" s="181"/>
      <c r="M25" s="47">
        <f t="shared" ref="M25:M32" si="3">+L25*E25*D25</f>
        <v>0</v>
      </c>
      <c r="N25" s="48">
        <f t="shared" ref="N25:N32" si="4">+M25/$H$3</f>
        <v>0</v>
      </c>
      <c r="O25" s="49"/>
      <c r="P25" s="26"/>
      <c r="Q25" s="26"/>
      <c r="R25" s="26"/>
      <c r="S25" s="26"/>
      <c r="T25" s="26"/>
      <c r="U25" s="26"/>
    </row>
    <row r="26" spans="1:78" outlineLevel="2" x14ac:dyDescent="0.3">
      <c r="A26" s="26"/>
      <c r="B26" s="50"/>
      <c r="C26" s="45" t="s">
        <v>114</v>
      </c>
      <c r="D26" s="46"/>
      <c r="E26" s="46"/>
      <c r="F26" s="181"/>
      <c r="G26" s="47">
        <f t="shared" ref="G26:G32" si="5">+F26*E26*D26</f>
        <v>0</v>
      </c>
      <c r="H26" s="48">
        <f t="shared" si="0"/>
        <v>0</v>
      </c>
      <c r="I26" s="181"/>
      <c r="J26" s="47">
        <f t="shared" si="1"/>
        <v>0</v>
      </c>
      <c r="K26" s="48">
        <f t="shared" si="2"/>
        <v>0</v>
      </c>
      <c r="L26" s="181"/>
      <c r="M26" s="47">
        <f t="shared" si="3"/>
        <v>0</v>
      </c>
      <c r="N26" s="48">
        <f t="shared" si="4"/>
        <v>0</v>
      </c>
      <c r="O26" s="49"/>
      <c r="P26" s="26"/>
      <c r="Q26" s="26"/>
      <c r="R26" s="26"/>
      <c r="S26" s="26"/>
      <c r="T26" s="26"/>
      <c r="U26" s="26"/>
    </row>
    <row r="27" spans="1:78" outlineLevel="2" x14ac:dyDescent="0.3">
      <c r="A27" s="26"/>
      <c r="B27" s="50"/>
      <c r="C27" s="45" t="s">
        <v>115</v>
      </c>
      <c r="D27" s="46"/>
      <c r="E27" s="46"/>
      <c r="F27" s="181"/>
      <c r="G27" s="47">
        <f t="shared" si="5"/>
        <v>0</v>
      </c>
      <c r="H27" s="48">
        <f t="shared" si="0"/>
        <v>0</v>
      </c>
      <c r="I27" s="181"/>
      <c r="J27" s="47">
        <f t="shared" si="1"/>
        <v>0</v>
      </c>
      <c r="K27" s="48">
        <f t="shared" si="2"/>
        <v>0</v>
      </c>
      <c r="L27" s="181"/>
      <c r="M27" s="47">
        <f t="shared" si="3"/>
        <v>0</v>
      </c>
      <c r="N27" s="48">
        <f t="shared" si="4"/>
        <v>0</v>
      </c>
      <c r="O27" s="49"/>
      <c r="P27" s="26"/>
      <c r="Q27" s="26"/>
      <c r="R27" s="26"/>
      <c r="S27" s="26"/>
      <c r="T27" s="26"/>
      <c r="U27" s="26"/>
    </row>
    <row r="28" spans="1:78" outlineLevel="2" x14ac:dyDescent="0.3">
      <c r="A28" s="26"/>
      <c r="B28" s="50"/>
      <c r="C28" s="45" t="s">
        <v>110</v>
      </c>
      <c r="D28" s="46"/>
      <c r="E28" s="46"/>
      <c r="F28" s="181"/>
      <c r="G28" s="47">
        <f t="shared" ref="G28:G29" si="6">+F28*E28*D28</f>
        <v>0</v>
      </c>
      <c r="H28" s="48">
        <f t="shared" ref="H28:H29" si="7">+G28/$H$3</f>
        <v>0</v>
      </c>
      <c r="I28" s="181"/>
      <c r="J28" s="47">
        <f t="shared" si="1"/>
        <v>0</v>
      </c>
      <c r="K28" s="48">
        <f t="shared" si="2"/>
        <v>0</v>
      </c>
      <c r="L28" s="181"/>
      <c r="M28" s="47">
        <f t="shared" si="3"/>
        <v>0</v>
      </c>
      <c r="N28" s="48">
        <f t="shared" si="4"/>
        <v>0</v>
      </c>
      <c r="O28" s="49"/>
      <c r="P28" s="26"/>
      <c r="Q28" s="26"/>
      <c r="R28" s="26"/>
      <c r="S28" s="26"/>
      <c r="T28" s="26"/>
      <c r="U28" s="26"/>
    </row>
    <row r="29" spans="1:78" outlineLevel="2" x14ac:dyDescent="0.3">
      <c r="A29" s="26"/>
      <c r="B29" s="50"/>
      <c r="C29" s="39" t="s">
        <v>104</v>
      </c>
      <c r="D29" s="46"/>
      <c r="E29" s="46"/>
      <c r="F29" s="181"/>
      <c r="G29" s="47">
        <f t="shared" si="6"/>
        <v>0</v>
      </c>
      <c r="H29" s="48">
        <f t="shared" si="7"/>
        <v>0</v>
      </c>
      <c r="I29" s="181"/>
      <c r="J29" s="47">
        <f t="shared" si="1"/>
        <v>0</v>
      </c>
      <c r="K29" s="48">
        <f t="shared" si="2"/>
        <v>0</v>
      </c>
      <c r="L29" s="181"/>
      <c r="M29" s="47">
        <f t="shared" si="3"/>
        <v>0</v>
      </c>
      <c r="N29" s="48">
        <f t="shared" si="4"/>
        <v>0</v>
      </c>
      <c r="O29" s="49"/>
      <c r="P29" s="26"/>
      <c r="Q29" s="26"/>
      <c r="R29" s="26"/>
      <c r="S29" s="26"/>
      <c r="T29" s="26"/>
      <c r="U29" s="26"/>
    </row>
    <row r="30" spans="1:78" outlineLevel="2" x14ac:dyDescent="0.3">
      <c r="A30" s="26"/>
      <c r="B30" s="50"/>
      <c r="C30" s="45" t="s">
        <v>116</v>
      </c>
      <c r="D30" s="46"/>
      <c r="E30" s="46"/>
      <c r="F30" s="181"/>
      <c r="G30" s="47">
        <f t="shared" si="5"/>
        <v>0</v>
      </c>
      <c r="H30" s="48">
        <f t="shared" si="0"/>
        <v>0</v>
      </c>
      <c r="I30" s="181"/>
      <c r="J30" s="47">
        <f t="shared" si="1"/>
        <v>0</v>
      </c>
      <c r="K30" s="48">
        <f t="shared" si="2"/>
        <v>0</v>
      </c>
      <c r="L30" s="181"/>
      <c r="M30" s="47">
        <f t="shared" si="3"/>
        <v>0</v>
      </c>
      <c r="N30" s="48">
        <f t="shared" si="4"/>
        <v>0</v>
      </c>
      <c r="O30" s="49"/>
      <c r="P30" s="26"/>
      <c r="Q30" s="26"/>
      <c r="R30" s="26"/>
      <c r="S30" s="26"/>
      <c r="T30" s="26"/>
      <c r="U30" s="26"/>
    </row>
    <row r="31" spans="1:78" outlineLevel="2" x14ac:dyDescent="0.3">
      <c r="A31" s="26"/>
      <c r="B31" s="50"/>
      <c r="C31" s="45" t="s">
        <v>117</v>
      </c>
      <c r="D31" s="46"/>
      <c r="E31" s="46"/>
      <c r="F31" s="181"/>
      <c r="G31" s="47">
        <f t="shared" si="5"/>
        <v>0</v>
      </c>
      <c r="H31" s="48">
        <f t="shared" si="0"/>
        <v>0</v>
      </c>
      <c r="I31" s="181"/>
      <c r="J31" s="47">
        <f t="shared" si="1"/>
        <v>0</v>
      </c>
      <c r="K31" s="48">
        <f t="shared" si="2"/>
        <v>0</v>
      </c>
      <c r="L31" s="181"/>
      <c r="M31" s="47">
        <f t="shared" si="3"/>
        <v>0</v>
      </c>
      <c r="N31" s="48">
        <f t="shared" si="4"/>
        <v>0</v>
      </c>
      <c r="O31" s="49"/>
      <c r="P31" s="26"/>
      <c r="Q31" s="26"/>
      <c r="R31" s="26"/>
      <c r="S31" s="26"/>
      <c r="T31" s="26"/>
      <c r="U31" s="26"/>
    </row>
    <row r="32" spans="1:78" ht="15" outlineLevel="2" thickBot="1" x14ac:dyDescent="0.35">
      <c r="A32" s="26"/>
      <c r="B32" s="50"/>
      <c r="C32" s="51" t="s">
        <v>110</v>
      </c>
      <c r="D32" s="46"/>
      <c r="E32" s="46"/>
      <c r="F32" s="181"/>
      <c r="G32" s="47">
        <f t="shared" si="5"/>
        <v>0</v>
      </c>
      <c r="H32" s="48">
        <f t="shared" si="0"/>
        <v>0</v>
      </c>
      <c r="I32" s="181"/>
      <c r="J32" s="47">
        <f t="shared" si="1"/>
        <v>0</v>
      </c>
      <c r="K32" s="48">
        <f t="shared" si="2"/>
        <v>0</v>
      </c>
      <c r="L32" s="181"/>
      <c r="M32" s="47">
        <f t="shared" si="3"/>
        <v>0</v>
      </c>
      <c r="N32" s="48">
        <f t="shared" si="4"/>
        <v>0</v>
      </c>
      <c r="O32" s="49"/>
      <c r="P32" s="26"/>
      <c r="Q32" s="26"/>
      <c r="R32" s="26"/>
      <c r="S32" s="26"/>
      <c r="T32" s="26"/>
      <c r="U32" s="26"/>
    </row>
    <row r="33" spans="1:21" ht="15" outlineLevel="1" thickBot="1" x14ac:dyDescent="0.35">
      <c r="A33" s="26"/>
      <c r="B33" s="52" t="str">
        <f>B23&amp;" Total"</f>
        <v>1.1.2 Total</v>
      </c>
      <c r="C33" s="53"/>
      <c r="D33" s="54"/>
      <c r="E33" s="54"/>
      <c r="F33" s="182"/>
      <c r="G33" s="54">
        <f>SUBTOTAL(9,G23:G32)</f>
        <v>0</v>
      </c>
      <c r="H33" s="55">
        <f>SUBTOTAL(9,H23:H32)</f>
        <v>0</v>
      </c>
      <c r="I33" s="182"/>
      <c r="J33" s="54">
        <f>SUBTOTAL(9,J23:J32)</f>
        <v>0</v>
      </c>
      <c r="K33" s="55">
        <f>SUBTOTAL(9,K23:K32)</f>
        <v>0</v>
      </c>
      <c r="L33" s="182"/>
      <c r="M33" s="54">
        <f>SUBTOTAL(9,M23:M32)</f>
        <v>0</v>
      </c>
      <c r="N33" s="55">
        <f>SUBTOTAL(9,N23:N32)</f>
        <v>0</v>
      </c>
      <c r="O33" s="49"/>
      <c r="P33" s="26"/>
      <c r="Q33" s="26"/>
      <c r="R33" s="26"/>
      <c r="S33" s="26"/>
      <c r="T33" s="26"/>
      <c r="U33" s="26"/>
    </row>
    <row r="34" spans="1:21" outlineLevel="2" x14ac:dyDescent="0.3">
      <c r="A34" s="26"/>
      <c r="B34" s="38" t="s">
        <v>118</v>
      </c>
      <c r="C34" s="39" t="s">
        <v>119</v>
      </c>
      <c r="D34" s="40"/>
      <c r="E34" s="40"/>
      <c r="F34" s="179"/>
      <c r="G34" s="180"/>
      <c r="H34" s="41"/>
      <c r="I34" s="179"/>
      <c r="J34" s="180"/>
      <c r="K34" s="41"/>
      <c r="L34" s="179"/>
      <c r="M34" s="180"/>
      <c r="N34" s="41"/>
      <c r="O34" s="42"/>
      <c r="P34" s="26"/>
      <c r="Q34" s="26"/>
      <c r="R34" s="26"/>
      <c r="S34" s="26"/>
      <c r="T34" s="26"/>
      <c r="U34" s="26"/>
    </row>
    <row r="35" spans="1:21" outlineLevel="2" x14ac:dyDescent="0.3">
      <c r="A35" s="26"/>
      <c r="B35" s="38"/>
      <c r="C35" s="39" t="s">
        <v>98</v>
      </c>
      <c r="D35" s="40"/>
      <c r="E35" s="40"/>
      <c r="F35" s="179"/>
      <c r="G35" s="180"/>
      <c r="H35" s="41"/>
      <c r="I35" s="179"/>
      <c r="J35" s="180"/>
      <c r="K35" s="41"/>
      <c r="L35" s="179"/>
      <c r="M35" s="180"/>
      <c r="N35" s="41"/>
      <c r="O35" s="42"/>
      <c r="P35" s="26"/>
      <c r="Q35" s="26"/>
      <c r="R35" s="26"/>
      <c r="S35" s="26"/>
      <c r="T35" s="26"/>
      <c r="U35" s="26"/>
    </row>
    <row r="36" spans="1:21" outlineLevel="2" x14ac:dyDescent="0.3">
      <c r="A36" s="26"/>
      <c r="B36" s="44"/>
      <c r="C36" s="45" t="s">
        <v>120</v>
      </c>
      <c r="D36" s="46"/>
      <c r="E36" s="46"/>
      <c r="F36" s="181"/>
      <c r="G36" s="47">
        <f t="shared" ref="G36:G43" si="8">+F36*E36*D36</f>
        <v>0</v>
      </c>
      <c r="H36" s="48">
        <f t="shared" ref="H36:H43" si="9">+G36/$H$3</f>
        <v>0</v>
      </c>
      <c r="I36" s="181"/>
      <c r="J36" s="47">
        <f t="shared" ref="J36:J43" si="10">+I36*E36*D36</f>
        <v>0</v>
      </c>
      <c r="K36" s="48">
        <f t="shared" ref="K36:K43" si="11">+J36/$H$3</f>
        <v>0</v>
      </c>
      <c r="L36" s="181"/>
      <c r="M36" s="47">
        <f t="shared" ref="M36:M43" si="12">+L36*E36*D36</f>
        <v>0</v>
      </c>
      <c r="N36" s="48">
        <f t="shared" ref="N36:N43" si="13">+M36/$H$3</f>
        <v>0</v>
      </c>
      <c r="O36" s="49"/>
      <c r="P36" s="26"/>
      <c r="Q36" s="26"/>
      <c r="R36" s="26"/>
      <c r="S36" s="26"/>
      <c r="T36" s="26"/>
      <c r="U36" s="26"/>
    </row>
    <row r="37" spans="1:21" outlineLevel="2" x14ac:dyDescent="0.3">
      <c r="A37" s="26"/>
      <c r="B37" s="50"/>
      <c r="C37" s="45" t="s">
        <v>120</v>
      </c>
      <c r="D37" s="46"/>
      <c r="E37" s="46"/>
      <c r="F37" s="181"/>
      <c r="G37" s="47">
        <f t="shared" si="8"/>
        <v>0</v>
      </c>
      <c r="H37" s="48">
        <f t="shared" si="9"/>
        <v>0</v>
      </c>
      <c r="I37" s="181"/>
      <c r="J37" s="47">
        <f t="shared" si="10"/>
        <v>0</v>
      </c>
      <c r="K37" s="48">
        <f t="shared" si="11"/>
        <v>0</v>
      </c>
      <c r="L37" s="181"/>
      <c r="M37" s="47">
        <f t="shared" si="12"/>
        <v>0</v>
      </c>
      <c r="N37" s="48">
        <f t="shared" si="13"/>
        <v>0</v>
      </c>
      <c r="O37" s="49"/>
      <c r="P37" s="26"/>
      <c r="Q37" s="26"/>
      <c r="R37" s="26"/>
      <c r="S37" s="26"/>
      <c r="T37" s="26"/>
      <c r="U37" s="26"/>
    </row>
    <row r="38" spans="1:21" outlineLevel="2" x14ac:dyDescent="0.3">
      <c r="A38" s="26"/>
      <c r="B38" s="50"/>
      <c r="C38" s="45" t="s">
        <v>110</v>
      </c>
      <c r="D38" s="46"/>
      <c r="E38" s="46"/>
      <c r="F38" s="181"/>
      <c r="G38" s="47">
        <f t="shared" ref="G38" si="14">+F38*E38*D38</f>
        <v>0</v>
      </c>
      <c r="H38" s="48">
        <f t="shared" ref="H38" si="15">+G38/$H$3</f>
        <v>0</v>
      </c>
      <c r="I38" s="181"/>
      <c r="J38" s="47">
        <f t="shared" si="10"/>
        <v>0</v>
      </c>
      <c r="K38" s="48">
        <f t="shared" si="11"/>
        <v>0</v>
      </c>
      <c r="L38" s="181"/>
      <c r="M38" s="47">
        <f t="shared" si="12"/>
        <v>0</v>
      </c>
      <c r="N38" s="48">
        <f t="shared" si="13"/>
        <v>0</v>
      </c>
      <c r="O38" s="49"/>
      <c r="P38" s="26"/>
      <c r="Q38" s="26"/>
      <c r="R38" s="26"/>
      <c r="S38" s="26"/>
      <c r="T38" s="26"/>
      <c r="U38" s="26"/>
    </row>
    <row r="39" spans="1:21" outlineLevel="2" x14ac:dyDescent="0.3">
      <c r="A39" s="26"/>
      <c r="B39" s="50"/>
      <c r="C39" s="39" t="s">
        <v>104</v>
      </c>
      <c r="D39" s="46"/>
      <c r="E39" s="46"/>
      <c r="F39" s="181"/>
      <c r="G39" s="47">
        <f t="shared" ref="G39" si="16">+F39*E39*D39</f>
        <v>0</v>
      </c>
      <c r="H39" s="48">
        <f t="shared" ref="H39" si="17">+G39/$H$3</f>
        <v>0</v>
      </c>
      <c r="I39" s="181"/>
      <c r="J39" s="47">
        <f t="shared" si="10"/>
        <v>0</v>
      </c>
      <c r="K39" s="48">
        <f t="shared" si="11"/>
        <v>0</v>
      </c>
      <c r="L39" s="181"/>
      <c r="M39" s="47">
        <f t="shared" si="12"/>
        <v>0</v>
      </c>
      <c r="N39" s="48">
        <f t="shared" si="13"/>
        <v>0</v>
      </c>
      <c r="O39" s="49"/>
      <c r="P39" s="26"/>
      <c r="Q39" s="26"/>
      <c r="R39" s="26"/>
      <c r="S39" s="26"/>
      <c r="T39" s="26"/>
      <c r="U39" s="26"/>
    </row>
    <row r="40" spans="1:21" outlineLevel="2" x14ac:dyDescent="0.3">
      <c r="A40" s="26"/>
      <c r="B40" s="50"/>
      <c r="C40" s="45" t="s">
        <v>120</v>
      </c>
      <c r="D40" s="46"/>
      <c r="E40" s="46"/>
      <c r="F40" s="181"/>
      <c r="G40" s="47">
        <f t="shared" si="8"/>
        <v>0</v>
      </c>
      <c r="H40" s="48">
        <f t="shared" si="9"/>
        <v>0</v>
      </c>
      <c r="I40" s="181"/>
      <c r="J40" s="47">
        <f t="shared" si="10"/>
        <v>0</v>
      </c>
      <c r="K40" s="48">
        <f t="shared" si="11"/>
        <v>0</v>
      </c>
      <c r="L40" s="181"/>
      <c r="M40" s="47">
        <f t="shared" si="12"/>
        <v>0</v>
      </c>
      <c r="N40" s="48">
        <f t="shared" si="13"/>
        <v>0</v>
      </c>
      <c r="O40" s="49"/>
      <c r="P40" s="26"/>
      <c r="Q40" s="26"/>
      <c r="R40" s="26"/>
      <c r="S40" s="26"/>
      <c r="T40" s="26"/>
      <c r="U40" s="26"/>
    </row>
    <row r="41" spans="1:21" outlineLevel="2" x14ac:dyDescent="0.3">
      <c r="A41" s="26"/>
      <c r="B41" s="50"/>
      <c r="C41" s="45" t="s">
        <v>120</v>
      </c>
      <c r="D41" s="46"/>
      <c r="E41" s="46"/>
      <c r="F41" s="181"/>
      <c r="G41" s="47">
        <f t="shared" si="8"/>
        <v>0</v>
      </c>
      <c r="H41" s="48">
        <f t="shared" si="9"/>
        <v>0</v>
      </c>
      <c r="I41" s="181"/>
      <c r="J41" s="47">
        <f t="shared" si="10"/>
        <v>0</v>
      </c>
      <c r="K41" s="48">
        <f t="shared" si="11"/>
        <v>0</v>
      </c>
      <c r="L41" s="181"/>
      <c r="M41" s="47">
        <f t="shared" si="12"/>
        <v>0</v>
      </c>
      <c r="N41" s="48">
        <f t="shared" si="13"/>
        <v>0</v>
      </c>
      <c r="O41" s="49"/>
      <c r="P41" s="26"/>
      <c r="Q41" s="26"/>
      <c r="R41" s="26"/>
      <c r="S41" s="26"/>
      <c r="T41" s="26"/>
      <c r="U41" s="26"/>
    </row>
    <row r="42" spans="1:21" outlineLevel="2" x14ac:dyDescent="0.3">
      <c r="A42" s="26"/>
      <c r="B42" s="50"/>
      <c r="C42" s="45" t="s">
        <v>120</v>
      </c>
      <c r="D42" s="46"/>
      <c r="E42" s="46"/>
      <c r="F42" s="181"/>
      <c r="G42" s="47">
        <f t="shared" si="8"/>
        <v>0</v>
      </c>
      <c r="H42" s="48">
        <f t="shared" si="9"/>
        <v>0</v>
      </c>
      <c r="I42" s="181"/>
      <c r="J42" s="47">
        <f t="shared" si="10"/>
        <v>0</v>
      </c>
      <c r="K42" s="48">
        <f t="shared" si="11"/>
        <v>0</v>
      </c>
      <c r="L42" s="181"/>
      <c r="M42" s="47">
        <f t="shared" si="12"/>
        <v>0</v>
      </c>
      <c r="N42" s="48">
        <f t="shared" si="13"/>
        <v>0</v>
      </c>
      <c r="O42" s="49"/>
      <c r="P42" s="26"/>
      <c r="Q42" s="26"/>
      <c r="R42" s="26"/>
      <c r="S42" s="26"/>
      <c r="T42" s="26"/>
      <c r="U42" s="26"/>
    </row>
    <row r="43" spans="1:21" ht="15" outlineLevel="2" thickBot="1" x14ac:dyDescent="0.35">
      <c r="A43" s="26"/>
      <c r="B43" s="50"/>
      <c r="C43" s="51" t="s">
        <v>110</v>
      </c>
      <c r="D43" s="46"/>
      <c r="E43" s="46"/>
      <c r="F43" s="181"/>
      <c r="G43" s="47">
        <f t="shared" si="8"/>
        <v>0</v>
      </c>
      <c r="H43" s="48">
        <f t="shared" si="9"/>
        <v>0</v>
      </c>
      <c r="I43" s="181"/>
      <c r="J43" s="47">
        <f t="shared" si="10"/>
        <v>0</v>
      </c>
      <c r="K43" s="48">
        <f t="shared" si="11"/>
        <v>0</v>
      </c>
      <c r="L43" s="181"/>
      <c r="M43" s="47">
        <f t="shared" si="12"/>
        <v>0</v>
      </c>
      <c r="N43" s="48">
        <f t="shared" si="13"/>
        <v>0</v>
      </c>
      <c r="O43" s="49"/>
      <c r="P43" s="26"/>
      <c r="Q43" s="26"/>
      <c r="R43" s="26"/>
      <c r="S43" s="26"/>
      <c r="T43" s="26"/>
      <c r="U43" s="26"/>
    </row>
    <row r="44" spans="1:21" ht="15" outlineLevel="1" thickBot="1" x14ac:dyDescent="0.35">
      <c r="A44" s="26"/>
      <c r="B44" s="52" t="str">
        <f>B34&amp;" Total"</f>
        <v>1.1.3 Total</v>
      </c>
      <c r="C44" s="53"/>
      <c r="D44" s="54"/>
      <c r="E44" s="54"/>
      <c r="F44" s="182"/>
      <c r="G44" s="54">
        <f>SUBTOTAL(9,G34:G43)</f>
        <v>0</v>
      </c>
      <c r="H44" s="55">
        <f>SUBTOTAL(9,H34:H43)</f>
        <v>0</v>
      </c>
      <c r="I44" s="182"/>
      <c r="J44" s="54">
        <f>SUBTOTAL(9,J34:J43)</f>
        <v>0</v>
      </c>
      <c r="K44" s="55">
        <f>SUBTOTAL(9,K34:K43)</f>
        <v>0</v>
      </c>
      <c r="L44" s="182"/>
      <c r="M44" s="54">
        <f>SUBTOTAL(9,M34:M43)</f>
        <v>0</v>
      </c>
      <c r="N44" s="55">
        <f>SUBTOTAL(9,N34:N43)</f>
        <v>0</v>
      </c>
      <c r="O44" s="49"/>
      <c r="P44" s="26"/>
      <c r="Q44" s="26"/>
      <c r="R44" s="26"/>
      <c r="S44" s="26"/>
      <c r="T44" s="26"/>
      <c r="U44" s="26"/>
    </row>
    <row r="45" spans="1:21" outlineLevel="2" x14ac:dyDescent="0.3">
      <c r="A45" s="26"/>
      <c r="B45" s="38">
        <v>1.4</v>
      </c>
      <c r="C45" s="39" t="s">
        <v>119</v>
      </c>
      <c r="D45" s="40"/>
      <c r="E45" s="40"/>
      <c r="F45" s="179"/>
      <c r="G45" s="180"/>
      <c r="H45" s="41"/>
      <c r="I45" s="179"/>
      <c r="J45" s="180"/>
      <c r="K45" s="41"/>
      <c r="L45" s="179"/>
      <c r="M45" s="180"/>
      <c r="N45" s="41"/>
      <c r="O45" s="42"/>
      <c r="P45" s="26"/>
      <c r="Q45" s="26"/>
      <c r="R45" s="26"/>
      <c r="S45" s="26"/>
      <c r="T45" s="26"/>
      <c r="U45" s="26"/>
    </row>
    <row r="46" spans="1:21" outlineLevel="2" x14ac:dyDescent="0.3">
      <c r="A46" s="26"/>
      <c r="B46" s="38"/>
      <c r="C46" s="39" t="s">
        <v>98</v>
      </c>
      <c r="D46" s="40"/>
      <c r="E46" s="40"/>
      <c r="F46" s="179"/>
      <c r="G46" s="180"/>
      <c r="H46" s="41"/>
      <c r="I46" s="179"/>
      <c r="J46" s="180"/>
      <c r="K46" s="41"/>
      <c r="L46" s="179"/>
      <c r="M46" s="180"/>
      <c r="N46" s="41"/>
      <c r="O46" s="42"/>
      <c r="P46" s="26"/>
      <c r="Q46" s="26"/>
      <c r="R46" s="26"/>
      <c r="S46" s="26"/>
      <c r="T46" s="26"/>
      <c r="U46" s="26"/>
    </row>
    <row r="47" spans="1:21" outlineLevel="2" x14ac:dyDescent="0.3">
      <c r="A47" s="26"/>
      <c r="B47" s="44"/>
      <c r="C47" s="45" t="s">
        <v>120</v>
      </c>
      <c r="D47" s="46"/>
      <c r="E47" s="46"/>
      <c r="F47" s="181"/>
      <c r="G47" s="47">
        <f t="shared" ref="G47:G54" si="18">+F47*E47*D47</f>
        <v>0</v>
      </c>
      <c r="H47" s="48">
        <f t="shared" ref="H47:H54" si="19">+G47/$H$3</f>
        <v>0</v>
      </c>
      <c r="I47" s="181"/>
      <c r="J47" s="47">
        <f t="shared" ref="J47:J54" si="20">+I47*E47*D47</f>
        <v>0</v>
      </c>
      <c r="K47" s="48">
        <f t="shared" ref="K47:K54" si="21">+J47/$H$3</f>
        <v>0</v>
      </c>
      <c r="L47" s="181"/>
      <c r="M47" s="47">
        <f t="shared" ref="M47:M54" si="22">+L47*E47*D47</f>
        <v>0</v>
      </c>
      <c r="N47" s="48">
        <f t="shared" ref="N47:N54" si="23">+M47/$H$3</f>
        <v>0</v>
      </c>
      <c r="O47" s="49"/>
      <c r="P47" s="26"/>
      <c r="Q47" s="26"/>
      <c r="R47" s="26"/>
      <c r="S47" s="26"/>
      <c r="T47" s="26"/>
      <c r="U47" s="26"/>
    </row>
    <row r="48" spans="1:21" outlineLevel="2" x14ac:dyDescent="0.3">
      <c r="A48" s="26"/>
      <c r="B48" s="50"/>
      <c r="C48" s="45" t="s">
        <v>120</v>
      </c>
      <c r="D48" s="46"/>
      <c r="E48" s="46"/>
      <c r="F48" s="181"/>
      <c r="G48" s="47">
        <f t="shared" si="18"/>
        <v>0</v>
      </c>
      <c r="H48" s="48">
        <f t="shared" si="19"/>
        <v>0</v>
      </c>
      <c r="I48" s="181"/>
      <c r="J48" s="47">
        <f t="shared" si="20"/>
        <v>0</v>
      </c>
      <c r="K48" s="48">
        <f t="shared" si="21"/>
        <v>0</v>
      </c>
      <c r="L48" s="181"/>
      <c r="M48" s="47">
        <f t="shared" si="22"/>
        <v>0</v>
      </c>
      <c r="N48" s="48">
        <f t="shared" si="23"/>
        <v>0</v>
      </c>
      <c r="O48" s="49"/>
      <c r="P48" s="26"/>
      <c r="Q48" s="26"/>
      <c r="R48" s="26"/>
      <c r="S48" s="26"/>
      <c r="T48" s="26"/>
      <c r="U48" s="26"/>
    </row>
    <row r="49" spans="1:21" outlineLevel="2" x14ac:dyDescent="0.3">
      <c r="A49" s="26"/>
      <c r="B49" s="50"/>
      <c r="C49" s="45" t="s">
        <v>110</v>
      </c>
      <c r="D49" s="46"/>
      <c r="E49" s="46"/>
      <c r="F49" s="181"/>
      <c r="G49" s="47">
        <f t="shared" ref="G49" si="24">+F49*E49*D49</f>
        <v>0</v>
      </c>
      <c r="H49" s="48">
        <f t="shared" ref="H49" si="25">+G49/$H$3</f>
        <v>0</v>
      </c>
      <c r="I49" s="181"/>
      <c r="J49" s="47">
        <f t="shared" si="20"/>
        <v>0</v>
      </c>
      <c r="K49" s="48">
        <f t="shared" si="21"/>
        <v>0</v>
      </c>
      <c r="L49" s="181"/>
      <c r="M49" s="47">
        <f t="shared" si="22"/>
        <v>0</v>
      </c>
      <c r="N49" s="48">
        <f t="shared" si="23"/>
        <v>0</v>
      </c>
      <c r="O49" s="49"/>
      <c r="P49" s="26"/>
      <c r="Q49" s="26"/>
      <c r="R49" s="26"/>
      <c r="S49" s="26"/>
      <c r="T49" s="26"/>
      <c r="U49" s="26"/>
    </row>
    <row r="50" spans="1:21" outlineLevel="2" x14ac:dyDescent="0.3">
      <c r="A50" s="26"/>
      <c r="B50" s="50"/>
      <c r="C50" s="39" t="s">
        <v>104</v>
      </c>
      <c r="D50" s="46"/>
      <c r="E50" s="46"/>
      <c r="F50" s="181"/>
      <c r="G50" s="47">
        <f t="shared" ref="G50" si="26">+F50*E50*D50</f>
        <v>0</v>
      </c>
      <c r="H50" s="48">
        <f t="shared" ref="H50" si="27">+G50/$H$3</f>
        <v>0</v>
      </c>
      <c r="I50" s="181"/>
      <c r="J50" s="47">
        <f t="shared" si="20"/>
        <v>0</v>
      </c>
      <c r="K50" s="48">
        <f t="shared" si="21"/>
        <v>0</v>
      </c>
      <c r="L50" s="181"/>
      <c r="M50" s="47">
        <f t="shared" si="22"/>
        <v>0</v>
      </c>
      <c r="N50" s="48">
        <f t="shared" si="23"/>
        <v>0</v>
      </c>
      <c r="O50" s="49"/>
      <c r="P50" s="26"/>
      <c r="Q50" s="26"/>
      <c r="R50" s="26"/>
      <c r="S50" s="26"/>
      <c r="T50" s="26"/>
      <c r="U50" s="26"/>
    </row>
    <row r="51" spans="1:21" outlineLevel="2" x14ac:dyDescent="0.3">
      <c r="A51" s="26"/>
      <c r="B51" s="50"/>
      <c r="C51" s="45" t="s">
        <v>120</v>
      </c>
      <c r="D51" s="46"/>
      <c r="E51" s="46"/>
      <c r="F51" s="181"/>
      <c r="G51" s="47">
        <f t="shared" si="18"/>
        <v>0</v>
      </c>
      <c r="H51" s="48">
        <f t="shared" si="19"/>
        <v>0</v>
      </c>
      <c r="I51" s="181"/>
      <c r="J51" s="47">
        <f t="shared" si="20"/>
        <v>0</v>
      </c>
      <c r="K51" s="48">
        <f t="shared" si="21"/>
        <v>0</v>
      </c>
      <c r="L51" s="181"/>
      <c r="M51" s="47">
        <f t="shared" si="22"/>
        <v>0</v>
      </c>
      <c r="N51" s="48">
        <f t="shared" si="23"/>
        <v>0</v>
      </c>
      <c r="O51" s="49"/>
      <c r="P51" s="26"/>
      <c r="Q51" s="26"/>
      <c r="R51" s="26"/>
      <c r="S51" s="26"/>
      <c r="T51" s="26"/>
      <c r="U51" s="26"/>
    </row>
    <row r="52" spans="1:21" outlineLevel="2" x14ac:dyDescent="0.3">
      <c r="A52" s="26"/>
      <c r="B52" s="50"/>
      <c r="C52" s="45" t="s">
        <v>120</v>
      </c>
      <c r="D52" s="46"/>
      <c r="E52" s="46"/>
      <c r="F52" s="181"/>
      <c r="G52" s="47">
        <f t="shared" si="18"/>
        <v>0</v>
      </c>
      <c r="H52" s="48">
        <f t="shared" si="19"/>
        <v>0</v>
      </c>
      <c r="I52" s="181"/>
      <c r="J52" s="47">
        <f t="shared" si="20"/>
        <v>0</v>
      </c>
      <c r="K52" s="48">
        <f t="shared" si="21"/>
        <v>0</v>
      </c>
      <c r="L52" s="181"/>
      <c r="M52" s="47">
        <f t="shared" si="22"/>
        <v>0</v>
      </c>
      <c r="N52" s="48">
        <f t="shared" si="23"/>
        <v>0</v>
      </c>
      <c r="O52" s="49"/>
      <c r="P52" s="26"/>
      <c r="Q52" s="26"/>
      <c r="R52" s="26"/>
      <c r="S52" s="26"/>
      <c r="T52" s="26"/>
      <c r="U52" s="26"/>
    </row>
    <row r="53" spans="1:21" outlineLevel="2" x14ac:dyDescent="0.3">
      <c r="A53" s="26"/>
      <c r="B53" s="50"/>
      <c r="C53" s="45" t="s">
        <v>120</v>
      </c>
      <c r="D53" s="46"/>
      <c r="E53" s="46"/>
      <c r="F53" s="181"/>
      <c r="G53" s="47">
        <f t="shared" si="18"/>
        <v>0</v>
      </c>
      <c r="H53" s="48">
        <f t="shared" si="19"/>
        <v>0</v>
      </c>
      <c r="I53" s="181"/>
      <c r="J53" s="47">
        <f t="shared" si="20"/>
        <v>0</v>
      </c>
      <c r="K53" s="48">
        <f t="shared" si="21"/>
        <v>0</v>
      </c>
      <c r="L53" s="181"/>
      <c r="M53" s="47">
        <f t="shared" si="22"/>
        <v>0</v>
      </c>
      <c r="N53" s="48">
        <f t="shared" si="23"/>
        <v>0</v>
      </c>
      <c r="O53" s="49"/>
      <c r="P53" s="26"/>
      <c r="Q53" s="26"/>
      <c r="R53" s="26"/>
      <c r="S53" s="26"/>
      <c r="T53" s="26"/>
      <c r="U53" s="26"/>
    </row>
    <row r="54" spans="1:21" ht="15" outlineLevel="2" thickBot="1" x14ac:dyDescent="0.35">
      <c r="A54" s="26"/>
      <c r="B54" s="50"/>
      <c r="C54" s="51" t="s">
        <v>110</v>
      </c>
      <c r="D54" s="46"/>
      <c r="E54" s="46"/>
      <c r="F54" s="181"/>
      <c r="G54" s="47">
        <f t="shared" si="18"/>
        <v>0</v>
      </c>
      <c r="H54" s="48">
        <f t="shared" si="19"/>
        <v>0</v>
      </c>
      <c r="I54" s="181"/>
      <c r="J54" s="47">
        <f t="shared" si="20"/>
        <v>0</v>
      </c>
      <c r="K54" s="48">
        <f t="shared" si="21"/>
        <v>0</v>
      </c>
      <c r="L54" s="181"/>
      <c r="M54" s="47">
        <f t="shared" si="22"/>
        <v>0</v>
      </c>
      <c r="N54" s="48">
        <f t="shared" si="23"/>
        <v>0</v>
      </c>
      <c r="O54" s="49"/>
      <c r="P54" s="26"/>
      <c r="Q54" s="26"/>
      <c r="R54" s="26"/>
      <c r="S54" s="26"/>
      <c r="T54" s="26"/>
      <c r="U54" s="26"/>
    </row>
    <row r="55" spans="1:21" ht="15" outlineLevel="1" thickBot="1" x14ac:dyDescent="0.35">
      <c r="A55" s="26"/>
      <c r="B55" s="52" t="str">
        <f>B45&amp;" Total"</f>
        <v>1.4 Total</v>
      </c>
      <c r="C55" s="53"/>
      <c r="D55" s="54"/>
      <c r="E55" s="54"/>
      <c r="F55" s="182"/>
      <c r="G55" s="54">
        <f>SUBTOTAL(9,G45:G54)</f>
        <v>0</v>
      </c>
      <c r="H55" s="55">
        <f>SUBTOTAL(9,H45:H54)</f>
        <v>0</v>
      </c>
      <c r="I55" s="182"/>
      <c r="J55" s="54">
        <f>SUBTOTAL(9,J45:J54)</f>
        <v>0</v>
      </c>
      <c r="K55" s="55">
        <f>SUBTOTAL(9,K45:K54)</f>
        <v>0</v>
      </c>
      <c r="L55" s="182"/>
      <c r="M55" s="54">
        <f>SUBTOTAL(9,M45:M54)</f>
        <v>0</v>
      </c>
      <c r="N55" s="55">
        <f>SUBTOTAL(9,N45:N54)</f>
        <v>0</v>
      </c>
      <c r="O55" s="49"/>
      <c r="P55" s="26"/>
      <c r="Q55" s="26"/>
      <c r="R55" s="26"/>
      <c r="S55" s="26"/>
      <c r="T55" s="26"/>
      <c r="U55" s="26"/>
    </row>
    <row r="56" spans="1:21" outlineLevel="2" x14ac:dyDescent="0.3">
      <c r="A56" s="26"/>
      <c r="B56" s="38">
        <v>1.5</v>
      </c>
      <c r="C56" s="39" t="s">
        <v>119</v>
      </c>
      <c r="D56" s="40"/>
      <c r="E56" s="40"/>
      <c r="F56" s="179"/>
      <c r="G56" s="180"/>
      <c r="H56" s="41"/>
      <c r="I56" s="179"/>
      <c r="J56" s="180"/>
      <c r="K56" s="41"/>
      <c r="L56" s="179"/>
      <c r="M56" s="180"/>
      <c r="N56" s="41"/>
      <c r="O56" s="42"/>
      <c r="P56" s="26"/>
      <c r="Q56" s="26"/>
      <c r="R56" s="26"/>
      <c r="S56" s="26"/>
      <c r="T56" s="26"/>
      <c r="U56" s="26"/>
    </row>
    <row r="57" spans="1:21" outlineLevel="2" x14ac:dyDescent="0.3">
      <c r="A57" s="26"/>
      <c r="B57" s="38"/>
      <c r="C57" s="39" t="s">
        <v>98</v>
      </c>
      <c r="D57" s="40"/>
      <c r="E57" s="40"/>
      <c r="F57" s="179"/>
      <c r="G57" s="180"/>
      <c r="H57" s="41"/>
      <c r="I57" s="179"/>
      <c r="J57" s="180"/>
      <c r="K57" s="41"/>
      <c r="L57" s="179"/>
      <c r="M57" s="180"/>
      <c r="N57" s="41"/>
      <c r="O57" s="42"/>
      <c r="P57" s="26"/>
      <c r="Q57" s="26"/>
      <c r="R57" s="26"/>
      <c r="S57" s="26"/>
      <c r="T57" s="26"/>
      <c r="U57" s="26"/>
    </row>
    <row r="58" spans="1:21" outlineLevel="2" x14ac:dyDescent="0.3">
      <c r="A58" s="26"/>
      <c r="B58" s="44"/>
      <c r="C58" s="45" t="s">
        <v>120</v>
      </c>
      <c r="D58" s="46"/>
      <c r="E58" s="46"/>
      <c r="F58" s="181"/>
      <c r="G58" s="47">
        <f t="shared" ref="G58:G65" si="28">+F58*E58*D58</f>
        <v>0</v>
      </c>
      <c r="H58" s="48">
        <f t="shared" ref="H58:H65" si="29">+G58/$H$3</f>
        <v>0</v>
      </c>
      <c r="I58" s="181"/>
      <c r="J58" s="47">
        <f t="shared" ref="J58:J65" si="30">+I58*E58*D58</f>
        <v>0</v>
      </c>
      <c r="K58" s="48">
        <f t="shared" ref="K58:K65" si="31">+J58/$H$3</f>
        <v>0</v>
      </c>
      <c r="L58" s="181"/>
      <c r="M58" s="47">
        <f t="shared" ref="M58:M65" si="32">+L58*E58*D58</f>
        <v>0</v>
      </c>
      <c r="N58" s="48">
        <f t="shared" ref="N58:N65" si="33">+M58/$H$3</f>
        <v>0</v>
      </c>
      <c r="O58" s="49"/>
      <c r="P58" s="26"/>
      <c r="Q58" s="26"/>
      <c r="R58" s="26"/>
      <c r="S58" s="26"/>
      <c r="T58" s="26"/>
      <c r="U58" s="26"/>
    </row>
    <row r="59" spans="1:21" outlineLevel="2" x14ac:dyDescent="0.3">
      <c r="A59" s="26"/>
      <c r="B59" s="50"/>
      <c r="C59" s="45" t="s">
        <v>120</v>
      </c>
      <c r="D59" s="46"/>
      <c r="E59" s="46"/>
      <c r="F59" s="181"/>
      <c r="G59" s="47">
        <f t="shared" si="28"/>
        <v>0</v>
      </c>
      <c r="H59" s="48">
        <f t="shared" si="29"/>
        <v>0</v>
      </c>
      <c r="I59" s="181"/>
      <c r="J59" s="47">
        <f t="shared" si="30"/>
        <v>0</v>
      </c>
      <c r="K59" s="48">
        <f t="shared" si="31"/>
        <v>0</v>
      </c>
      <c r="L59" s="181"/>
      <c r="M59" s="47">
        <f t="shared" si="32"/>
        <v>0</v>
      </c>
      <c r="N59" s="48">
        <f t="shared" si="33"/>
        <v>0</v>
      </c>
      <c r="O59" s="49"/>
      <c r="P59" s="26"/>
      <c r="Q59" s="26"/>
      <c r="R59" s="26"/>
      <c r="S59" s="26"/>
      <c r="T59" s="26"/>
      <c r="U59" s="26"/>
    </row>
    <row r="60" spans="1:21" outlineLevel="2" x14ac:dyDescent="0.3">
      <c r="A60" s="26"/>
      <c r="B60" s="50"/>
      <c r="C60" s="45" t="s">
        <v>110</v>
      </c>
      <c r="D60" s="46"/>
      <c r="E60" s="46"/>
      <c r="F60" s="181"/>
      <c r="G60" s="47">
        <f t="shared" ref="G60" si="34">+F60*E60*D60</f>
        <v>0</v>
      </c>
      <c r="H60" s="48">
        <f t="shared" ref="H60" si="35">+G60/$H$3</f>
        <v>0</v>
      </c>
      <c r="I60" s="181"/>
      <c r="J60" s="47">
        <f t="shared" si="30"/>
        <v>0</v>
      </c>
      <c r="K60" s="48">
        <f t="shared" si="31"/>
        <v>0</v>
      </c>
      <c r="L60" s="181"/>
      <c r="M60" s="47">
        <f t="shared" si="32"/>
        <v>0</v>
      </c>
      <c r="N60" s="48">
        <f t="shared" si="33"/>
        <v>0</v>
      </c>
      <c r="O60" s="49"/>
      <c r="P60" s="26"/>
      <c r="Q60" s="26"/>
      <c r="R60" s="26"/>
      <c r="S60" s="26"/>
      <c r="T60" s="26"/>
      <c r="U60" s="26"/>
    </row>
    <row r="61" spans="1:21" outlineLevel="2" x14ac:dyDescent="0.3">
      <c r="A61" s="26"/>
      <c r="B61" s="50"/>
      <c r="C61" s="39" t="s">
        <v>104</v>
      </c>
      <c r="D61" s="46"/>
      <c r="E61" s="46"/>
      <c r="F61" s="181"/>
      <c r="G61" s="47">
        <f t="shared" ref="G61" si="36">+F61*E61*D61</f>
        <v>0</v>
      </c>
      <c r="H61" s="48">
        <f t="shared" ref="H61" si="37">+G61/$H$3</f>
        <v>0</v>
      </c>
      <c r="I61" s="181"/>
      <c r="J61" s="47">
        <f t="shared" si="30"/>
        <v>0</v>
      </c>
      <c r="K61" s="48">
        <f t="shared" si="31"/>
        <v>0</v>
      </c>
      <c r="L61" s="181"/>
      <c r="M61" s="47">
        <f t="shared" si="32"/>
        <v>0</v>
      </c>
      <c r="N61" s="48">
        <f t="shared" si="33"/>
        <v>0</v>
      </c>
      <c r="O61" s="49"/>
      <c r="P61" s="26"/>
      <c r="Q61" s="26"/>
      <c r="R61" s="26"/>
      <c r="S61" s="26"/>
      <c r="T61" s="26"/>
      <c r="U61" s="26"/>
    </row>
    <row r="62" spans="1:21" outlineLevel="2" x14ac:dyDescent="0.3">
      <c r="A62" s="26"/>
      <c r="B62" s="50"/>
      <c r="C62" s="45" t="s">
        <v>120</v>
      </c>
      <c r="D62" s="46"/>
      <c r="E62" s="46"/>
      <c r="F62" s="181"/>
      <c r="G62" s="47">
        <f t="shared" si="28"/>
        <v>0</v>
      </c>
      <c r="H62" s="48">
        <f t="shared" si="29"/>
        <v>0</v>
      </c>
      <c r="I62" s="181"/>
      <c r="J62" s="47">
        <f t="shared" si="30"/>
        <v>0</v>
      </c>
      <c r="K62" s="48">
        <f t="shared" si="31"/>
        <v>0</v>
      </c>
      <c r="L62" s="181"/>
      <c r="M62" s="47">
        <f t="shared" si="32"/>
        <v>0</v>
      </c>
      <c r="N62" s="48">
        <f t="shared" si="33"/>
        <v>0</v>
      </c>
      <c r="O62" s="49"/>
      <c r="P62" s="26"/>
      <c r="Q62" s="26"/>
      <c r="R62" s="26"/>
      <c r="S62" s="26"/>
      <c r="T62" s="26"/>
      <c r="U62" s="26"/>
    </row>
    <row r="63" spans="1:21" outlineLevel="2" x14ac:dyDescent="0.3">
      <c r="A63" s="26"/>
      <c r="B63" s="50"/>
      <c r="C63" s="45" t="s">
        <v>120</v>
      </c>
      <c r="D63" s="46"/>
      <c r="E63" s="46"/>
      <c r="F63" s="181"/>
      <c r="G63" s="47">
        <f t="shared" si="28"/>
        <v>0</v>
      </c>
      <c r="H63" s="48">
        <f t="shared" si="29"/>
        <v>0</v>
      </c>
      <c r="I63" s="181"/>
      <c r="J63" s="47">
        <f t="shared" si="30"/>
        <v>0</v>
      </c>
      <c r="K63" s="48">
        <f t="shared" si="31"/>
        <v>0</v>
      </c>
      <c r="L63" s="181"/>
      <c r="M63" s="47">
        <f t="shared" si="32"/>
        <v>0</v>
      </c>
      <c r="N63" s="48">
        <f t="shared" si="33"/>
        <v>0</v>
      </c>
      <c r="O63" s="49"/>
      <c r="P63" s="26"/>
      <c r="Q63" s="26"/>
      <c r="R63" s="26"/>
      <c r="S63" s="26"/>
      <c r="T63" s="26"/>
      <c r="U63" s="26"/>
    </row>
    <row r="64" spans="1:21" outlineLevel="2" x14ac:dyDescent="0.3">
      <c r="A64" s="26"/>
      <c r="B64" s="50"/>
      <c r="C64" s="45" t="s">
        <v>120</v>
      </c>
      <c r="D64" s="46"/>
      <c r="E64" s="46"/>
      <c r="F64" s="181"/>
      <c r="G64" s="47">
        <f t="shared" si="28"/>
        <v>0</v>
      </c>
      <c r="H64" s="48">
        <f t="shared" si="29"/>
        <v>0</v>
      </c>
      <c r="I64" s="181"/>
      <c r="J64" s="47">
        <f t="shared" si="30"/>
        <v>0</v>
      </c>
      <c r="K64" s="48">
        <f t="shared" si="31"/>
        <v>0</v>
      </c>
      <c r="L64" s="181"/>
      <c r="M64" s="47">
        <f t="shared" si="32"/>
        <v>0</v>
      </c>
      <c r="N64" s="48">
        <f t="shared" si="33"/>
        <v>0</v>
      </c>
      <c r="O64" s="49"/>
      <c r="P64" s="26"/>
      <c r="Q64" s="26"/>
      <c r="R64" s="26"/>
      <c r="S64" s="26"/>
      <c r="T64" s="26"/>
      <c r="U64" s="26"/>
    </row>
    <row r="65" spans="1:21" ht="15" outlineLevel="2" thickBot="1" x14ac:dyDescent="0.35">
      <c r="A65" s="26"/>
      <c r="B65" s="50"/>
      <c r="C65" s="51" t="s">
        <v>110</v>
      </c>
      <c r="D65" s="46"/>
      <c r="E65" s="46"/>
      <c r="F65" s="181"/>
      <c r="G65" s="47">
        <f t="shared" si="28"/>
        <v>0</v>
      </c>
      <c r="H65" s="48">
        <f t="shared" si="29"/>
        <v>0</v>
      </c>
      <c r="I65" s="181"/>
      <c r="J65" s="47">
        <f t="shared" si="30"/>
        <v>0</v>
      </c>
      <c r="K65" s="48">
        <f t="shared" si="31"/>
        <v>0</v>
      </c>
      <c r="L65" s="181"/>
      <c r="M65" s="47">
        <f t="shared" si="32"/>
        <v>0</v>
      </c>
      <c r="N65" s="48">
        <f t="shared" si="33"/>
        <v>0</v>
      </c>
      <c r="O65" s="49"/>
      <c r="P65" s="26"/>
      <c r="Q65" s="26"/>
      <c r="R65" s="26"/>
      <c r="S65" s="26"/>
      <c r="T65" s="26"/>
      <c r="U65" s="26"/>
    </row>
    <row r="66" spans="1:21" ht="15" outlineLevel="1" thickBot="1" x14ac:dyDescent="0.35">
      <c r="A66" s="26"/>
      <c r="B66" s="52" t="str">
        <f>B56&amp;" Total"</f>
        <v>1.5 Total</v>
      </c>
      <c r="C66" s="53"/>
      <c r="D66" s="54"/>
      <c r="E66" s="54"/>
      <c r="F66" s="182"/>
      <c r="G66" s="54">
        <f>SUBTOTAL(9,G56:G65)</f>
        <v>0</v>
      </c>
      <c r="H66" s="55">
        <f>SUBTOTAL(9,H56:H65)</f>
        <v>0</v>
      </c>
      <c r="I66" s="182"/>
      <c r="J66" s="54">
        <f>SUBTOTAL(9,J56:J65)</f>
        <v>0</v>
      </c>
      <c r="K66" s="55">
        <f>SUBTOTAL(9,K56:K65)</f>
        <v>0</v>
      </c>
      <c r="L66" s="182"/>
      <c r="M66" s="54">
        <f>SUBTOTAL(9,M56:M65)</f>
        <v>0</v>
      </c>
      <c r="N66" s="55">
        <f>SUBTOTAL(9,N56:N65)</f>
        <v>0</v>
      </c>
      <c r="O66" s="49"/>
      <c r="P66" s="26"/>
      <c r="Q66" s="26"/>
      <c r="R66" s="26"/>
      <c r="S66" s="26"/>
      <c r="T66" s="26"/>
      <c r="U66" s="26"/>
    </row>
    <row r="67" spans="1:21" outlineLevel="2" x14ac:dyDescent="0.3">
      <c r="A67" s="26"/>
      <c r="B67" s="38">
        <v>1.6</v>
      </c>
      <c r="C67" s="39" t="s">
        <v>119</v>
      </c>
      <c r="D67" s="40"/>
      <c r="E67" s="40"/>
      <c r="F67" s="179"/>
      <c r="G67" s="180"/>
      <c r="H67" s="41"/>
      <c r="I67" s="179"/>
      <c r="J67" s="180"/>
      <c r="K67" s="41"/>
      <c r="L67" s="179"/>
      <c r="M67" s="180"/>
      <c r="N67" s="41"/>
      <c r="O67" s="42"/>
      <c r="P67" s="26"/>
      <c r="Q67" s="26"/>
      <c r="R67" s="26"/>
      <c r="S67" s="26"/>
      <c r="T67" s="26"/>
      <c r="U67" s="26"/>
    </row>
    <row r="68" spans="1:21" outlineLevel="2" x14ac:dyDescent="0.3">
      <c r="A68" s="26"/>
      <c r="B68" s="38"/>
      <c r="C68" s="39" t="s">
        <v>98</v>
      </c>
      <c r="D68" s="40"/>
      <c r="E68" s="40"/>
      <c r="F68" s="179"/>
      <c r="G68" s="180"/>
      <c r="H68" s="41"/>
      <c r="I68" s="179"/>
      <c r="J68" s="180"/>
      <c r="K68" s="41"/>
      <c r="L68" s="179"/>
      <c r="M68" s="180"/>
      <c r="N68" s="41"/>
      <c r="O68" s="42"/>
      <c r="P68" s="26"/>
      <c r="Q68" s="26"/>
      <c r="R68" s="26"/>
      <c r="S68" s="26"/>
      <c r="T68" s="26"/>
      <c r="U68" s="26"/>
    </row>
    <row r="69" spans="1:21" outlineLevel="2" x14ac:dyDescent="0.3">
      <c r="A69" s="26"/>
      <c r="B69" s="44"/>
      <c r="C69" s="45" t="s">
        <v>120</v>
      </c>
      <c r="D69" s="46"/>
      <c r="E69" s="46"/>
      <c r="F69" s="181"/>
      <c r="G69" s="47">
        <f t="shared" ref="G69:G76" si="38">+F69*E69*D69</f>
        <v>0</v>
      </c>
      <c r="H69" s="48">
        <f t="shared" ref="H69:H76" si="39">+G69/$H$3</f>
        <v>0</v>
      </c>
      <c r="I69" s="181"/>
      <c r="J69" s="47">
        <f t="shared" ref="J69:J76" si="40">+I69*E69*D69</f>
        <v>0</v>
      </c>
      <c r="K69" s="48">
        <f t="shared" ref="K69:K76" si="41">+J69/$H$3</f>
        <v>0</v>
      </c>
      <c r="L69" s="181"/>
      <c r="M69" s="47">
        <f t="shared" ref="M69:M76" si="42">+L69*E69*D69</f>
        <v>0</v>
      </c>
      <c r="N69" s="48">
        <f t="shared" ref="N69:N76" si="43">+M69/$H$3</f>
        <v>0</v>
      </c>
      <c r="O69" s="49"/>
      <c r="P69" s="26"/>
      <c r="Q69" s="26"/>
      <c r="R69" s="26"/>
      <c r="S69" s="26"/>
      <c r="T69" s="26"/>
      <c r="U69" s="26"/>
    </row>
    <row r="70" spans="1:21" outlineLevel="2" x14ac:dyDescent="0.3">
      <c r="A70" s="26"/>
      <c r="B70" s="50"/>
      <c r="C70" s="45" t="s">
        <v>120</v>
      </c>
      <c r="D70" s="46"/>
      <c r="E70" s="46"/>
      <c r="F70" s="181"/>
      <c r="G70" s="47">
        <f t="shared" si="38"/>
        <v>0</v>
      </c>
      <c r="H70" s="48">
        <f t="shared" si="39"/>
        <v>0</v>
      </c>
      <c r="I70" s="181"/>
      <c r="J70" s="47">
        <f t="shared" si="40"/>
        <v>0</v>
      </c>
      <c r="K70" s="48">
        <f t="shared" si="41"/>
        <v>0</v>
      </c>
      <c r="L70" s="181"/>
      <c r="M70" s="47">
        <f t="shared" si="42"/>
        <v>0</v>
      </c>
      <c r="N70" s="48">
        <f t="shared" si="43"/>
        <v>0</v>
      </c>
      <c r="O70" s="49"/>
      <c r="P70" s="26"/>
      <c r="Q70" s="26"/>
      <c r="R70" s="26"/>
      <c r="S70" s="26"/>
      <c r="T70" s="26"/>
      <c r="U70" s="26"/>
    </row>
    <row r="71" spans="1:21" outlineLevel="2" x14ac:dyDescent="0.3">
      <c r="A71" s="26"/>
      <c r="B71" s="50"/>
      <c r="C71" s="45" t="s">
        <v>110</v>
      </c>
      <c r="D71" s="46"/>
      <c r="E71" s="46"/>
      <c r="F71" s="181"/>
      <c r="G71" s="47">
        <f t="shared" ref="G71:G72" si="44">+F71*E71*D71</f>
        <v>0</v>
      </c>
      <c r="H71" s="48">
        <f t="shared" ref="H71:H72" si="45">+G71/$H$3</f>
        <v>0</v>
      </c>
      <c r="I71" s="181"/>
      <c r="J71" s="47">
        <f t="shared" si="40"/>
        <v>0</v>
      </c>
      <c r="K71" s="48">
        <f t="shared" si="41"/>
        <v>0</v>
      </c>
      <c r="L71" s="181"/>
      <c r="M71" s="47">
        <f t="shared" si="42"/>
        <v>0</v>
      </c>
      <c r="N71" s="48">
        <f t="shared" si="43"/>
        <v>0</v>
      </c>
      <c r="O71" s="49"/>
      <c r="P71" s="26"/>
      <c r="Q71" s="26"/>
      <c r="R71" s="26"/>
      <c r="S71" s="26"/>
      <c r="T71" s="26"/>
      <c r="U71" s="26"/>
    </row>
    <row r="72" spans="1:21" outlineLevel="2" x14ac:dyDescent="0.3">
      <c r="A72" s="26"/>
      <c r="B72" s="50"/>
      <c r="C72" s="39" t="s">
        <v>104</v>
      </c>
      <c r="D72" s="46"/>
      <c r="E72" s="46"/>
      <c r="F72" s="181"/>
      <c r="G72" s="47">
        <f t="shared" si="44"/>
        <v>0</v>
      </c>
      <c r="H72" s="48">
        <f t="shared" si="45"/>
        <v>0</v>
      </c>
      <c r="I72" s="181"/>
      <c r="J72" s="47">
        <f t="shared" si="40"/>
        <v>0</v>
      </c>
      <c r="K72" s="48">
        <f t="shared" si="41"/>
        <v>0</v>
      </c>
      <c r="L72" s="181"/>
      <c r="M72" s="47">
        <f t="shared" si="42"/>
        <v>0</v>
      </c>
      <c r="N72" s="48">
        <f t="shared" si="43"/>
        <v>0</v>
      </c>
      <c r="O72" s="49"/>
      <c r="P72" s="26"/>
      <c r="Q72" s="26"/>
      <c r="R72" s="26"/>
      <c r="S72" s="26"/>
      <c r="T72" s="26"/>
      <c r="U72" s="26"/>
    </row>
    <row r="73" spans="1:21" outlineLevel="2" x14ac:dyDescent="0.3">
      <c r="A73" s="26"/>
      <c r="B73" s="50"/>
      <c r="C73" s="45" t="s">
        <v>120</v>
      </c>
      <c r="D73" s="46"/>
      <c r="E73" s="46"/>
      <c r="F73" s="181"/>
      <c r="G73" s="47">
        <f t="shared" si="38"/>
        <v>0</v>
      </c>
      <c r="H73" s="48">
        <f t="shared" si="39"/>
        <v>0</v>
      </c>
      <c r="I73" s="181"/>
      <c r="J73" s="47">
        <f t="shared" si="40"/>
        <v>0</v>
      </c>
      <c r="K73" s="48">
        <f t="shared" si="41"/>
        <v>0</v>
      </c>
      <c r="L73" s="181"/>
      <c r="M73" s="47">
        <f t="shared" si="42"/>
        <v>0</v>
      </c>
      <c r="N73" s="48">
        <f t="shared" si="43"/>
        <v>0</v>
      </c>
      <c r="O73" s="49"/>
      <c r="P73" s="26"/>
      <c r="Q73" s="26"/>
      <c r="R73" s="26"/>
      <c r="S73" s="26"/>
      <c r="T73" s="26"/>
      <c r="U73" s="26"/>
    </row>
    <row r="74" spans="1:21" outlineLevel="2" x14ac:dyDescent="0.3">
      <c r="A74" s="26"/>
      <c r="B74" s="50"/>
      <c r="C74" s="45" t="s">
        <v>120</v>
      </c>
      <c r="D74" s="46"/>
      <c r="E74" s="46"/>
      <c r="F74" s="181"/>
      <c r="G74" s="47">
        <f t="shared" si="38"/>
        <v>0</v>
      </c>
      <c r="H74" s="48">
        <f t="shared" si="39"/>
        <v>0</v>
      </c>
      <c r="I74" s="181"/>
      <c r="J74" s="47">
        <f t="shared" si="40"/>
        <v>0</v>
      </c>
      <c r="K74" s="48">
        <f t="shared" si="41"/>
        <v>0</v>
      </c>
      <c r="L74" s="181"/>
      <c r="M74" s="47">
        <f t="shared" si="42"/>
        <v>0</v>
      </c>
      <c r="N74" s="48">
        <f t="shared" si="43"/>
        <v>0</v>
      </c>
      <c r="O74" s="49"/>
      <c r="P74" s="26"/>
      <c r="Q74" s="26"/>
      <c r="R74" s="26"/>
      <c r="S74" s="26"/>
      <c r="T74" s="26"/>
      <c r="U74" s="26"/>
    </row>
    <row r="75" spans="1:21" outlineLevel="2" x14ac:dyDescent="0.3">
      <c r="A75" s="26"/>
      <c r="B75" s="50"/>
      <c r="C75" s="45" t="s">
        <v>120</v>
      </c>
      <c r="D75" s="46"/>
      <c r="E75" s="46"/>
      <c r="F75" s="181"/>
      <c r="G75" s="47">
        <f t="shared" si="38"/>
        <v>0</v>
      </c>
      <c r="H75" s="48">
        <f t="shared" si="39"/>
        <v>0</v>
      </c>
      <c r="I75" s="181"/>
      <c r="J75" s="47">
        <f t="shared" si="40"/>
        <v>0</v>
      </c>
      <c r="K75" s="48">
        <f t="shared" si="41"/>
        <v>0</v>
      </c>
      <c r="L75" s="181"/>
      <c r="M75" s="47">
        <f t="shared" si="42"/>
        <v>0</v>
      </c>
      <c r="N75" s="48">
        <f t="shared" si="43"/>
        <v>0</v>
      </c>
      <c r="O75" s="49"/>
      <c r="P75" s="26"/>
      <c r="Q75" s="26"/>
      <c r="R75" s="26"/>
      <c r="S75" s="26"/>
      <c r="T75" s="26"/>
      <c r="U75" s="26"/>
    </row>
    <row r="76" spans="1:21" ht="15" outlineLevel="2" thickBot="1" x14ac:dyDescent="0.35">
      <c r="A76" s="26"/>
      <c r="B76" s="50"/>
      <c r="C76" s="51" t="s">
        <v>110</v>
      </c>
      <c r="D76" s="46"/>
      <c r="E76" s="46"/>
      <c r="F76" s="181"/>
      <c r="G76" s="47">
        <f t="shared" si="38"/>
        <v>0</v>
      </c>
      <c r="H76" s="48">
        <f t="shared" si="39"/>
        <v>0</v>
      </c>
      <c r="I76" s="181"/>
      <c r="J76" s="47">
        <f t="shared" si="40"/>
        <v>0</v>
      </c>
      <c r="K76" s="48">
        <f t="shared" si="41"/>
        <v>0</v>
      </c>
      <c r="L76" s="181"/>
      <c r="M76" s="47">
        <f t="shared" si="42"/>
        <v>0</v>
      </c>
      <c r="N76" s="48">
        <f t="shared" si="43"/>
        <v>0</v>
      </c>
      <c r="O76" s="49"/>
      <c r="P76" s="26"/>
      <c r="Q76" s="26"/>
      <c r="R76" s="26"/>
      <c r="S76" s="26"/>
      <c r="T76" s="26"/>
      <c r="U76" s="26"/>
    </row>
    <row r="77" spans="1:21" ht="15" outlineLevel="1" thickBot="1" x14ac:dyDescent="0.35">
      <c r="A77" s="26"/>
      <c r="B77" s="52" t="str">
        <f>B67&amp;" Total"</f>
        <v>1.6 Total</v>
      </c>
      <c r="C77" s="53"/>
      <c r="D77" s="54"/>
      <c r="E77" s="54"/>
      <c r="F77" s="182"/>
      <c r="G77" s="54">
        <f>SUBTOTAL(9,G67:G76)</f>
        <v>0</v>
      </c>
      <c r="H77" s="55">
        <f>SUBTOTAL(9,H67:H76)</f>
        <v>0</v>
      </c>
      <c r="I77" s="182"/>
      <c r="J77" s="54">
        <f>SUBTOTAL(9,J67:J76)</f>
        <v>0</v>
      </c>
      <c r="K77" s="55">
        <f>SUBTOTAL(9,K67:K76)</f>
        <v>0</v>
      </c>
      <c r="L77" s="182"/>
      <c r="M77" s="54">
        <f>SUBTOTAL(9,M67:M76)</f>
        <v>0</v>
      </c>
      <c r="N77" s="55">
        <f>SUBTOTAL(9,N67:N76)</f>
        <v>0</v>
      </c>
      <c r="O77" s="49"/>
      <c r="P77" s="26"/>
      <c r="Q77" s="26"/>
      <c r="R77" s="26"/>
      <c r="S77" s="26"/>
      <c r="T77" s="26"/>
      <c r="U77" s="26"/>
    </row>
    <row r="78" spans="1:21" outlineLevel="2" x14ac:dyDescent="0.3">
      <c r="A78" s="26"/>
      <c r="B78" s="38" t="s">
        <v>121</v>
      </c>
      <c r="C78" s="39" t="s">
        <v>119</v>
      </c>
      <c r="D78" s="40"/>
      <c r="E78" s="40"/>
      <c r="F78" s="179"/>
      <c r="G78" s="180"/>
      <c r="H78" s="41"/>
      <c r="I78" s="179"/>
      <c r="J78" s="180"/>
      <c r="K78" s="41"/>
      <c r="L78" s="179"/>
      <c r="M78" s="180"/>
      <c r="N78" s="41"/>
      <c r="O78" s="42"/>
      <c r="P78" s="26"/>
      <c r="Q78" s="26"/>
      <c r="R78" s="26"/>
      <c r="S78" s="26"/>
      <c r="T78" s="26"/>
      <c r="U78" s="26"/>
    </row>
    <row r="79" spans="1:21" outlineLevel="2" x14ac:dyDescent="0.3">
      <c r="A79" s="26"/>
      <c r="B79" s="38"/>
      <c r="C79" s="39" t="s">
        <v>98</v>
      </c>
      <c r="D79" s="40"/>
      <c r="E79" s="40"/>
      <c r="F79" s="179"/>
      <c r="G79" s="180"/>
      <c r="H79" s="41"/>
      <c r="I79" s="179"/>
      <c r="J79" s="180"/>
      <c r="K79" s="41"/>
      <c r="L79" s="179"/>
      <c r="M79" s="180"/>
      <c r="N79" s="41"/>
      <c r="O79" s="42"/>
      <c r="P79" s="26"/>
      <c r="Q79" s="26"/>
      <c r="R79" s="26"/>
      <c r="S79" s="26"/>
      <c r="T79" s="26"/>
      <c r="U79" s="26"/>
    </row>
    <row r="80" spans="1:21" outlineLevel="2" x14ac:dyDescent="0.3">
      <c r="A80" s="26"/>
      <c r="B80" s="44"/>
      <c r="C80" s="45" t="s">
        <v>120</v>
      </c>
      <c r="D80" s="46"/>
      <c r="E80" s="46"/>
      <c r="F80" s="181"/>
      <c r="G80" s="47">
        <f t="shared" ref="G80:G87" si="46">+F80*E80*D80</f>
        <v>0</v>
      </c>
      <c r="H80" s="48">
        <f t="shared" ref="H80:H87" si="47">+G80/$H$3</f>
        <v>0</v>
      </c>
      <c r="I80" s="181"/>
      <c r="J80" s="47">
        <f t="shared" ref="J80:J87" si="48">+I80*E80*D80</f>
        <v>0</v>
      </c>
      <c r="K80" s="48">
        <f t="shared" ref="K80:K87" si="49">+J80/$H$3</f>
        <v>0</v>
      </c>
      <c r="L80" s="181"/>
      <c r="M80" s="47">
        <f t="shared" ref="M80:M87" si="50">+L80*E80*D80</f>
        <v>0</v>
      </c>
      <c r="N80" s="48">
        <f t="shared" ref="N80:N87" si="51">+M80/$H$3</f>
        <v>0</v>
      </c>
      <c r="O80" s="49"/>
      <c r="P80" s="26"/>
      <c r="Q80" s="26"/>
      <c r="R80" s="26"/>
      <c r="S80" s="26"/>
      <c r="T80" s="26"/>
      <c r="U80" s="26"/>
    </row>
    <row r="81" spans="1:21" outlineLevel="2" x14ac:dyDescent="0.3">
      <c r="A81" s="26"/>
      <c r="B81" s="50"/>
      <c r="C81" s="45" t="s">
        <v>120</v>
      </c>
      <c r="D81" s="46"/>
      <c r="E81" s="46"/>
      <c r="F81" s="181"/>
      <c r="G81" s="47">
        <f t="shared" si="46"/>
        <v>0</v>
      </c>
      <c r="H81" s="48">
        <f t="shared" si="47"/>
        <v>0</v>
      </c>
      <c r="I81" s="181"/>
      <c r="J81" s="47">
        <f t="shared" si="48"/>
        <v>0</v>
      </c>
      <c r="K81" s="48">
        <f t="shared" si="49"/>
        <v>0</v>
      </c>
      <c r="L81" s="181"/>
      <c r="M81" s="47">
        <f t="shared" si="50"/>
        <v>0</v>
      </c>
      <c r="N81" s="48">
        <f t="shared" si="51"/>
        <v>0</v>
      </c>
      <c r="O81" s="49"/>
      <c r="P81" s="26"/>
      <c r="Q81" s="26"/>
      <c r="R81" s="26"/>
      <c r="S81" s="26"/>
      <c r="T81" s="26"/>
      <c r="U81" s="26"/>
    </row>
    <row r="82" spans="1:21" outlineLevel="2" x14ac:dyDescent="0.3">
      <c r="A82" s="26"/>
      <c r="B82" s="50"/>
      <c r="C82" s="45" t="s">
        <v>110</v>
      </c>
      <c r="D82" s="46"/>
      <c r="E82" s="46"/>
      <c r="F82" s="181"/>
      <c r="G82" s="47">
        <f t="shared" ref="G82:G83" si="52">+F82*E82*D82</f>
        <v>0</v>
      </c>
      <c r="H82" s="48">
        <f t="shared" ref="H82:H83" si="53">+G82/$H$3</f>
        <v>0</v>
      </c>
      <c r="I82" s="181"/>
      <c r="J82" s="47">
        <f t="shared" si="48"/>
        <v>0</v>
      </c>
      <c r="K82" s="48">
        <f t="shared" si="49"/>
        <v>0</v>
      </c>
      <c r="L82" s="181"/>
      <c r="M82" s="47">
        <f t="shared" si="50"/>
        <v>0</v>
      </c>
      <c r="N82" s="48">
        <f t="shared" si="51"/>
        <v>0</v>
      </c>
      <c r="O82" s="49"/>
      <c r="P82" s="26"/>
      <c r="Q82" s="26"/>
      <c r="R82" s="26"/>
      <c r="S82" s="26"/>
      <c r="T82" s="26"/>
      <c r="U82" s="26"/>
    </row>
    <row r="83" spans="1:21" outlineLevel="2" x14ac:dyDescent="0.3">
      <c r="A83" s="26"/>
      <c r="B83" s="50"/>
      <c r="C83" s="39" t="s">
        <v>104</v>
      </c>
      <c r="D83" s="46"/>
      <c r="E83" s="46"/>
      <c r="F83" s="181"/>
      <c r="G83" s="47">
        <f t="shared" si="52"/>
        <v>0</v>
      </c>
      <c r="H83" s="48">
        <f t="shared" si="53"/>
        <v>0</v>
      </c>
      <c r="I83" s="181"/>
      <c r="J83" s="47">
        <f t="shared" si="48"/>
        <v>0</v>
      </c>
      <c r="K83" s="48">
        <f t="shared" si="49"/>
        <v>0</v>
      </c>
      <c r="L83" s="181"/>
      <c r="M83" s="47">
        <f t="shared" si="50"/>
        <v>0</v>
      </c>
      <c r="N83" s="48">
        <f t="shared" si="51"/>
        <v>0</v>
      </c>
      <c r="O83" s="49"/>
      <c r="P83" s="26"/>
      <c r="Q83" s="26"/>
      <c r="R83" s="26"/>
      <c r="S83" s="26"/>
      <c r="T83" s="26"/>
      <c r="U83" s="26"/>
    </row>
    <row r="84" spans="1:21" outlineLevel="2" x14ac:dyDescent="0.3">
      <c r="A84" s="26"/>
      <c r="B84" s="50"/>
      <c r="C84" s="45" t="s">
        <v>120</v>
      </c>
      <c r="D84" s="46"/>
      <c r="E84" s="46"/>
      <c r="F84" s="181"/>
      <c r="G84" s="47">
        <f t="shared" si="46"/>
        <v>0</v>
      </c>
      <c r="H84" s="48">
        <f t="shared" si="47"/>
        <v>0</v>
      </c>
      <c r="I84" s="181"/>
      <c r="J84" s="47">
        <f t="shared" si="48"/>
        <v>0</v>
      </c>
      <c r="K84" s="48">
        <f t="shared" si="49"/>
        <v>0</v>
      </c>
      <c r="L84" s="181"/>
      <c r="M84" s="47">
        <f t="shared" si="50"/>
        <v>0</v>
      </c>
      <c r="N84" s="48">
        <f t="shared" si="51"/>
        <v>0</v>
      </c>
      <c r="O84" s="49"/>
      <c r="P84" s="26"/>
      <c r="Q84" s="26"/>
      <c r="R84" s="26"/>
      <c r="S84" s="26"/>
      <c r="T84" s="26"/>
      <c r="U84" s="26"/>
    </row>
    <row r="85" spans="1:21" outlineLevel="2" x14ac:dyDescent="0.3">
      <c r="A85" s="26"/>
      <c r="B85" s="50"/>
      <c r="C85" s="45" t="s">
        <v>120</v>
      </c>
      <c r="D85" s="46"/>
      <c r="E85" s="46"/>
      <c r="F85" s="181"/>
      <c r="G85" s="47">
        <f t="shared" si="46"/>
        <v>0</v>
      </c>
      <c r="H85" s="48">
        <f t="shared" si="47"/>
        <v>0</v>
      </c>
      <c r="I85" s="181"/>
      <c r="J85" s="47">
        <f t="shared" si="48"/>
        <v>0</v>
      </c>
      <c r="K85" s="48">
        <f t="shared" si="49"/>
        <v>0</v>
      </c>
      <c r="L85" s="181"/>
      <c r="M85" s="47">
        <f t="shared" si="50"/>
        <v>0</v>
      </c>
      <c r="N85" s="48">
        <f t="shared" si="51"/>
        <v>0</v>
      </c>
      <c r="O85" s="49"/>
      <c r="P85" s="26"/>
      <c r="Q85" s="26"/>
      <c r="R85" s="26"/>
      <c r="S85" s="26"/>
      <c r="T85" s="26"/>
      <c r="U85" s="26"/>
    </row>
    <row r="86" spans="1:21" outlineLevel="2" x14ac:dyDescent="0.3">
      <c r="A86" s="26"/>
      <c r="B86" s="50"/>
      <c r="C86" s="45" t="s">
        <v>120</v>
      </c>
      <c r="D86" s="46"/>
      <c r="E86" s="46"/>
      <c r="F86" s="181"/>
      <c r="G86" s="47">
        <f t="shared" si="46"/>
        <v>0</v>
      </c>
      <c r="H86" s="48">
        <f t="shared" si="47"/>
        <v>0</v>
      </c>
      <c r="I86" s="181"/>
      <c r="J86" s="47">
        <f t="shared" si="48"/>
        <v>0</v>
      </c>
      <c r="K86" s="48">
        <f t="shared" si="49"/>
        <v>0</v>
      </c>
      <c r="L86" s="181"/>
      <c r="M86" s="47">
        <f t="shared" si="50"/>
        <v>0</v>
      </c>
      <c r="N86" s="48">
        <f t="shared" si="51"/>
        <v>0</v>
      </c>
      <c r="O86" s="49"/>
      <c r="P86" s="26"/>
      <c r="Q86" s="26"/>
      <c r="R86" s="26"/>
      <c r="S86" s="26"/>
      <c r="T86" s="26"/>
      <c r="U86" s="26"/>
    </row>
    <row r="87" spans="1:21" ht="15" outlineLevel="2" thickBot="1" x14ac:dyDescent="0.35">
      <c r="A87" s="26"/>
      <c r="B87" s="50"/>
      <c r="C87" s="51" t="s">
        <v>110</v>
      </c>
      <c r="D87" s="46"/>
      <c r="E87" s="46"/>
      <c r="F87" s="181"/>
      <c r="G87" s="47">
        <f t="shared" si="46"/>
        <v>0</v>
      </c>
      <c r="H87" s="48">
        <f t="shared" si="47"/>
        <v>0</v>
      </c>
      <c r="I87" s="181"/>
      <c r="J87" s="47">
        <f t="shared" si="48"/>
        <v>0</v>
      </c>
      <c r="K87" s="48">
        <f t="shared" si="49"/>
        <v>0</v>
      </c>
      <c r="L87" s="181"/>
      <c r="M87" s="47">
        <f t="shared" si="50"/>
        <v>0</v>
      </c>
      <c r="N87" s="48">
        <f t="shared" si="51"/>
        <v>0</v>
      </c>
      <c r="O87" s="49"/>
      <c r="P87" s="26"/>
      <c r="Q87" s="26"/>
      <c r="R87" s="26"/>
      <c r="S87" s="26"/>
      <c r="T87" s="26"/>
      <c r="U87" s="26"/>
    </row>
    <row r="88" spans="1:21" ht="15" outlineLevel="1" thickBot="1" x14ac:dyDescent="0.35">
      <c r="A88" s="26"/>
      <c r="B88" s="52" t="str">
        <f>B78&amp;" Total"</f>
        <v>1.6.1 Total</v>
      </c>
      <c r="C88" s="53"/>
      <c r="D88" s="54"/>
      <c r="E88" s="54"/>
      <c r="F88" s="182"/>
      <c r="G88" s="54">
        <f>SUBTOTAL(9,G78:G87)</f>
        <v>0</v>
      </c>
      <c r="H88" s="55">
        <f>SUBTOTAL(9,H78:H87)</f>
        <v>0</v>
      </c>
      <c r="I88" s="182"/>
      <c r="J88" s="54">
        <f>SUBTOTAL(9,J78:J87)</f>
        <v>0</v>
      </c>
      <c r="K88" s="55">
        <f>SUBTOTAL(9,K78:K87)</f>
        <v>0</v>
      </c>
      <c r="L88" s="182"/>
      <c r="M88" s="54">
        <f>SUBTOTAL(9,M78:M87)</f>
        <v>0</v>
      </c>
      <c r="N88" s="55">
        <f>SUBTOTAL(9,N78:N87)</f>
        <v>0</v>
      </c>
      <c r="O88" s="49"/>
      <c r="P88" s="26"/>
      <c r="Q88" s="26"/>
      <c r="R88" s="26"/>
      <c r="S88" s="26"/>
      <c r="T88" s="26"/>
      <c r="U88" s="26"/>
    </row>
    <row r="89" spans="1:21" outlineLevel="2" x14ac:dyDescent="0.3">
      <c r="A89" s="26"/>
      <c r="B89" s="38" t="s">
        <v>122</v>
      </c>
      <c r="C89" s="39" t="s">
        <v>119</v>
      </c>
      <c r="D89" s="40"/>
      <c r="E89" s="40"/>
      <c r="F89" s="179"/>
      <c r="G89" s="180"/>
      <c r="H89" s="41"/>
      <c r="I89" s="179"/>
      <c r="J89" s="180"/>
      <c r="K89" s="41"/>
      <c r="L89" s="179"/>
      <c r="M89" s="180"/>
      <c r="N89" s="41"/>
      <c r="O89" s="42"/>
      <c r="P89" s="26"/>
      <c r="Q89" s="26"/>
      <c r="R89" s="26"/>
      <c r="S89" s="26"/>
      <c r="T89" s="26"/>
      <c r="U89" s="26"/>
    </row>
    <row r="90" spans="1:21" outlineLevel="2" x14ac:dyDescent="0.3">
      <c r="A90" s="26"/>
      <c r="B90" s="38"/>
      <c r="C90" s="39" t="s">
        <v>98</v>
      </c>
      <c r="D90" s="40"/>
      <c r="E90" s="40"/>
      <c r="F90" s="179"/>
      <c r="G90" s="180"/>
      <c r="H90" s="41"/>
      <c r="I90" s="179"/>
      <c r="J90" s="180"/>
      <c r="K90" s="41"/>
      <c r="L90" s="179"/>
      <c r="M90" s="180"/>
      <c r="N90" s="41"/>
      <c r="O90" s="42"/>
      <c r="P90" s="26"/>
      <c r="Q90" s="26"/>
      <c r="R90" s="26"/>
      <c r="S90" s="26"/>
      <c r="T90" s="26"/>
      <c r="U90" s="26"/>
    </row>
    <row r="91" spans="1:21" outlineLevel="2" x14ac:dyDescent="0.3">
      <c r="A91" s="26"/>
      <c r="B91" s="44"/>
      <c r="C91" s="45" t="s">
        <v>120</v>
      </c>
      <c r="D91" s="46"/>
      <c r="E91" s="46"/>
      <c r="F91" s="181"/>
      <c r="G91" s="47">
        <f t="shared" ref="G91:G98" si="54">+F91*E91*D91</f>
        <v>0</v>
      </c>
      <c r="H91" s="48">
        <f t="shared" ref="H91:H98" si="55">+G91/$H$3</f>
        <v>0</v>
      </c>
      <c r="I91" s="181"/>
      <c r="J91" s="47">
        <f t="shared" ref="J91:J98" si="56">+I91*E91*D91</f>
        <v>0</v>
      </c>
      <c r="K91" s="48">
        <f t="shared" ref="K91:K98" si="57">+J91/$H$3</f>
        <v>0</v>
      </c>
      <c r="L91" s="181"/>
      <c r="M91" s="47">
        <f t="shared" ref="M91:M98" si="58">+L91*E91*D91</f>
        <v>0</v>
      </c>
      <c r="N91" s="48">
        <f t="shared" ref="N91:N98" si="59">+M91/$H$3</f>
        <v>0</v>
      </c>
      <c r="O91" s="49"/>
      <c r="P91" s="26"/>
      <c r="Q91" s="26"/>
      <c r="R91" s="26"/>
      <c r="S91" s="26"/>
      <c r="T91" s="26"/>
      <c r="U91" s="26"/>
    </row>
    <row r="92" spans="1:21" outlineLevel="2" x14ac:dyDescent="0.3">
      <c r="A92" s="26"/>
      <c r="B92" s="50"/>
      <c r="C92" s="45" t="s">
        <v>120</v>
      </c>
      <c r="D92" s="46"/>
      <c r="E92" s="46"/>
      <c r="F92" s="181"/>
      <c r="G92" s="47">
        <f t="shared" si="54"/>
        <v>0</v>
      </c>
      <c r="H92" s="48">
        <f t="shared" si="55"/>
        <v>0</v>
      </c>
      <c r="I92" s="181"/>
      <c r="J92" s="47">
        <f t="shared" si="56"/>
        <v>0</v>
      </c>
      <c r="K92" s="48">
        <f t="shared" si="57"/>
        <v>0</v>
      </c>
      <c r="L92" s="181"/>
      <c r="M92" s="47">
        <f t="shared" si="58"/>
        <v>0</v>
      </c>
      <c r="N92" s="48">
        <f t="shared" si="59"/>
        <v>0</v>
      </c>
      <c r="O92" s="49"/>
      <c r="P92" s="26"/>
      <c r="Q92" s="26"/>
      <c r="R92" s="26"/>
      <c r="S92" s="26"/>
      <c r="T92" s="26"/>
      <c r="U92" s="26"/>
    </row>
    <row r="93" spans="1:21" outlineLevel="2" x14ac:dyDescent="0.3">
      <c r="A93" s="26"/>
      <c r="B93" s="50"/>
      <c r="C93" s="45" t="s">
        <v>110</v>
      </c>
      <c r="D93" s="46"/>
      <c r="E93" s="46"/>
      <c r="F93" s="181"/>
      <c r="G93" s="47">
        <f t="shared" ref="G93:G94" si="60">+F93*E93*D93</f>
        <v>0</v>
      </c>
      <c r="H93" s="48">
        <f t="shared" ref="H93:H94" si="61">+G93/$H$3</f>
        <v>0</v>
      </c>
      <c r="I93" s="181"/>
      <c r="J93" s="47">
        <f t="shared" si="56"/>
        <v>0</v>
      </c>
      <c r="K93" s="48">
        <f t="shared" si="57"/>
        <v>0</v>
      </c>
      <c r="L93" s="181"/>
      <c r="M93" s="47">
        <f t="shared" si="58"/>
        <v>0</v>
      </c>
      <c r="N93" s="48">
        <f t="shared" si="59"/>
        <v>0</v>
      </c>
      <c r="O93" s="49"/>
      <c r="P93" s="26"/>
      <c r="Q93" s="26"/>
      <c r="R93" s="26"/>
      <c r="S93" s="26"/>
      <c r="T93" s="26"/>
      <c r="U93" s="26"/>
    </row>
    <row r="94" spans="1:21" outlineLevel="2" x14ac:dyDescent="0.3">
      <c r="A94" s="26"/>
      <c r="B94" s="50"/>
      <c r="C94" s="39" t="s">
        <v>104</v>
      </c>
      <c r="D94" s="46"/>
      <c r="E94" s="46"/>
      <c r="F94" s="181"/>
      <c r="G94" s="47">
        <f t="shared" si="60"/>
        <v>0</v>
      </c>
      <c r="H94" s="48">
        <f t="shared" si="61"/>
        <v>0</v>
      </c>
      <c r="I94" s="181"/>
      <c r="J94" s="47">
        <f t="shared" si="56"/>
        <v>0</v>
      </c>
      <c r="K94" s="48">
        <f t="shared" si="57"/>
        <v>0</v>
      </c>
      <c r="L94" s="181"/>
      <c r="M94" s="47">
        <f t="shared" si="58"/>
        <v>0</v>
      </c>
      <c r="N94" s="48">
        <f t="shared" si="59"/>
        <v>0</v>
      </c>
      <c r="O94" s="49"/>
      <c r="P94" s="26"/>
      <c r="Q94" s="26"/>
      <c r="R94" s="26"/>
      <c r="S94" s="26"/>
      <c r="T94" s="26"/>
      <c r="U94" s="26"/>
    </row>
    <row r="95" spans="1:21" outlineLevel="2" x14ac:dyDescent="0.3">
      <c r="A95" s="26"/>
      <c r="B95" s="50"/>
      <c r="C95" s="45" t="s">
        <v>120</v>
      </c>
      <c r="D95" s="46"/>
      <c r="E95" s="46"/>
      <c r="F95" s="181"/>
      <c r="G95" s="47">
        <f t="shared" si="54"/>
        <v>0</v>
      </c>
      <c r="H95" s="48">
        <f t="shared" si="55"/>
        <v>0</v>
      </c>
      <c r="I95" s="181"/>
      <c r="J95" s="47">
        <f t="shared" si="56"/>
        <v>0</v>
      </c>
      <c r="K95" s="48">
        <f t="shared" si="57"/>
        <v>0</v>
      </c>
      <c r="L95" s="181"/>
      <c r="M95" s="47">
        <f t="shared" si="58"/>
        <v>0</v>
      </c>
      <c r="N95" s="48">
        <f t="shared" si="59"/>
        <v>0</v>
      </c>
      <c r="O95" s="49"/>
      <c r="P95" s="26"/>
      <c r="Q95" s="26"/>
      <c r="R95" s="26"/>
      <c r="S95" s="26"/>
      <c r="T95" s="26"/>
      <c r="U95" s="26"/>
    </row>
    <row r="96" spans="1:21" outlineLevel="2" x14ac:dyDescent="0.3">
      <c r="A96" s="26"/>
      <c r="B96" s="50"/>
      <c r="C96" s="45" t="s">
        <v>120</v>
      </c>
      <c r="D96" s="46"/>
      <c r="E96" s="46"/>
      <c r="F96" s="181"/>
      <c r="G96" s="47">
        <f t="shared" si="54"/>
        <v>0</v>
      </c>
      <c r="H96" s="48">
        <f t="shared" si="55"/>
        <v>0</v>
      </c>
      <c r="I96" s="181"/>
      <c r="J96" s="47">
        <f t="shared" si="56"/>
        <v>0</v>
      </c>
      <c r="K96" s="48">
        <f t="shared" si="57"/>
        <v>0</v>
      </c>
      <c r="L96" s="181"/>
      <c r="M96" s="47">
        <f t="shared" si="58"/>
        <v>0</v>
      </c>
      <c r="N96" s="48">
        <f t="shared" si="59"/>
        <v>0</v>
      </c>
      <c r="O96" s="49"/>
      <c r="P96" s="26"/>
      <c r="Q96" s="26"/>
      <c r="R96" s="26"/>
      <c r="S96" s="26"/>
      <c r="T96" s="26"/>
      <c r="U96" s="26"/>
    </row>
    <row r="97" spans="1:21" outlineLevel="2" x14ac:dyDescent="0.3">
      <c r="A97" s="26"/>
      <c r="B97" s="50"/>
      <c r="C97" s="45" t="s">
        <v>120</v>
      </c>
      <c r="D97" s="46"/>
      <c r="E97" s="46"/>
      <c r="F97" s="181"/>
      <c r="G97" s="47">
        <f t="shared" si="54"/>
        <v>0</v>
      </c>
      <c r="H97" s="48">
        <f t="shared" si="55"/>
        <v>0</v>
      </c>
      <c r="I97" s="181"/>
      <c r="J97" s="47">
        <f t="shared" si="56"/>
        <v>0</v>
      </c>
      <c r="K97" s="48">
        <f t="shared" si="57"/>
        <v>0</v>
      </c>
      <c r="L97" s="181"/>
      <c r="M97" s="47">
        <f t="shared" si="58"/>
        <v>0</v>
      </c>
      <c r="N97" s="48">
        <f t="shared" si="59"/>
        <v>0</v>
      </c>
      <c r="O97" s="49"/>
      <c r="P97" s="26"/>
      <c r="Q97" s="26"/>
      <c r="R97" s="26"/>
      <c r="S97" s="26"/>
      <c r="T97" s="26"/>
      <c r="U97" s="26"/>
    </row>
    <row r="98" spans="1:21" ht="15" outlineLevel="2" thickBot="1" x14ac:dyDescent="0.35">
      <c r="A98" s="26"/>
      <c r="B98" s="50"/>
      <c r="C98" s="51" t="s">
        <v>110</v>
      </c>
      <c r="D98" s="46"/>
      <c r="E98" s="46"/>
      <c r="F98" s="181"/>
      <c r="G98" s="47">
        <f t="shared" si="54"/>
        <v>0</v>
      </c>
      <c r="H98" s="48">
        <f t="shared" si="55"/>
        <v>0</v>
      </c>
      <c r="I98" s="181"/>
      <c r="J98" s="47">
        <f t="shared" si="56"/>
        <v>0</v>
      </c>
      <c r="K98" s="48">
        <f t="shared" si="57"/>
        <v>0</v>
      </c>
      <c r="L98" s="181"/>
      <c r="M98" s="47">
        <f t="shared" si="58"/>
        <v>0</v>
      </c>
      <c r="N98" s="48">
        <f t="shared" si="59"/>
        <v>0</v>
      </c>
      <c r="O98" s="49"/>
      <c r="P98" s="26"/>
      <c r="Q98" s="26"/>
      <c r="R98" s="26"/>
      <c r="S98" s="26"/>
      <c r="T98" s="26"/>
      <c r="U98" s="26"/>
    </row>
    <row r="99" spans="1:21" ht="15" outlineLevel="1" thickBot="1" x14ac:dyDescent="0.35">
      <c r="A99" s="26"/>
      <c r="B99" s="52" t="str">
        <f>B89&amp;" Total"</f>
        <v>1.6.2 Total</v>
      </c>
      <c r="C99" s="53"/>
      <c r="D99" s="54"/>
      <c r="E99" s="54"/>
      <c r="F99" s="182"/>
      <c r="G99" s="54">
        <f>SUBTOTAL(9,G89:G98)</f>
        <v>0</v>
      </c>
      <c r="H99" s="55">
        <f>SUBTOTAL(9,H89:H98)</f>
        <v>0</v>
      </c>
      <c r="I99" s="182"/>
      <c r="J99" s="54">
        <f>SUBTOTAL(9,J89:J98)</f>
        <v>0</v>
      </c>
      <c r="K99" s="55">
        <f>SUBTOTAL(9,K89:K98)</f>
        <v>0</v>
      </c>
      <c r="L99" s="182"/>
      <c r="M99" s="54">
        <f>SUBTOTAL(9,M89:M98)</f>
        <v>0</v>
      </c>
      <c r="N99" s="55">
        <f>SUBTOTAL(9,N89:N98)</f>
        <v>0</v>
      </c>
      <c r="O99" s="49"/>
      <c r="P99" s="26"/>
      <c r="Q99" s="26"/>
      <c r="R99" s="26"/>
      <c r="S99" s="26"/>
      <c r="T99" s="26"/>
      <c r="U99" s="26"/>
    </row>
    <row r="100" spans="1:21" outlineLevel="2" x14ac:dyDescent="0.3">
      <c r="A100" s="26"/>
      <c r="B100" s="38" t="s">
        <v>123</v>
      </c>
      <c r="C100" s="39" t="s">
        <v>119</v>
      </c>
      <c r="D100" s="40"/>
      <c r="E100" s="40"/>
      <c r="F100" s="179"/>
      <c r="G100" s="180"/>
      <c r="H100" s="41"/>
      <c r="I100" s="179"/>
      <c r="J100" s="180"/>
      <c r="K100" s="41"/>
      <c r="L100" s="179"/>
      <c r="M100" s="180"/>
      <c r="N100" s="41"/>
      <c r="O100" s="42"/>
      <c r="P100" s="26"/>
      <c r="Q100" s="26"/>
      <c r="R100" s="26"/>
      <c r="S100" s="26"/>
      <c r="T100" s="26"/>
      <c r="U100" s="26"/>
    </row>
    <row r="101" spans="1:21" outlineLevel="2" x14ac:dyDescent="0.3">
      <c r="A101" s="26"/>
      <c r="B101" s="38"/>
      <c r="C101" s="39" t="s">
        <v>98</v>
      </c>
      <c r="D101" s="40"/>
      <c r="E101" s="40"/>
      <c r="F101" s="179"/>
      <c r="G101" s="180"/>
      <c r="H101" s="41"/>
      <c r="I101" s="179"/>
      <c r="J101" s="180"/>
      <c r="K101" s="41"/>
      <c r="L101" s="179"/>
      <c r="M101" s="180"/>
      <c r="N101" s="41"/>
      <c r="O101" s="42"/>
      <c r="P101" s="26"/>
      <c r="Q101" s="26"/>
      <c r="R101" s="26"/>
      <c r="S101" s="26"/>
      <c r="T101" s="26"/>
      <c r="U101" s="26"/>
    </row>
    <row r="102" spans="1:21" outlineLevel="2" x14ac:dyDescent="0.3">
      <c r="A102" s="26"/>
      <c r="B102" s="44"/>
      <c r="C102" s="45" t="s">
        <v>120</v>
      </c>
      <c r="D102" s="46"/>
      <c r="E102" s="46"/>
      <c r="F102" s="181"/>
      <c r="G102" s="47">
        <f t="shared" ref="G102:G109" si="62">+F102*E102*D102</f>
        <v>0</v>
      </c>
      <c r="H102" s="48">
        <f t="shared" ref="H102:H109" si="63">+G102/$H$3</f>
        <v>0</v>
      </c>
      <c r="I102" s="181"/>
      <c r="J102" s="47">
        <f t="shared" ref="J102:J109" si="64">+I102*E102*D102</f>
        <v>0</v>
      </c>
      <c r="K102" s="48">
        <f t="shared" ref="K102:K109" si="65">+J102/$H$3</f>
        <v>0</v>
      </c>
      <c r="L102" s="181"/>
      <c r="M102" s="47">
        <f t="shared" ref="M102:M109" si="66">+L102*E102*D102</f>
        <v>0</v>
      </c>
      <c r="N102" s="48">
        <f t="shared" ref="N102:N109" si="67">+M102/$H$3</f>
        <v>0</v>
      </c>
      <c r="O102" s="49"/>
      <c r="P102" s="26"/>
      <c r="Q102" s="26"/>
      <c r="R102" s="26"/>
      <c r="S102" s="26"/>
      <c r="T102" s="26"/>
      <c r="U102" s="26"/>
    </row>
    <row r="103" spans="1:21" outlineLevel="2" x14ac:dyDescent="0.3">
      <c r="A103" s="26"/>
      <c r="B103" s="50"/>
      <c r="C103" s="45" t="s">
        <v>120</v>
      </c>
      <c r="D103" s="46"/>
      <c r="E103" s="46"/>
      <c r="F103" s="181"/>
      <c r="G103" s="47">
        <f t="shared" ref="G103:G105" si="68">+F103*E103*D103</f>
        <v>0</v>
      </c>
      <c r="H103" s="48">
        <f t="shared" ref="H103:H105" si="69">+G103/$H$3</f>
        <v>0</v>
      </c>
      <c r="I103" s="181"/>
      <c r="J103" s="47">
        <f t="shared" si="64"/>
        <v>0</v>
      </c>
      <c r="K103" s="48">
        <f t="shared" si="65"/>
        <v>0</v>
      </c>
      <c r="L103" s="181"/>
      <c r="M103" s="47">
        <f t="shared" si="66"/>
        <v>0</v>
      </c>
      <c r="N103" s="48">
        <f t="shared" si="67"/>
        <v>0</v>
      </c>
      <c r="O103" s="49"/>
      <c r="P103" s="26"/>
      <c r="Q103" s="26"/>
      <c r="R103" s="26"/>
      <c r="S103" s="26"/>
      <c r="T103" s="26"/>
      <c r="U103" s="26"/>
    </row>
    <row r="104" spans="1:21" outlineLevel="2" x14ac:dyDescent="0.3">
      <c r="A104" s="26"/>
      <c r="B104" s="50"/>
      <c r="C104" s="45" t="s">
        <v>110</v>
      </c>
      <c r="D104" s="46"/>
      <c r="E104" s="46"/>
      <c r="F104" s="181"/>
      <c r="G104" s="47">
        <f t="shared" si="68"/>
        <v>0</v>
      </c>
      <c r="H104" s="48">
        <f t="shared" si="69"/>
        <v>0</v>
      </c>
      <c r="I104" s="181"/>
      <c r="J104" s="47">
        <f t="shared" si="64"/>
        <v>0</v>
      </c>
      <c r="K104" s="48">
        <f t="shared" si="65"/>
        <v>0</v>
      </c>
      <c r="L104" s="181"/>
      <c r="M104" s="47">
        <f t="shared" si="66"/>
        <v>0</v>
      </c>
      <c r="N104" s="48">
        <f t="shared" si="67"/>
        <v>0</v>
      </c>
      <c r="O104" s="49"/>
      <c r="P104" s="26"/>
      <c r="Q104" s="26"/>
      <c r="R104" s="26"/>
      <c r="S104" s="26"/>
      <c r="T104" s="26"/>
      <c r="U104" s="26"/>
    </row>
    <row r="105" spans="1:21" outlineLevel="2" x14ac:dyDescent="0.3">
      <c r="A105" s="26"/>
      <c r="B105" s="50"/>
      <c r="C105" s="39" t="s">
        <v>104</v>
      </c>
      <c r="D105" s="46"/>
      <c r="E105" s="46"/>
      <c r="F105" s="181"/>
      <c r="G105" s="47">
        <f t="shared" si="68"/>
        <v>0</v>
      </c>
      <c r="H105" s="48">
        <f t="shared" si="69"/>
        <v>0</v>
      </c>
      <c r="I105" s="181"/>
      <c r="J105" s="47">
        <f t="shared" si="64"/>
        <v>0</v>
      </c>
      <c r="K105" s="48">
        <f t="shared" si="65"/>
        <v>0</v>
      </c>
      <c r="L105" s="181"/>
      <c r="M105" s="47">
        <f t="shared" si="66"/>
        <v>0</v>
      </c>
      <c r="N105" s="48">
        <f t="shared" si="67"/>
        <v>0</v>
      </c>
      <c r="O105" s="49"/>
      <c r="P105" s="26"/>
      <c r="Q105" s="26"/>
      <c r="R105" s="26"/>
      <c r="S105" s="26"/>
      <c r="T105" s="26"/>
      <c r="U105" s="26"/>
    </row>
    <row r="106" spans="1:21" outlineLevel="2" x14ac:dyDescent="0.3">
      <c r="A106" s="26"/>
      <c r="B106" s="50"/>
      <c r="C106" s="45" t="s">
        <v>120</v>
      </c>
      <c r="D106" s="46"/>
      <c r="E106" s="46"/>
      <c r="F106" s="181"/>
      <c r="G106" s="47">
        <f t="shared" si="62"/>
        <v>0</v>
      </c>
      <c r="H106" s="48">
        <f t="shared" si="63"/>
        <v>0</v>
      </c>
      <c r="I106" s="181"/>
      <c r="J106" s="47">
        <f t="shared" si="64"/>
        <v>0</v>
      </c>
      <c r="K106" s="48">
        <f t="shared" si="65"/>
        <v>0</v>
      </c>
      <c r="L106" s="181"/>
      <c r="M106" s="47">
        <f t="shared" si="66"/>
        <v>0</v>
      </c>
      <c r="N106" s="48">
        <f t="shared" si="67"/>
        <v>0</v>
      </c>
      <c r="O106" s="49"/>
      <c r="P106" s="26"/>
      <c r="Q106" s="26"/>
      <c r="R106" s="26"/>
      <c r="S106" s="26"/>
      <c r="T106" s="26"/>
      <c r="U106" s="26"/>
    </row>
    <row r="107" spans="1:21" outlineLevel="2" x14ac:dyDescent="0.3">
      <c r="A107" s="26"/>
      <c r="B107" s="50"/>
      <c r="C107" s="45" t="s">
        <v>120</v>
      </c>
      <c r="D107" s="46"/>
      <c r="E107" s="46"/>
      <c r="F107" s="181"/>
      <c r="G107" s="47">
        <f t="shared" si="62"/>
        <v>0</v>
      </c>
      <c r="H107" s="48">
        <f t="shared" si="63"/>
        <v>0</v>
      </c>
      <c r="I107" s="181"/>
      <c r="J107" s="47">
        <f t="shared" si="64"/>
        <v>0</v>
      </c>
      <c r="K107" s="48">
        <f t="shared" si="65"/>
        <v>0</v>
      </c>
      <c r="L107" s="181"/>
      <c r="M107" s="47">
        <f t="shared" si="66"/>
        <v>0</v>
      </c>
      <c r="N107" s="48">
        <f t="shared" si="67"/>
        <v>0</v>
      </c>
      <c r="O107" s="49"/>
      <c r="P107" s="26"/>
      <c r="Q107" s="26"/>
      <c r="R107" s="26"/>
      <c r="S107" s="26"/>
      <c r="T107" s="26"/>
      <c r="U107" s="26"/>
    </row>
    <row r="108" spans="1:21" outlineLevel="2" x14ac:dyDescent="0.3">
      <c r="A108" s="26"/>
      <c r="B108" s="50"/>
      <c r="C108" s="45" t="s">
        <v>120</v>
      </c>
      <c r="D108" s="46"/>
      <c r="E108" s="46"/>
      <c r="F108" s="181"/>
      <c r="G108" s="47">
        <f t="shared" si="62"/>
        <v>0</v>
      </c>
      <c r="H108" s="48">
        <f t="shared" si="63"/>
        <v>0</v>
      </c>
      <c r="I108" s="181"/>
      <c r="J108" s="47">
        <f t="shared" si="64"/>
        <v>0</v>
      </c>
      <c r="K108" s="48">
        <f t="shared" si="65"/>
        <v>0</v>
      </c>
      <c r="L108" s="181"/>
      <c r="M108" s="47">
        <f t="shared" si="66"/>
        <v>0</v>
      </c>
      <c r="N108" s="48">
        <f t="shared" si="67"/>
        <v>0</v>
      </c>
      <c r="O108" s="49"/>
      <c r="P108" s="26"/>
      <c r="Q108" s="26"/>
      <c r="R108" s="26"/>
      <c r="S108" s="26"/>
      <c r="T108" s="26"/>
      <c r="U108" s="26"/>
    </row>
    <row r="109" spans="1:21" ht="15" outlineLevel="2" thickBot="1" x14ac:dyDescent="0.35">
      <c r="A109" s="26"/>
      <c r="B109" s="50"/>
      <c r="C109" s="51" t="s">
        <v>110</v>
      </c>
      <c r="D109" s="46"/>
      <c r="E109" s="46"/>
      <c r="F109" s="181"/>
      <c r="G109" s="47">
        <f t="shared" si="62"/>
        <v>0</v>
      </c>
      <c r="H109" s="48">
        <f t="shared" si="63"/>
        <v>0</v>
      </c>
      <c r="I109" s="181"/>
      <c r="J109" s="47">
        <f t="shared" si="64"/>
        <v>0</v>
      </c>
      <c r="K109" s="48">
        <f t="shared" si="65"/>
        <v>0</v>
      </c>
      <c r="L109" s="181"/>
      <c r="M109" s="47">
        <f t="shared" si="66"/>
        <v>0</v>
      </c>
      <c r="N109" s="48">
        <f t="shared" si="67"/>
        <v>0</v>
      </c>
      <c r="O109" s="49"/>
      <c r="P109" s="26"/>
      <c r="Q109" s="26"/>
      <c r="R109" s="26"/>
      <c r="S109" s="26"/>
      <c r="T109" s="26"/>
      <c r="U109" s="26"/>
    </row>
    <row r="110" spans="1:21" ht="15" outlineLevel="1" thickBot="1" x14ac:dyDescent="0.35">
      <c r="A110" s="26"/>
      <c r="B110" s="52" t="str">
        <f>B100&amp;" Total"</f>
        <v>1.6.3 Total</v>
      </c>
      <c r="C110" s="53"/>
      <c r="D110" s="54"/>
      <c r="E110" s="54"/>
      <c r="F110" s="182"/>
      <c r="G110" s="54">
        <f>SUBTOTAL(9,G100:G109)</f>
        <v>0</v>
      </c>
      <c r="H110" s="55">
        <f>SUBTOTAL(9,H100:H109)</f>
        <v>0</v>
      </c>
      <c r="I110" s="182"/>
      <c r="J110" s="54">
        <f>SUBTOTAL(9,J100:J109)</f>
        <v>0</v>
      </c>
      <c r="K110" s="55">
        <f>SUBTOTAL(9,K100:K109)</f>
        <v>0</v>
      </c>
      <c r="L110" s="182"/>
      <c r="M110" s="54">
        <f>SUBTOTAL(9,M100:M109)</f>
        <v>0</v>
      </c>
      <c r="N110" s="55">
        <f>SUBTOTAL(9,N100:N109)</f>
        <v>0</v>
      </c>
      <c r="O110" s="49"/>
      <c r="P110" s="26"/>
      <c r="Q110" s="26"/>
      <c r="R110" s="26"/>
      <c r="S110" s="26"/>
      <c r="T110" s="26"/>
      <c r="U110" s="26"/>
    </row>
    <row r="111" spans="1:21" outlineLevel="2" x14ac:dyDescent="0.3">
      <c r="A111" s="26"/>
      <c r="B111" s="38">
        <v>1.7</v>
      </c>
      <c r="C111" s="39" t="s">
        <v>119</v>
      </c>
      <c r="D111" s="40"/>
      <c r="E111" s="40"/>
      <c r="F111" s="179"/>
      <c r="G111" s="180"/>
      <c r="H111" s="41"/>
      <c r="I111" s="179"/>
      <c r="J111" s="180"/>
      <c r="K111" s="41"/>
      <c r="L111" s="179"/>
      <c r="M111" s="180"/>
      <c r="N111" s="41"/>
      <c r="O111" s="42"/>
      <c r="P111" s="26"/>
      <c r="Q111" s="26"/>
      <c r="R111" s="26"/>
      <c r="S111" s="26"/>
      <c r="T111" s="26"/>
      <c r="U111" s="26"/>
    </row>
    <row r="112" spans="1:21" outlineLevel="2" x14ac:dyDescent="0.3">
      <c r="A112" s="26"/>
      <c r="B112" s="44"/>
      <c r="C112" s="45" t="s">
        <v>120</v>
      </c>
      <c r="D112" s="46"/>
      <c r="E112" s="46"/>
      <c r="F112" s="181"/>
      <c r="G112" s="47">
        <f t="shared" ref="G112:G117" si="70">+F112*E112*D112</f>
        <v>0</v>
      </c>
      <c r="H112" s="48">
        <f t="shared" ref="H112:H117" si="71">+G112/$H$3</f>
        <v>0</v>
      </c>
      <c r="I112" s="181"/>
      <c r="J112" s="47">
        <f t="shared" ref="J112:J117" si="72">+I112*E112*D112</f>
        <v>0</v>
      </c>
      <c r="K112" s="48">
        <f t="shared" ref="K112:K117" si="73">+J112/$H$3</f>
        <v>0</v>
      </c>
      <c r="L112" s="181"/>
      <c r="M112" s="47">
        <f t="shared" ref="M112:M117" si="74">+L112*E112*D112</f>
        <v>0</v>
      </c>
      <c r="N112" s="48">
        <f t="shared" ref="N112:N117" si="75">+M112/$H$3</f>
        <v>0</v>
      </c>
      <c r="O112" s="49"/>
      <c r="P112" s="26"/>
      <c r="Q112" s="26"/>
      <c r="R112" s="26"/>
      <c r="S112" s="26"/>
      <c r="T112" s="26"/>
      <c r="U112" s="26"/>
    </row>
    <row r="113" spans="1:21" outlineLevel="2" x14ac:dyDescent="0.3">
      <c r="A113" s="26"/>
      <c r="B113" s="50"/>
      <c r="C113" s="45" t="s">
        <v>120</v>
      </c>
      <c r="D113" s="46"/>
      <c r="E113" s="46"/>
      <c r="F113" s="181"/>
      <c r="G113" s="47">
        <f t="shared" si="70"/>
        <v>0</v>
      </c>
      <c r="H113" s="48">
        <f t="shared" si="71"/>
        <v>0</v>
      </c>
      <c r="I113" s="181"/>
      <c r="J113" s="47">
        <f t="shared" si="72"/>
        <v>0</v>
      </c>
      <c r="K113" s="48">
        <f t="shared" si="73"/>
        <v>0</v>
      </c>
      <c r="L113" s="181"/>
      <c r="M113" s="47">
        <f t="shared" si="74"/>
        <v>0</v>
      </c>
      <c r="N113" s="48">
        <f t="shared" si="75"/>
        <v>0</v>
      </c>
      <c r="O113" s="49"/>
      <c r="P113" s="26"/>
      <c r="Q113" s="26"/>
      <c r="R113" s="26"/>
      <c r="S113" s="26"/>
      <c r="T113" s="26"/>
      <c r="U113" s="26"/>
    </row>
    <row r="114" spans="1:21" outlineLevel="2" x14ac:dyDescent="0.3">
      <c r="A114" s="26"/>
      <c r="B114" s="50"/>
      <c r="C114" s="45" t="s">
        <v>120</v>
      </c>
      <c r="D114" s="46"/>
      <c r="E114" s="46"/>
      <c r="F114" s="181"/>
      <c r="G114" s="47">
        <f t="shared" si="70"/>
        <v>0</v>
      </c>
      <c r="H114" s="48">
        <f t="shared" si="71"/>
        <v>0</v>
      </c>
      <c r="I114" s="181"/>
      <c r="J114" s="47">
        <f t="shared" si="72"/>
        <v>0</v>
      </c>
      <c r="K114" s="48">
        <f t="shared" si="73"/>
        <v>0</v>
      </c>
      <c r="L114" s="181"/>
      <c r="M114" s="47">
        <f t="shared" si="74"/>
        <v>0</v>
      </c>
      <c r="N114" s="48">
        <f t="shared" si="75"/>
        <v>0</v>
      </c>
      <c r="O114" s="49"/>
      <c r="P114" s="26"/>
      <c r="Q114" s="26"/>
      <c r="R114" s="26"/>
      <c r="S114" s="26"/>
      <c r="T114" s="26"/>
      <c r="U114" s="26"/>
    </row>
    <row r="115" spans="1:21" outlineLevel="2" x14ac:dyDescent="0.3">
      <c r="A115" s="26"/>
      <c r="B115" s="50"/>
      <c r="C115" s="45" t="s">
        <v>120</v>
      </c>
      <c r="D115" s="46"/>
      <c r="E115" s="46"/>
      <c r="F115" s="181"/>
      <c r="G115" s="47">
        <f t="shared" si="70"/>
        <v>0</v>
      </c>
      <c r="H115" s="48">
        <f t="shared" si="71"/>
        <v>0</v>
      </c>
      <c r="I115" s="181"/>
      <c r="J115" s="47">
        <f t="shared" si="72"/>
        <v>0</v>
      </c>
      <c r="K115" s="48">
        <f t="shared" si="73"/>
        <v>0</v>
      </c>
      <c r="L115" s="181"/>
      <c r="M115" s="47">
        <f t="shared" si="74"/>
        <v>0</v>
      </c>
      <c r="N115" s="48">
        <f t="shared" si="75"/>
        <v>0</v>
      </c>
      <c r="O115" s="49"/>
      <c r="P115" s="26"/>
      <c r="Q115" s="26"/>
      <c r="R115" s="26"/>
      <c r="S115" s="26"/>
      <c r="T115" s="26"/>
      <c r="U115" s="26"/>
    </row>
    <row r="116" spans="1:21" outlineLevel="2" x14ac:dyDescent="0.3">
      <c r="A116" s="26"/>
      <c r="B116" s="50"/>
      <c r="C116" s="45" t="s">
        <v>120</v>
      </c>
      <c r="D116" s="46"/>
      <c r="E116" s="46"/>
      <c r="F116" s="181"/>
      <c r="G116" s="47">
        <f t="shared" si="70"/>
        <v>0</v>
      </c>
      <c r="H116" s="48">
        <f t="shared" si="71"/>
        <v>0</v>
      </c>
      <c r="I116" s="181"/>
      <c r="J116" s="47">
        <f t="shared" si="72"/>
        <v>0</v>
      </c>
      <c r="K116" s="48">
        <f t="shared" si="73"/>
        <v>0</v>
      </c>
      <c r="L116" s="181"/>
      <c r="M116" s="47">
        <f t="shared" si="74"/>
        <v>0</v>
      </c>
      <c r="N116" s="48">
        <f t="shared" si="75"/>
        <v>0</v>
      </c>
      <c r="O116" s="49"/>
      <c r="P116" s="26"/>
      <c r="Q116" s="26"/>
      <c r="R116" s="26"/>
      <c r="S116" s="26"/>
      <c r="T116" s="26"/>
      <c r="U116" s="26"/>
    </row>
    <row r="117" spans="1:21" ht="15" outlineLevel="2" thickBot="1" x14ac:dyDescent="0.35">
      <c r="A117" s="26"/>
      <c r="B117" s="50"/>
      <c r="C117" s="51" t="s">
        <v>110</v>
      </c>
      <c r="D117" s="46"/>
      <c r="E117" s="46"/>
      <c r="F117" s="181"/>
      <c r="G117" s="47">
        <f t="shared" si="70"/>
        <v>0</v>
      </c>
      <c r="H117" s="48">
        <f t="shared" si="71"/>
        <v>0</v>
      </c>
      <c r="I117" s="181"/>
      <c r="J117" s="47">
        <f t="shared" si="72"/>
        <v>0</v>
      </c>
      <c r="K117" s="48">
        <f t="shared" si="73"/>
        <v>0</v>
      </c>
      <c r="L117" s="181"/>
      <c r="M117" s="47">
        <f t="shared" si="74"/>
        <v>0</v>
      </c>
      <c r="N117" s="48">
        <f t="shared" si="75"/>
        <v>0</v>
      </c>
      <c r="O117" s="49"/>
      <c r="P117" s="26"/>
      <c r="Q117" s="26"/>
      <c r="R117" s="26"/>
      <c r="S117" s="26"/>
      <c r="T117" s="26"/>
      <c r="U117" s="26"/>
    </row>
    <row r="118" spans="1:21" ht="15" outlineLevel="1" thickBot="1" x14ac:dyDescent="0.35">
      <c r="A118" s="26"/>
      <c r="B118" s="52" t="str">
        <f>B111&amp;" Total"</f>
        <v>1.7 Total</v>
      </c>
      <c r="C118" s="53"/>
      <c r="D118" s="54"/>
      <c r="E118" s="54"/>
      <c r="F118" s="182"/>
      <c r="G118" s="54">
        <f>SUBTOTAL(9,G111:G117)</f>
        <v>0</v>
      </c>
      <c r="H118" s="55">
        <f>SUBTOTAL(9,H111:H117)</f>
        <v>0</v>
      </c>
      <c r="I118" s="182"/>
      <c r="J118" s="54">
        <f>SUBTOTAL(9,J111:J117)</f>
        <v>0</v>
      </c>
      <c r="K118" s="55">
        <f>SUBTOTAL(9,K111:K117)</f>
        <v>0</v>
      </c>
      <c r="L118" s="182"/>
      <c r="M118" s="54">
        <f>SUBTOTAL(9,M111:M117)</f>
        <v>0</v>
      </c>
      <c r="N118" s="55">
        <f>SUBTOTAL(9,N111:N117)</f>
        <v>0</v>
      </c>
      <c r="O118" s="49"/>
      <c r="P118" s="26"/>
      <c r="Q118" s="26"/>
      <c r="R118" s="26"/>
      <c r="S118" s="26"/>
      <c r="T118" s="26"/>
      <c r="U118" s="26"/>
    </row>
    <row r="119" spans="1:21" ht="24.9" customHeight="1" thickBot="1" x14ac:dyDescent="0.35">
      <c r="A119" s="26"/>
      <c r="B119" s="29"/>
      <c r="C119" s="36" t="s">
        <v>124</v>
      </c>
      <c r="D119" s="31"/>
      <c r="E119" s="32"/>
      <c r="F119" s="178"/>
      <c r="G119" s="33"/>
      <c r="H119" s="34"/>
      <c r="I119" s="178"/>
      <c r="J119" s="33"/>
      <c r="K119" s="34"/>
      <c r="L119" s="178"/>
      <c r="M119" s="33"/>
      <c r="N119" s="34"/>
      <c r="O119" s="35"/>
      <c r="P119" s="26"/>
      <c r="Q119" s="26"/>
      <c r="R119" s="26"/>
      <c r="S119" s="26"/>
      <c r="T119" s="26"/>
      <c r="U119" s="26"/>
    </row>
    <row r="120" spans="1:21" outlineLevel="2" x14ac:dyDescent="0.3">
      <c r="A120" s="26"/>
      <c r="B120" s="38">
        <v>2.1</v>
      </c>
      <c r="C120" s="39" t="s">
        <v>119</v>
      </c>
      <c r="D120" s="40"/>
      <c r="E120" s="40"/>
      <c r="F120" s="179"/>
      <c r="G120" s="180"/>
      <c r="H120" s="41"/>
      <c r="I120" s="179"/>
      <c r="J120" s="180"/>
      <c r="K120" s="41"/>
      <c r="L120" s="179"/>
      <c r="M120" s="180"/>
      <c r="N120" s="41"/>
      <c r="O120" s="42"/>
      <c r="P120" s="26"/>
      <c r="Q120" s="26"/>
      <c r="R120" s="26"/>
      <c r="S120" s="26"/>
      <c r="T120" s="26"/>
      <c r="U120" s="26"/>
    </row>
    <row r="121" spans="1:21" outlineLevel="2" x14ac:dyDescent="0.3">
      <c r="A121" s="26"/>
      <c r="B121" s="44"/>
      <c r="C121" s="45" t="s">
        <v>120</v>
      </c>
      <c r="D121" s="46"/>
      <c r="E121" s="46"/>
      <c r="F121" s="181"/>
      <c r="G121" s="47">
        <f t="shared" ref="G121:G126" si="76">+F121*E121*D121</f>
        <v>0</v>
      </c>
      <c r="H121" s="48">
        <f t="shared" ref="H121:H126" si="77">+G121/$H$3</f>
        <v>0</v>
      </c>
      <c r="I121" s="181"/>
      <c r="J121" s="47">
        <f t="shared" ref="J121:J126" si="78">+I121*E121*D121</f>
        <v>0</v>
      </c>
      <c r="K121" s="48">
        <f t="shared" ref="K121:K126" si="79">+J121/$H$3</f>
        <v>0</v>
      </c>
      <c r="L121" s="181"/>
      <c r="M121" s="47">
        <f t="shared" ref="M121:M126" si="80">+L121*E121*D121</f>
        <v>0</v>
      </c>
      <c r="N121" s="48">
        <f t="shared" ref="N121:N126" si="81">+M121/$H$3</f>
        <v>0</v>
      </c>
      <c r="O121" s="49"/>
      <c r="P121" s="26"/>
      <c r="Q121" s="26"/>
      <c r="R121" s="26"/>
      <c r="S121" s="26"/>
      <c r="T121" s="26"/>
      <c r="U121" s="26"/>
    </row>
    <row r="122" spans="1:21" outlineLevel="2" x14ac:dyDescent="0.3">
      <c r="A122" s="26"/>
      <c r="B122" s="50"/>
      <c r="C122" s="45" t="s">
        <v>120</v>
      </c>
      <c r="D122" s="46"/>
      <c r="E122" s="46"/>
      <c r="F122" s="181"/>
      <c r="G122" s="47">
        <f t="shared" si="76"/>
        <v>0</v>
      </c>
      <c r="H122" s="48">
        <f t="shared" si="77"/>
        <v>0</v>
      </c>
      <c r="I122" s="181"/>
      <c r="J122" s="47">
        <f t="shared" si="78"/>
        <v>0</v>
      </c>
      <c r="K122" s="48">
        <f t="shared" si="79"/>
        <v>0</v>
      </c>
      <c r="L122" s="181"/>
      <c r="M122" s="47">
        <f t="shared" si="80"/>
        <v>0</v>
      </c>
      <c r="N122" s="48">
        <f t="shared" si="81"/>
        <v>0</v>
      </c>
      <c r="O122" s="49"/>
      <c r="P122" s="26"/>
      <c r="Q122" s="26"/>
      <c r="R122" s="26"/>
      <c r="S122" s="26"/>
      <c r="T122" s="26"/>
      <c r="U122" s="26"/>
    </row>
    <row r="123" spans="1:21" outlineLevel="2" x14ac:dyDescent="0.3">
      <c r="A123" s="26"/>
      <c r="B123" s="50"/>
      <c r="C123" s="45" t="s">
        <v>120</v>
      </c>
      <c r="D123" s="46"/>
      <c r="E123" s="46"/>
      <c r="F123" s="181"/>
      <c r="G123" s="47">
        <f t="shared" si="76"/>
        <v>0</v>
      </c>
      <c r="H123" s="48">
        <f t="shared" si="77"/>
        <v>0</v>
      </c>
      <c r="I123" s="181"/>
      <c r="J123" s="47">
        <f t="shared" si="78"/>
        <v>0</v>
      </c>
      <c r="K123" s="48">
        <f t="shared" si="79"/>
        <v>0</v>
      </c>
      <c r="L123" s="181"/>
      <c r="M123" s="47">
        <f t="shared" si="80"/>
        <v>0</v>
      </c>
      <c r="N123" s="48">
        <f t="shared" si="81"/>
        <v>0</v>
      </c>
      <c r="O123" s="49"/>
      <c r="P123" s="26"/>
      <c r="Q123" s="26"/>
      <c r="R123" s="26"/>
      <c r="S123" s="26"/>
      <c r="T123" s="26"/>
      <c r="U123" s="26"/>
    </row>
    <row r="124" spans="1:21" outlineLevel="2" x14ac:dyDescent="0.3">
      <c r="A124" s="26"/>
      <c r="B124" s="50"/>
      <c r="C124" s="45" t="s">
        <v>120</v>
      </c>
      <c r="D124" s="46"/>
      <c r="E124" s="46"/>
      <c r="F124" s="181"/>
      <c r="G124" s="47">
        <f t="shared" si="76"/>
        <v>0</v>
      </c>
      <c r="H124" s="48">
        <f t="shared" si="77"/>
        <v>0</v>
      </c>
      <c r="I124" s="181"/>
      <c r="J124" s="47">
        <f t="shared" si="78"/>
        <v>0</v>
      </c>
      <c r="K124" s="48">
        <f t="shared" si="79"/>
        <v>0</v>
      </c>
      <c r="L124" s="181"/>
      <c r="M124" s="47">
        <f t="shared" si="80"/>
        <v>0</v>
      </c>
      <c r="N124" s="48">
        <f t="shared" si="81"/>
        <v>0</v>
      </c>
      <c r="O124" s="49"/>
      <c r="P124" s="26"/>
      <c r="Q124" s="26"/>
      <c r="R124" s="26"/>
      <c r="S124" s="26"/>
      <c r="T124" s="26"/>
      <c r="U124" s="26"/>
    </row>
    <row r="125" spans="1:21" outlineLevel="2" x14ac:dyDescent="0.3">
      <c r="A125" s="26"/>
      <c r="B125" s="50"/>
      <c r="C125" s="45" t="s">
        <v>120</v>
      </c>
      <c r="D125" s="46"/>
      <c r="E125" s="46"/>
      <c r="F125" s="181"/>
      <c r="G125" s="47">
        <f t="shared" si="76"/>
        <v>0</v>
      </c>
      <c r="H125" s="48">
        <f t="shared" si="77"/>
        <v>0</v>
      </c>
      <c r="I125" s="181"/>
      <c r="J125" s="47">
        <f t="shared" si="78"/>
        <v>0</v>
      </c>
      <c r="K125" s="48">
        <f t="shared" si="79"/>
        <v>0</v>
      </c>
      <c r="L125" s="181"/>
      <c r="M125" s="47">
        <f t="shared" si="80"/>
        <v>0</v>
      </c>
      <c r="N125" s="48">
        <f t="shared" si="81"/>
        <v>0</v>
      </c>
      <c r="O125" s="49"/>
      <c r="P125" s="26"/>
      <c r="Q125" s="26"/>
      <c r="R125" s="26"/>
      <c r="S125" s="26"/>
      <c r="T125" s="26"/>
      <c r="U125" s="26"/>
    </row>
    <row r="126" spans="1:21" ht="15" outlineLevel="2" thickBot="1" x14ac:dyDescent="0.35">
      <c r="A126" s="26"/>
      <c r="B126" s="50"/>
      <c r="C126" s="51" t="s">
        <v>110</v>
      </c>
      <c r="D126" s="46"/>
      <c r="E126" s="46"/>
      <c r="F126" s="181"/>
      <c r="G126" s="47">
        <f t="shared" si="76"/>
        <v>0</v>
      </c>
      <c r="H126" s="48">
        <f t="shared" si="77"/>
        <v>0</v>
      </c>
      <c r="I126" s="181"/>
      <c r="J126" s="47">
        <f t="shared" si="78"/>
        <v>0</v>
      </c>
      <c r="K126" s="48">
        <f t="shared" si="79"/>
        <v>0</v>
      </c>
      <c r="L126" s="181"/>
      <c r="M126" s="47">
        <f t="shared" si="80"/>
        <v>0</v>
      </c>
      <c r="N126" s="48">
        <f t="shared" si="81"/>
        <v>0</v>
      </c>
      <c r="O126" s="49"/>
      <c r="P126" s="26"/>
      <c r="Q126" s="26"/>
      <c r="R126" s="26"/>
      <c r="S126" s="26"/>
      <c r="T126" s="26"/>
      <c r="U126" s="26"/>
    </row>
    <row r="127" spans="1:21" ht="15" outlineLevel="1" thickBot="1" x14ac:dyDescent="0.35">
      <c r="A127" s="26"/>
      <c r="B127" s="52" t="str">
        <f>B120&amp;" Total"</f>
        <v>2.1 Total</v>
      </c>
      <c r="C127" s="53"/>
      <c r="D127" s="54"/>
      <c r="E127" s="54"/>
      <c r="F127" s="182"/>
      <c r="G127" s="54">
        <f>SUBTOTAL(9,G120:G126)</f>
        <v>0</v>
      </c>
      <c r="H127" s="55">
        <f>SUBTOTAL(9,H120:H126)</f>
        <v>0</v>
      </c>
      <c r="I127" s="182"/>
      <c r="J127" s="54">
        <f>SUBTOTAL(9,J120:J126)</f>
        <v>0</v>
      </c>
      <c r="K127" s="55">
        <f>SUBTOTAL(9,K120:K126)</f>
        <v>0</v>
      </c>
      <c r="L127" s="182"/>
      <c r="M127" s="54">
        <f>SUBTOTAL(9,M120:M126)</f>
        <v>0</v>
      </c>
      <c r="N127" s="55">
        <f>SUBTOTAL(9,N120:N126)</f>
        <v>0</v>
      </c>
      <c r="O127" s="49"/>
      <c r="P127" s="26"/>
      <c r="Q127" s="26"/>
      <c r="R127" s="26"/>
      <c r="S127" s="26"/>
      <c r="T127" s="26"/>
      <c r="U127" s="26"/>
    </row>
    <row r="128" spans="1:21" outlineLevel="2" x14ac:dyDescent="0.3">
      <c r="A128" s="26"/>
      <c r="B128" s="38">
        <v>2.2000000000000002</v>
      </c>
      <c r="C128" s="39" t="s">
        <v>119</v>
      </c>
      <c r="D128" s="40"/>
      <c r="E128" s="40"/>
      <c r="F128" s="179"/>
      <c r="G128" s="180"/>
      <c r="H128" s="41"/>
      <c r="I128" s="179"/>
      <c r="J128" s="180"/>
      <c r="K128" s="41"/>
      <c r="L128" s="179"/>
      <c r="M128" s="180"/>
      <c r="N128" s="41"/>
      <c r="O128" s="42"/>
      <c r="P128" s="26"/>
      <c r="Q128" s="26"/>
      <c r="R128" s="26"/>
      <c r="S128" s="26"/>
      <c r="T128" s="26"/>
      <c r="U128" s="26"/>
    </row>
    <row r="129" spans="1:21" outlineLevel="2" x14ac:dyDescent="0.3">
      <c r="A129" s="26"/>
      <c r="B129" s="44"/>
      <c r="C129" s="45" t="s">
        <v>120</v>
      </c>
      <c r="D129" s="46"/>
      <c r="E129" s="46"/>
      <c r="F129" s="181"/>
      <c r="G129" s="47">
        <f t="shared" ref="G129:G134" si="82">+F129*E129*D129</f>
        <v>0</v>
      </c>
      <c r="H129" s="48">
        <f t="shared" ref="H129:H134" si="83">+G129/$H$3</f>
        <v>0</v>
      </c>
      <c r="I129" s="181"/>
      <c r="J129" s="47">
        <f t="shared" ref="J129:J134" si="84">+I129*E129*D129</f>
        <v>0</v>
      </c>
      <c r="K129" s="48">
        <f t="shared" ref="K129:K134" si="85">+J129/$H$3</f>
        <v>0</v>
      </c>
      <c r="L129" s="181"/>
      <c r="M129" s="47">
        <f t="shared" ref="M129:M134" si="86">+L129*E129*D129</f>
        <v>0</v>
      </c>
      <c r="N129" s="48">
        <f t="shared" ref="N129:N134" si="87">+M129/$H$3</f>
        <v>0</v>
      </c>
      <c r="O129" s="49"/>
      <c r="P129" s="26"/>
      <c r="Q129" s="26"/>
      <c r="R129" s="26"/>
      <c r="S129" s="26"/>
      <c r="T129" s="26"/>
      <c r="U129" s="26"/>
    </row>
    <row r="130" spans="1:21" outlineLevel="2" x14ac:dyDescent="0.3">
      <c r="A130" s="26"/>
      <c r="B130" s="50"/>
      <c r="C130" s="45" t="s">
        <v>120</v>
      </c>
      <c r="D130" s="46"/>
      <c r="E130" s="46"/>
      <c r="F130" s="181"/>
      <c r="G130" s="47">
        <f t="shared" si="82"/>
        <v>0</v>
      </c>
      <c r="H130" s="48">
        <f t="shared" si="83"/>
        <v>0</v>
      </c>
      <c r="I130" s="181"/>
      <c r="J130" s="47">
        <f t="shared" si="84"/>
        <v>0</v>
      </c>
      <c r="K130" s="48">
        <f t="shared" si="85"/>
        <v>0</v>
      </c>
      <c r="L130" s="181"/>
      <c r="M130" s="47">
        <f t="shared" si="86"/>
        <v>0</v>
      </c>
      <c r="N130" s="48">
        <f t="shared" si="87"/>
        <v>0</v>
      </c>
      <c r="O130" s="49"/>
      <c r="P130" s="26"/>
      <c r="Q130" s="26"/>
      <c r="R130" s="26"/>
      <c r="S130" s="26"/>
      <c r="T130" s="26"/>
      <c r="U130" s="26"/>
    </row>
    <row r="131" spans="1:21" outlineLevel="2" x14ac:dyDescent="0.3">
      <c r="A131" s="26"/>
      <c r="B131" s="50"/>
      <c r="C131" s="45" t="s">
        <v>120</v>
      </c>
      <c r="D131" s="46"/>
      <c r="E131" s="46"/>
      <c r="F131" s="181"/>
      <c r="G131" s="47">
        <f t="shared" si="82"/>
        <v>0</v>
      </c>
      <c r="H131" s="48">
        <f t="shared" si="83"/>
        <v>0</v>
      </c>
      <c r="I131" s="181"/>
      <c r="J131" s="47">
        <f t="shared" si="84"/>
        <v>0</v>
      </c>
      <c r="K131" s="48">
        <f t="shared" si="85"/>
        <v>0</v>
      </c>
      <c r="L131" s="181"/>
      <c r="M131" s="47">
        <f t="shared" si="86"/>
        <v>0</v>
      </c>
      <c r="N131" s="48">
        <f t="shared" si="87"/>
        <v>0</v>
      </c>
      <c r="O131" s="49"/>
      <c r="P131" s="26"/>
      <c r="Q131" s="26"/>
      <c r="R131" s="26"/>
      <c r="S131" s="26"/>
      <c r="T131" s="26"/>
      <c r="U131" s="26"/>
    </row>
    <row r="132" spans="1:21" outlineLevel="2" x14ac:dyDescent="0.3">
      <c r="A132" s="26"/>
      <c r="B132" s="50"/>
      <c r="C132" s="45" t="s">
        <v>120</v>
      </c>
      <c r="D132" s="46"/>
      <c r="E132" s="46"/>
      <c r="F132" s="181"/>
      <c r="G132" s="47">
        <f t="shared" si="82"/>
        <v>0</v>
      </c>
      <c r="H132" s="48">
        <f t="shared" si="83"/>
        <v>0</v>
      </c>
      <c r="I132" s="181"/>
      <c r="J132" s="47">
        <f t="shared" si="84"/>
        <v>0</v>
      </c>
      <c r="K132" s="48">
        <f t="shared" si="85"/>
        <v>0</v>
      </c>
      <c r="L132" s="181"/>
      <c r="M132" s="47">
        <f t="shared" si="86"/>
        <v>0</v>
      </c>
      <c r="N132" s="48">
        <f t="shared" si="87"/>
        <v>0</v>
      </c>
      <c r="O132" s="49"/>
      <c r="P132" s="26"/>
      <c r="Q132" s="26"/>
      <c r="R132" s="26"/>
      <c r="S132" s="26"/>
      <c r="T132" s="26"/>
      <c r="U132" s="26"/>
    </row>
    <row r="133" spans="1:21" outlineLevel="2" x14ac:dyDescent="0.3">
      <c r="A133" s="26"/>
      <c r="B133" s="50"/>
      <c r="C133" s="45" t="s">
        <v>120</v>
      </c>
      <c r="D133" s="46"/>
      <c r="E133" s="46"/>
      <c r="F133" s="181"/>
      <c r="G133" s="47">
        <f t="shared" si="82"/>
        <v>0</v>
      </c>
      <c r="H133" s="48">
        <f t="shared" si="83"/>
        <v>0</v>
      </c>
      <c r="I133" s="181"/>
      <c r="J133" s="47">
        <f t="shared" si="84"/>
        <v>0</v>
      </c>
      <c r="K133" s="48">
        <f t="shared" si="85"/>
        <v>0</v>
      </c>
      <c r="L133" s="181"/>
      <c r="M133" s="47">
        <f t="shared" si="86"/>
        <v>0</v>
      </c>
      <c r="N133" s="48">
        <f t="shared" si="87"/>
        <v>0</v>
      </c>
      <c r="O133" s="49"/>
      <c r="P133" s="26"/>
      <c r="Q133" s="26"/>
      <c r="R133" s="26"/>
      <c r="S133" s="26"/>
      <c r="T133" s="26"/>
      <c r="U133" s="26"/>
    </row>
    <row r="134" spans="1:21" ht="15" outlineLevel="2" thickBot="1" x14ac:dyDescent="0.35">
      <c r="A134" s="26"/>
      <c r="B134" s="50"/>
      <c r="C134" s="51" t="s">
        <v>110</v>
      </c>
      <c r="D134" s="46"/>
      <c r="E134" s="46"/>
      <c r="F134" s="181"/>
      <c r="G134" s="47">
        <f t="shared" si="82"/>
        <v>0</v>
      </c>
      <c r="H134" s="48">
        <f t="shared" si="83"/>
        <v>0</v>
      </c>
      <c r="I134" s="181"/>
      <c r="J134" s="47">
        <f t="shared" si="84"/>
        <v>0</v>
      </c>
      <c r="K134" s="48">
        <f t="shared" si="85"/>
        <v>0</v>
      </c>
      <c r="L134" s="181"/>
      <c r="M134" s="47">
        <f t="shared" si="86"/>
        <v>0</v>
      </c>
      <c r="N134" s="48">
        <f t="shared" si="87"/>
        <v>0</v>
      </c>
      <c r="O134" s="49"/>
      <c r="P134" s="26"/>
      <c r="Q134" s="26"/>
      <c r="R134" s="26"/>
      <c r="S134" s="26"/>
      <c r="T134" s="26"/>
      <c r="U134" s="26"/>
    </row>
    <row r="135" spans="1:21" ht="15" outlineLevel="1" thickBot="1" x14ac:dyDescent="0.35">
      <c r="A135" s="26"/>
      <c r="B135" s="52" t="str">
        <f>B128&amp;" Total"</f>
        <v>2.2 Total</v>
      </c>
      <c r="C135" s="53"/>
      <c r="D135" s="54"/>
      <c r="E135" s="54"/>
      <c r="F135" s="182"/>
      <c r="G135" s="54">
        <f>SUBTOTAL(9,G128:G134)</f>
        <v>0</v>
      </c>
      <c r="H135" s="55">
        <f>SUBTOTAL(9,H128:H134)</f>
        <v>0</v>
      </c>
      <c r="I135" s="182"/>
      <c r="J135" s="54">
        <f>SUBTOTAL(9,J128:J134)</f>
        <v>0</v>
      </c>
      <c r="K135" s="55">
        <f>SUBTOTAL(9,K128:K134)</f>
        <v>0</v>
      </c>
      <c r="L135" s="182"/>
      <c r="M135" s="54">
        <f>SUBTOTAL(9,M128:M134)</f>
        <v>0</v>
      </c>
      <c r="N135" s="55">
        <f>SUBTOTAL(9,N128:N134)</f>
        <v>0</v>
      </c>
      <c r="O135" s="49"/>
      <c r="P135" s="26"/>
      <c r="Q135" s="26"/>
      <c r="R135" s="26"/>
      <c r="S135" s="26"/>
      <c r="T135" s="26"/>
      <c r="U135" s="26"/>
    </row>
    <row r="136" spans="1:21" outlineLevel="2" x14ac:dyDescent="0.3">
      <c r="A136" s="26"/>
      <c r="B136" s="38">
        <v>2.2999999999999998</v>
      </c>
      <c r="C136" s="39" t="s">
        <v>119</v>
      </c>
      <c r="D136" s="40"/>
      <c r="E136" s="40"/>
      <c r="F136" s="179"/>
      <c r="G136" s="180"/>
      <c r="H136" s="41"/>
      <c r="I136" s="179"/>
      <c r="J136" s="180"/>
      <c r="K136" s="41"/>
      <c r="L136" s="179"/>
      <c r="M136" s="180"/>
      <c r="N136" s="41"/>
      <c r="O136" s="42"/>
      <c r="P136" s="26"/>
      <c r="Q136" s="26"/>
      <c r="R136" s="26"/>
      <c r="S136" s="26"/>
      <c r="T136" s="26"/>
      <c r="U136" s="26"/>
    </row>
    <row r="137" spans="1:21" outlineLevel="2" x14ac:dyDescent="0.3">
      <c r="A137" s="26"/>
      <c r="B137" s="44"/>
      <c r="C137" s="45" t="s">
        <v>120</v>
      </c>
      <c r="D137" s="46"/>
      <c r="E137" s="46"/>
      <c r="F137" s="181"/>
      <c r="G137" s="47">
        <f t="shared" ref="G137:G142" si="88">+F137*E137*D137</f>
        <v>0</v>
      </c>
      <c r="H137" s="48">
        <f t="shared" ref="H137:H142" si="89">+G137/$H$3</f>
        <v>0</v>
      </c>
      <c r="I137" s="181"/>
      <c r="J137" s="47">
        <f t="shared" ref="J137:J142" si="90">+I137*E137*D137</f>
        <v>0</v>
      </c>
      <c r="K137" s="48">
        <f t="shared" ref="K137:K142" si="91">+J137/$H$3</f>
        <v>0</v>
      </c>
      <c r="L137" s="181"/>
      <c r="M137" s="47">
        <f t="shared" ref="M137:M142" si="92">+L137*E137*D137</f>
        <v>0</v>
      </c>
      <c r="N137" s="48">
        <f t="shared" ref="N137:N142" si="93">+M137/$H$3</f>
        <v>0</v>
      </c>
      <c r="O137" s="49"/>
      <c r="P137" s="26"/>
      <c r="Q137" s="26"/>
      <c r="R137" s="26"/>
      <c r="S137" s="26"/>
      <c r="T137" s="26"/>
      <c r="U137" s="26"/>
    </row>
    <row r="138" spans="1:21" outlineLevel="2" x14ac:dyDescent="0.3">
      <c r="A138" s="26"/>
      <c r="B138" s="50"/>
      <c r="C138" s="45" t="s">
        <v>120</v>
      </c>
      <c r="D138" s="46"/>
      <c r="E138" s="46"/>
      <c r="F138" s="181"/>
      <c r="G138" s="47">
        <f t="shared" si="88"/>
        <v>0</v>
      </c>
      <c r="H138" s="48">
        <f t="shared" si="89"/>
        <v>0</v>
      </c>
      <c r="I138" s="181"/>
      <c r="J138" s="47">
        <f t="shared" si="90"/>
        <v>0</v>
      </c>
      <c r="K138" s="48">
        <f t="shared" si="91"/>
        <v>0</v>
      </c>
      <c r="L138" s="181"/>
      <c r="M138" s="47">
        <f t="shared" si="92"/>
        <v>0</v>
      </c>
      <c r="N138" s="48">
        <f t="shared" si="93"/>
        <v>0</v>
      </c>
      <c r="O138" s="49"/>
      <c r="P138" s="26"/>
      <c r="Q138" s="26"/>
      <c r="R138" s="26"/>
      <c r="S138" s="26"/>
      <c r="T138" s="26"/>
      <c r="U138" s="26"/>
    </row>
    <row r="139" spans="1:21" outlineLevel="2" x14ac:dyDescent="0.3">
      <c r="A139" s="26"/>
      <c r="B139" s="50"/>
      <c r="C139" s="45" t="s">
        <v>120</v>
      </c>
      <c r="D139" s="46"/>
      <c r="E139" s="46"/>
      <c r="F139" s="181"/>
      <c r="G139" s="47">
        <f t="shared" si="88"/>
        <v>0</v>
      </c>
      <c r="H139" s="48">
        <f t="shared" si="89"/>
        <v>0</v>
      </c>
      <c r="I139" s="181"/>
      <c r="J139" s="47">
        <f t="shared" si="90"/>
        <v>0</v>
      </c>
      <c r="K139" s="48">
        <f t="shared" si="91"/>
        <v>0</v>
      </c>
      <c r="L139" s="181"/>
      <c r="M139" s="47">
        <f t="shared" si="92"/>
        <v>0</v>
      </c>
      <c r="N139" s="48">
        <f t="shared" si="93"/>
        <v>0</v>
      </c>
      <c r="O139" s="49"/>
      <c r="P139" s="26"/>
      <c r="Q139" s="26"/>
      <c r="R139" s="26"/>
      <c r="S139" s="26"/>
      <c r="T139" s="26"/>
      <c r="U139" s="26"/>
    </row>
    <row r="140" spans="1:21" outlineLevel="2" x14ac:dyDescent="0.3">
      <c r="A140" s="26"/>
      <c r="B140" s="50"/>
      <c r="C140" s="45" t="s">
        <v>120</v>
      </c>
      <c r="D140" s="46"/>
      <c r="E140" s="46"/>
      <c r="F140" s="181"/>
      <c r="G140" s="47">
        <f t="shared" si="88"/>
        <v>0</v>
      </c>
      <c r="H140" s="48">
        <f t="shared" si="89"/>
        <v>0</v>
      </c>
      <c r="I140" s="181"/>
      <c r="J140" s="47">
        <f t="shared" si="90"/>
        <v>0</v>
      </c>
      <c r="K140" s="48">
        <f t="shared" si="91"/>
        <v>0</v>
      </c>
      <c r="L140" s="181"/>
      <c r="M140" s="47">
        <f t="shared" si="92"/>
        <v>0</v>
      </c>
      <c r="N140" s="48">
        <f t="shared" si="93"/>
        <v>0</v>
      </c>
      <c r="O140" s="49"/>
      <c r="P140" s="26"/>
      <c r="Q140" s="26"/>
      <c r="R140" s="26"/>
      <c r="S140" s="26"/>
      <c r="T140" s="26"/>
      <c r="U140" s="26"/>
    </row>
    <row r="141" spans="1:21" outlineLevel="2" x14ac:dyDescent="0.3">
      <c r="A141" s="26"/>
      <c r="B141" s="50"/>
      <c r="C141" s="45" t="s">
        <v>120</v>
      </c>
      <c r="D141" s="46"/>
      <c r="E141" s="46"/>
      <c r="F141" s="181"/>
      <c r="G141" s="47">
        <f t="shared" si="88"/>
        <v>0</v>
      </c>
      <c r="H141" s="48">
        <f t="shared" si="89"/>
        <v>0</v>
      </c>
      <c r="I141" s="181"/>
      <c r="J141" s="47">
        <f t="shared" si="90"/>
        <v>0</v>
      </c>
      <c r="K141" s="48">
        <f t="shared" si="91"/>
        <v>0</v>
      </c>
      <c r="L141" s="181"/>
      <c r="M141" s="47">
        <f t="shared" si="92"/>
        <v>0</v>
      </c>
      <c r="N141" s="48">
        <f t="shared" si="93"/>
        <v>0</v>
      </c>
      <c r="O141" s="49"/>
      <c r="P141" s="26"/>
      <c r="Q141" s="26"/>
      <c r="R141" s="26"/>
      <c r="S141" s="26"/>
      <c r="T141" s="26"/>
      <c r="U141" s="26"/>
    </row>
    <row r="142" spans="1:21" ht="15" outlineLevel="2" thickBot="1" x14ac:dyDescent="0.35">
      <c r="A142" s="26"/>
      <c r="B142" s="50"/>
      <c r="C142" s="51" t="s">
        <v>110</v>
      </c>
      <c r="D142" s="46"/>
      <c r="E142" s="46"/>
      <c r="F142" s="181"/>
      <c r="G142" s="47">
        <f t="shared" si="88"/>
        <v>0</v>
      </c>
      <c r="H142" s="48">
        <f t="shared" si="89"/>
        <v>0</v>
      </c>
      <c r="I142" s="181"/>
      <c r="J142" s="47">
        <f t="shared" si="90"/>
        <v>0</v>
      </c>
      <c r="K142" s="48">
        <f t="shared" si="91"/>
        <v>0</v>
      </c>
      <c r="L142" s="181"/>
      <c r="M142" s="47">
        <f t="shared" si="92"/>
        <v>0</v>
      </c>
      <c r="N142" s="48">
        <f t="shared" si="93"/>
        <v>0</v>
      </c>
      <c r="O142" s="49"/>
      <c r="P142" s="26"/>
      <c r="Q142" s="26"/>
      <c r="R142" s="26"/>
      <c r="S142" s="26"/>
      <c r="T142" s="26"/>
      <c r="U142" s="26"/>
    </row>
    <row r="143" spans="1:21" ht="15" outlineLevel="1" thickBot="1" x14ac:dyDescent="0.35">
      <c r="A143" s="26"/>
      <c r="B143" s="52" t="str">
        <f>B136&amp;" Total"</f>
        <v>2.3 Total</v>
      </c>
      <c r="C143" s="53"/>
      <c r="D143" s="54"/>
      <c r="E143" s="54"/>
      <c r="F143" s="182"/>
      <c r="G143" s="54">
        <f>SUBTOTAL(9,G136:G142)</f>
        <v>0</v>
      </c>
      <c r="H143" s="55">
        <f>SUBTOTAL(9,H136:H142)</f>
        <v>0</v>
      </c>
      <c r="I143" s="182"/>
      <c r="J143" s="54">
        <f>SUBTOTAL(9,J136:J142)</f>
        <v>0</v>
      </c>
      <c r="K143" s="55">
        <f>SUBTOTAL(9,K136:K142)</f>
        <v>0</v>
      </c>
      <c r="L143" s="182"/>
      <c r="M143" s="54">
        <f>SUBTOTAL(9,M136:M142)</f>
        <v>0</v>
      </c>
      <c r="N143" s="55">
        <f>SUBTOTAL(9,N136:N142)</f>
        <v>0</v>
      </c>
      <c r="O143" s="49"/>
      <c r="P143" s="26"/>
      <c r="Q143" s="26"/>
      <c r="R143" s="26"/>
      <c r="S143" s="26"/>
      <c r="T143" s="26"/>
      <c r="U143" s="26"/>
    </row>
    <row r="144" spans="1:21" outlineLevel="2" x14ac:dyDescent="0.3">
      <c r="A144" s="26"/>
      <c r="B144" s="38">
        <v>2.4</v>
      </c>
      <c r="C144" s="39" t="s">
        <v>119</v>
      </c>
      <c r="D144" s="40"/>
      <c r="E144" s="40"/>
      <c r="F144" s="179"/>
      <c r="G144" s="180"/>
      <c r="H144" s="41"/>
      <c r="I144" s="179"/>
      <c r="J144" s="180"/>
      <c r="K144" s="41"/>
      <c r="L144" s="179"/>
      <c r="M144" s="180"/>
      <c r="N144" s="41"/>
      <c r="O144" s="42"/>
      <c r="P144" s="26"/>
      <c r="Q144" s="26"/>
      <c r="R144" s="26"/>
      <c r="S144" s="26"/>
      <c r="T144" s="26"/>
      <c r="U144" s="26"/>
    </row>
    <row r="145" spans="1:21" outlineLevel="2" x14ac:dyDescent="0.3">
      <c r="A145" s="26"/>
      <c r="B145" s="44"/>
      <c r="C145" s="45" t="s">
        <v>120</v>
      </c>
      <c r="D145" s="46"/>
      <c r="E145" s="46"/>
      <c r="F145" s="181"/>
      <c r="G145" s="47">
        <f t="shared" ref="G145:G150" si="94">+F145*E145*D145</f>
        <v>0</v>
      </c>
      <c r="H145" s="48">
        <f t="shared" ref="H145:H150" si="95">+G145/$H$3</f>
        <v>0</v>
      </c>
      <c r="I145" s="181"/>
      <c r="J145" s="47">
        <f t="shared" ref="J145:J150" si="96">+I145*E145*D145</f>
        <v>0</v>
      </c>
      <c r="K145" s="48">
        <f t="shared" ref="K145:K150" si="97">+J145/$H$3</f>
        <v>0</v>
      </c>
      <c r="L145" s="181"/>
      <c r="M145" s="47">
        <f t="shared" ref="M145:M150" si="98">+L145*E145*D145</f>
        <v>0</v>
      </c>
      <c r="N145" s="48">
        <f t="shared" ref="N145:N150" si="99">+M145/$H$3</f>
        <v>0</v>
      </c>
      <c r="O145" s="49"/>
      <c r="P145" s="26"/>
      <c r="Q145" s="26"/>
      <c r="R145" s="26"/>
      <c r="S145" s="26"/>
      <c r="T145" s="26"/>
      <c r="U145" s="26"/>
    </row>
    <row r="146" spans="1:21" outlineLevel="2" x14ac:dyDescent="0.3">
      <c r="A146" s="26"/>
      <c r="B146" s="50"/>
      <c r="C146" s="45" t="s">
        <v>120</v>
      </c>
      <c r="D146" s="46"/>
      <c r="E146" s="46"/>
      <c r="F146" s="181"/>
      <c r="G146" s="47">
        <f t="shared" si="94"/>
        <v>0</v>
      </c>
      <c r="H146" s="48">
        <f t="shared" si="95"/>
        <v>0</v>
      </c>
      <c r="I146" s="181"/>
      <c r="J146" s="47">
        <f t="shared" si="96"/>
        <v>0</v>
      </c>
      <c r="K146" s="48">
        <f t="shared" si="97"/>
        <v>0</v>
      </c>
      <c r="L146" s="181"/>
      <c r="M146" s="47">
        <f t="shared" si="98"/>
        <v>0</v>
      </c>
      <c r="N146" s="48">
        <f t="shared" si="99"/>
        <v>0</v>
      </c>
      <c r="O146" s="49"/>
      <c r="P146" s="26"/>
      <c r="Q146" s="26"/>
      <c r="R146" s="26"/>
      <c r="S146" s="26"/>
      <c r="T146" s="26"/>
      <c r="U146" s="26"/>
    </row>
    <row r="147" spans="1:21" outlineLevel="2" x14ac:dyDescent="0.3">
      <c r="A147" s="26"/>
      <c r="B147" s="50"/>
      <c r="C147" s="45" t="s">
        <v>120</v>
      </c>
      <c r="D147" s="46"/>
      <c r="E147" s="46"/>
      <c r="F147" s="181"/>
      <c r="G147" s="47">
        <f t="shared" si="94"/>
        <v>0</v>
      </c>
      <c r="H147" s="48">
        <f t="shared" si="95"/>
        <v>0</v>
      </c>
      <c r="I147" s="181"/>
      <c r="J147" s="47">
        <f t="shared" si="96"/>
        <v>0</v>
      </c>
      <c r="K147" s="48">
        <f t="shared" si="97"/>
        <v>0</v>
      </c>
      <c r="L147" s="181"/>
      <c r="M147" s="47">
        <f t="shared" si="98"/>
        <v>0</v>
      </c>
      <c r="N147" s="48">
        <f t="shared" si="99"/>
        <v>0</v>
      </c>
      <c r="O147" s="49"/>
      <c r="P147" s="26"/>
      <c r="Q147" s="26"/>
      <c r="R147" s="26"/>
      <c r="S147" s="26"/>
      <c r="T147" s="26"/>
      <c r="U147" s="26"/>
    </row>
    <row r="148" spans="1:21" outlineLevel="2" x14ac:dyDescent="0.3">
      <c r="A148" s="26"/>
      <c r="B148" s="50"/>
      <c r="C148" s="45" t="s">
        <v>120</v>
      </c>
      <c r="D148" s="46"/>
      <c r="E148" s="46"/>
      <c r="F148" s="181"/>
      <c r="G148" s="47">
        <f t="shared" si="94"/>
        <v>0</v>
      </c>
      <c r="H148" s="48">
        <f t="shared" si="95"/>
        <v>0</v>
      </c>
      <c r="I148" s="181"/>
      <c r="J148" s="47">
        <f t="shared" si="96"/>
        <v>0</v>
      </c>
      <c r="K148" s="48">
        <f t="shared" si="97"/>
        <v>0</v>
      </c>
      <c r="L148" s="181"/>
      <c r="M148" s="47">
        <f t="shared" si="98"/>
        <v>0</v>
      </c>
      <c r="N148" s="48">
        <f t="shared" si="99"/>
        <v>0</v>
      </c>
      <c r="O148" s="49"/>
      <c r="P148" s="26"/>
      <c r="Q148" s="26"/>
      <c r="R148" s="26"/>
      <c r="S148" s="26"/>
      <c r="T148" s="26"/>
      <c r="U148" s="26"/>
    </row>
    <row r="149" spans="1:21" outlineLevel="2" x14ac:dyDescent="0.3">
      <c r="A149" s="26"/>
      <c r="B149" s="50"/>
      <c r="C149" s="45" t="s">
        <v>120</v>
      </c>
      <c r="D149" s="46"/>
      <c r="E149" s="46"/>
      <c r="F149" s="181"/>
      <c r="G149" s="47">
        <f t="shared" si="94"/>
        <v>0</v>
      </c>
      <c r="H149" s="48">
        <f t="shared" si="95"/>
        <v>0</v>
      </c>
      <c r="I149" s="181"/>
      <c r="J149" s="47">
        <f t="shared" si="96"/>
        <v>0</v>
      </c>
      <c r="K149" s="48">
        <f t="shared" si="97"/>
        <v>0</v>
      </c>
      <c r="L149" s="181"/>
      <c r="M149" s="47">
        <f t="shared" si="98"/>
        <v>0</v>
      </c>
      <c r="N149" s="48">
        <f t="shared" si="99"/>
        <v>0</v>
      </c>
      <c r="O149" s="49"/>
      <c r="P149" s="26"/>
      <c r="Q149" s="26"/>
      <c r="R149" s="26"/>
      <c r="S149" s="26"/>
      <c r="T149" s="26"/>
      <c r="U149" s="26"/>
    </row>
    <row r="150" spans="1:21" ht="15" outlineLevel="2" thickBot="1" x14ac:dyDescent="0.35">
      <c r="A150" s="26"/>
      <c r="B150" s="50"/>
      <c r="C150" s="51" t="s">
        <v>110</v>
      </c>
      <c r="D150" s="46"/>
      <c r="E150" s="46"/>
      <c r="F150" s="181"/>
      <c r="G150" s="47">
        <f t="shared" si="94"/>
        <v>0</v>
      </c>
      <c r="H150" s="48">
        <f t="shared" si="95"/>
        <v>0</v>
      </c>
      <c r="I150" s="181"/>
      <c r="J150" s="47">
        <f t="shared" si="96"/>
        <v>0</v>
      </c>
      <c r="K150" s="48">
        <f t="shared" si="97"/>
        <v>0</v>
      </c>
      <c r="L150" s="181"/>
      <c r="M150" s="47">
        <f t="shared" si="98"/>
        <v>0</v>
      </c>
      <c r="N150" s="48">
        <f t="shared" si="99"/>
        <v>0</v>
      </c>
      <c r="O150" s="49"/>
      <c r="P150" s="26"/>
      <c r="Q150" s="26"/>
      <c r="R150" s="26"/>
      <c r="S150" s="26"/>
      <c r="T150" s="26"/>
      <c r="U150" s="26"/>
    </row>
    <row r="151" spans="1:21" ht="15" outlineLevel="1" thickBot="1" x14ac:dyDescent="0.35">
      <c r="A151" s="26"/>
      <c r="B151" s="52" t="str">
        <f>B144&amp;" Total"</f>
        <v>2.4 Total</v>
      </c>
      <c r="C151" s="53"/>
      <c r="D151" s="54"/>
      <c r="E151" s="54"/>
      <c r="F151" s="182"/>
      <c r="G151" s="54">
        <f>SUBTOTAL(9,G144:G150)</f>
        <v>0</v>
      </c>
      <c r="H151" s="55">
        <f>SUBTOTAL(9,H144:H150)</f>
        <v>0</v>
      </c>
      <c r="I151" s="182"/>
      <c r="J151" s="54">
        <f>SUBTOTAL(9,J144:J150)</f>
        <v>0</v>
      </c>
      <c r="K151" s="55">
        <f>SUBTOTAL(9,K144:K150)</f>
        <v>0</v>
      </c>
      <c r="L151" s="182"/>
      <c r="M151" s="54">
        <f>SUBTOTAL(9,M144:M150)</f>
        <v>0</v>
      </c>
      <c r="N151" s="55">
        <f>SUBTOTAL(9,N144:N150)</f>
        <v>0</v>
      </c>
      <c r="O151" s="49"/>
      <c r="P151" s="26"/>
      <c r="Q151" s="26"/>
      <c r="R151" s="26"/>
      <c r="S151" s="26"/>
      <c r="T151" s="26"/>
      <c r="U151" s="26"/>
    </row>
    <row r="152" spans="1:21" outlineLevel="2" x14ac:dyDescent="0.3">
      <c r="A152" s="26"/>
      <c r="B152" s="38">
        <v>2.5</v>
      </c>
      <c r="C152" s="39" t="s">
        <v>119</v>
      </c>
      <c r="D152" s="40"/>
      <c r="E152" s="40"/>
      <c r="F152" s="179"/>
      <c r="G152" s="180"/>
      <c r="H152" s="41"/>
      <c r="I152" s="179"/>
      <c r="J152" s="180"/>
      <c r="K152" s="41"/>
      <c r="L152" s="179"/>
      <c r="M152" s="180"/>
      <c r="N152" s="41"/>
      <c r="O152" s="42"/>
      <c r="P152" s="26"/>
      <c r="Q152" s="26"/>
      <c r="R152" s="26"/>
      <c r="S152" s="26"/>
      <c r="T152" s="26"/>
      <c r="U152" s="26"/>
    </row>
    <row r="153" spans="1:21" outlineLevel="2" x14ac:dyDescent="0.3">
      <c r="A153" s="26"/>
      <c r="B153" s="44"/>
      <c r="C153" s="45" t="s">
        <v>120</v>
      </c>
      <c r="D153" s="46"/>
      <c r="E153" s="46"/>
      <c r="F153" s="181"/>
      <c r="G153" s="47">
        <f t="shared" ref="G153:G158" si="100">+F153*E153*D153</f>
        <v>0</v>
      </c>
      <c r="H153" s="48">
        <f t="shared" ref="H153:H158" si="101">+G153/$H$3</f>
        <v>0</v>
      </c>
      <c r="I153" s="181"/>
      <c r="J153" s="47">
        <f t="shared" ref="J153:J158" si="102">+I153*E153*D153</f>
        <v>0</v>
      </c>
      <c r="K153" s="48">
        <f t="shared" ref="K153:K158" si="103">+J153/$H$3</f>
        <v>0</v>
      </c>
      <c r="L153" s="181"/>
      <c r="M153" s="47">
        <f t="shared" ref="M153:M158" si="104">+L153*E153*D153</f>
        <v>0</v>
      </c>
      <c r="N153" s="48">
        <f t="shared" ref="N153:N158" si="105">+M153/$H$3</f>
        <v>0</v>
      </c>
      <c r="O153" s="49"/>
      <c r="P153" s="26"/>
      <c r="Q153" s="26"/>
      <c r="R153" s="26"/>
      <c r="S153" s="26"/>
      <c r="T153" s="26"/>
      <c r="U153" s="26"/>
    </row>
    <row r="154" spans="1:21" outlineLevel="2" x14ac:dyDescent="0.3">
      <c r="A154" s="26"/>
      <c r="B154" s="50"/>
      <c r="C154" s="45" t="s">
        <v>120</v>
      </c>
      <c r="D154" s="46"/>
      <c r="E154" s="46"/>
      <c r="F154" s="181"/>
      <c r="G154" s="47">
        <f t="shared" si="100"/>
        <v>0</v>
      </c>
      <c r="H154" s="48">
        <f t="shared" si="101"/>
        <v>0</v>
      </c>
      <c r="I154" s="181"/>
      <c r="J154" s="47">
        <f t="shared" si="102"/>
        <v>0</v>
      </c>
      <c r="K154" s="48">
        <f t="shared" si="103"/>
        <v>0</v>
      </c>
      <c r="L154" s="181"/>
      <c r="M154" s="47">
        <f t="shared" si="104"/>
        <v>0</v>
      </c>
      <c r="N154" s="48">
        <f t="shared" si="105"/>
        <v>0</v>
      </c>
      <c r="O154" s="49"/>
      <c r="P154" s="26"/>
      <c r="Q154" s="26"/>
      <c r="R154" s="26"/>
      <c r="S154" s="26"/>
      <c r="T154" s="26"/>
      <c r="U154" s="26"/>
    </row>
    <row r="155" spans="1:21" outlineLevel="2" x14ac:dyDescent="0.3">
      <c r="A155" s="26"/>
      <c r="B155" s="50"/>
      <c r="C155" s="45" t="s">
        <v>120</v>
      </c>
      <c r="D155" s="46"/>
      <c r="E155" s="46"/>
      <c r="F155" s="181"/>
      <c r="G155" s="47">
        <f t="shared" si="100"/>
        <v>0</v>
      </c>
      <c r="H155" s="48">
        <f t="shared" si="101"/>
        <v>0</v>
      </c>
      <c r="I155" s="181"/>
      <c r="J155" s="47">
        <f t="shared" si="102"/>
        <v>0</v>
      </c>
      <c r="K155" s="48">
        <f t="shared" si="103"/>
        <v>0</v>
      </c>
      <c r="L155" s="181"/>
      <c r="M155" s="47">
        <f t="shared" si="104"/>
        <v>0</v>
      </c>
      <c r="N155" s="48">
        <f t="shared" si="105"/>
        <v>0</v>
      </c>
      <c r="O155" s="49"/>
      <c r="P155" s="26"/>
      <c r="Q155" s="26"/>
      <c r="R155" s="26"/>
      <c r="S155" s="26"/>
      <c r="T155" s="26"/>
      <c r="U155" s="26"/>
    </row>
    <row r="156" spans="1:21" outlineLevel="2" x14ac:dyDescent="0.3">
      <c r="A156" s="26"/>
      <c r="B156" s="50"/>
      <c r="C156" s="45" t="s">
        <v>120</v>
      </c>
      <c r="D156" s="46"/>
      <c r="E156" s="46"/>
      <c r="F156" s="181"/>
      <c r="G156" s="47">
        <f t="shared" si="100"/>
        <v>0</v>
      </c>
      <c r="H156" s="48">
        <f t="shared" si="101"/>
        <v>0</v>
      </c>
      <c r="I156" s="181"/>
      <c r="J156" s="47">
        <f t="shared" si="102"/>
        <v>0</v>
      </c>
      <c r="K156" s="48">
        <f t="shared" si="103"/>
        <v>0</v>
      </c>
      <c r="L156" s="181"/>
      <c r="M156" s="47">
        <f t="shared" si="104"/>
        <v>0</v>
      </c>
      <c r="N156" s="48">
        <f t="shared" si="105"/>
        <v>0</v>
      </c>
      <c r="O156" s="49"/>
      <c r="P156" s="26"/>
      <c r="Q156" s="26"/>
      <c r="R156" s="26"/>
      <c r="S156" s="26"/>
      <c r="T156" s="26"/>
      <c r="U156" s="26"/>
    </row>
    <row r="157" spans="1:21" outlineLevel="2" x14ac:dyDescent="0.3">
      <c r="A157" s="26"/>
      <c r="B157" s="50"/>
      <c r="C157" s="45" t="s">
        <v>120</v>
      </c>
      <c r="D157" s="46"/>
      <c r="E157" s="46"/>
      <c r="F157" s="181"/>
      <c r="G157" s="47">
        <f t="shared" si="100"/>
        <v>0</v>
      </c>
      <c r="H157" s="48">
        <f t="shared" si="101"/>
        <v>0</v>
      </c>
      <c r="I157" s="181"/>
      <c r="J157" s="47">
        <f t="shared" si="102"/>
        <v>0</v>
      </c>
      <c r="K157" s="48">
        <f t="shared" si="103"/>
        <v>0</v>
      </c>
      <c r="L157" s="181"/>
      <c r="M157" s="47">
        <f t="shared" si="104"/>
        <v>0</v>
      </c>
      <c r="N157" s="48">
        <f t="shared" si="105"/>
        <v>0</v>
      </c>
      <c r="O157" s="49"/>
      <c r="P157" s="26"/>
      <c r="Q157" s="26"/>
      <c r="R157" s="26"/>
      <c r="S157" s="26"/>
      <c r="T157" s="26"/>
      <c r="U157" s="26"/>
    </row>
    <row r="158" spans="1:21" ht="15" outlineLevel="2" thickBot="1" x14ac:dyDescent="0.35">
      <c r="A158" s="26"/>
      <c r="B158" s="50"/>
      <c r="C158" s="51" t="s">
        <v>110</v>
      </c>
      <c r="D158" s="46"/>
      <c r="E158" s="46"/>
      <c r="F158" s="181"/>
      <c r="G158" s="47">
        <f t="shared" si="100"/>
        <v>0</v>
      </c>
      <c r="H158" s="48">
        <f t="shared" si="101"/>
        <v>0</v>
      </c>
      <c r="I158" s="181"/>
      <c r="J158" s="47">
        <f t="shared" si="102"/>
        <v>0</v>
      </c>
      <c r="K158" s="48">
        <f t="shared" si="103"/>
        <v>0</v>
      </c>
      <c r="L158" s="181"/>
      <c r="M158" s="47">
        <f t="shared" si="104"/>
        <v>0</v>
      </c>
      <c r="N158" s="48">
        <f t="shared" si="105"/>
        <v>0</v>
      </c>
      <c r="O158" s="49"/>
      <c r="P158" s="26"/>
      <c r="Q158" s="26"/>
      <c r="R158" s="26"/>
      <c r="S158" s="26"/>
      <c r="T158" s="26"/>
      <c r="U158" s="26"/>
    </row>
    <row r="159" spans="1:21" ht="15" outlineLevel="1" thickBot="1" x14ac:dyDescent="0.35">
      <c r="A159" s="26"/>
      <c r="B159" s="52" t="str">
        <f>B152&amp;" Total"</f>
        <v>2.5 Total</v>
      </c>
      <c r="C159" s="53"/>
      <c r="D159" s="54"/>
      <c r="E159" s="54"/>
      <c r="F159" s="182"/>
      <c r="G159" s="54">
        <f>SUBTOTAL(9,G152:G158)</f>
        <v>0</v>
      </c>
      <c r="H159" s="55">
        <f>SUBTOTAL(9,H152:H158)</f>
        <v>0</v>
      </c>
      <c r="I159" s="182"/>
      <c r="J159" s="54">
        <f>SUBTOTAL(9,J152:J158)</f>
        <v>0</v>
      </c>
      <c r="K159" s="55">
        <f>SUBTOTAL(9,K152:K158)</f>
        <v>0</v>
      </c>
      <c r="L159" s="182"/>
      <c r="M159" s="54">
        <f>SUBTOTAL(9,M152:M158)</f>
        <v>0</v>
      </c>
      <c r="N159" s="55">
        <f>SUBTOTAL(9,N152:N158)</f>
        <v>0</v>
      </c>
      <c r="O159" s="49"/>
      <c r="P159" s="26"/>
      <c r="Q159" s="26"/>
      <c r="R159" s="26"/>
      <c r="S159" s="26"/>
      <c r="T159" s="26"/>
      <c r="U159" s="26"/>
    </row>
    <row r="160" spans="1:21" outlineLevel="2" x14ac:dyDescent="0.3">
      <c r="A160" s="26"/>
      <c r="B160" s="38">
        <v>2.6</v>
      </c>
      <c r="C160" s="39" t="s">
        <v>119</v>
      </c>
      <c r="D160" s="40"/>
      <c r="E160" s="40"/>
      <c r="F160" s="179"/>
      <c r="G160" s="180"/>
      <c r="H160" s="41"/>
      <c r="I160" s="179"/>
      <c r="J160" s="180"/>
      <c r="K160" s="41"/>
      <c r="L160" s="179"/>
      <c r="M160" s="180"/>
      <c r="N160" s="41"/>
      <c r="O160" s="42"/>
      <c r="P160" s="26"/>
      <c r="Q160" s="26"/>
      <c r="R160" s="26"/>
      <c r="S160" s="26"/>
      <c r="T160" s="26"/>
      <c r="U160" s="26"/>
    </row>
    <row r="161" spans="1:21" outlineLevel="2" x14ac:dyDescent="0.3">
      <c r="A161" s="26"/>
      <c r="B161" s="44"/>
      <c r="C161" s="45" t="s">
        <v>120</v>
      </c>
      <c r="D161" s="46"/>
      <c r="E161" s="46"/>
      <c r="F161" s="181"/>
      <c r="G161" s="47">
        <f t="shared" ref="G161:G166" si="106">+F161*E161*D161</f>
        <v>0</v>
      </c>
      <c r="H161" s="48">
        <f t="shared" ref="H161:H166" si="107">+G161/$H$3</f>
        <v>0</v>
      </c>
      <c r="I161" s="181"/>
      <c r="J161" s="47">
        <f t="shared" ref="J161:J166" si="108">+I161*E161*D161</f>
        <v>0</v>
      </c>
      <c r="K161" s="48">
        <f t="shared" ref="K161:K166" si="109">+J161/$H$3</f>
        <v>0</v>
      </c>
      <c r="L161" s="181"/>
      <c r="M161" s="47">
        <f t="shared" ref="M161:M166" si="110">+L161*E161*D161</f>
        <v>0</v>
      </c>
      <c r="N161" s="48">
        <f t="shared" ref="N161:N166" si="111">+M161/$H$3</f>
        <v>0</v>
      </c>
      <c r="O161" s="49"/>
      <c r="P161" s="26"/>
      <c r="Q161" s="26"/>
      <c r="R161" s="26"/>
      <c r="S161" s="26"/>
      <c r="T161" s="26"/>
      <c r="U161" s="26"/>
    </row>
    <row r="162" spans="1:21" outlineLevel="2" x14ac:dyDescent="0.3">
      <c r="A162" s="26"/>
      <c r="B162" s="50"/>
      <c r="C162" s="45" t="s">
        <v>120</v>
      </c>
      <c r="D162" s="46"/>
      <c r="E162" s="46"/>
      <c r="F162" s="181"/>
      <c r="G162" s="47">
        <f t="shared" si="106"/>
        <v>0</v>
      </c>
      <c r="H162" s="48">
        <f t="shared" si="107"/>
        <v>0</v>
      </c>
      <c r="I162" s="181"/>
      <c r="J162" s="47">
        <f t="shared" si="108"/>
        <v>0</v>
      </c>
      <c r="K162" s="48">
        <f t="shared" si="109"/>
        <v>0</v>
      </c>
      <c r="L162" s="181"/>
      <c r="M162" s="47">
        <f t="shared" si="110"/>
        <v>0</v>
      </c>
      <c r="N162" s="48">
        <f t="shared" si="111"/>
        <v>0</v>
      </c>
      <c r="O162" s="49"/>
      <c r="P162" s="26"/>
      <c r="Q162" s="26"/>
      <c r="R162" s="26"/>
      <c r="S162" s="26"/>
      <c r="T162" s="26"/>
      <c r="U162" s="26"/>
    </row>
    <row r="163" spans="1:21" outlineLevel="2" x14ac:dyDescent="0.3">
      <c r="A163" s="26"/>
      <c r="B163" s="50"/>
      <c r="C163" s="45" t="s">
        <v>120</v>
      </c>
      <c r="D163" s="46"/>
      <c r="E163" s="46"/>
      <c r="F163" s="181"/>
      <c r="G163" s="47">
        <f t="shared" si="106"/>
        <v>0</v>
      </c>
      <c r="H163" s="48">
        <f t="shared" si="107"/>
        <v>0</v>
      </c>
      <c r="I163" s="181"/>
      <c r="J163" s="47">
        <f t="shared" si="108"/>
        <v>0</v>
      </c>
      <c r="K163" s="48">
        <f t="shared" si="109"/>
        <v>0</v>
      </c>
      <c r="L163" s="181"/>
      <c r="M163" s="47">
        <f t="shared" si="110"/>
        <v>0</v>
      </c>
      <c r="N163" s="48">
        <f t="shared" si="111"/>
        <v>0</v>
      </c>
      <c r="O163" s="49"/>
      <c r="P163" s="26"/>
      <c r="Q163" s="26"/>
      <c r="R163" s="26"/>
      <c r="S163" s="26"/>
      <c r="T163" s="26"/>
      <c r="U163" s="26"/>
    </row>
    <row r="164" spans="1:21" outlineLevel="2" x14ac:dyDescent="0.3">
      <c r="A164" s="26"/>
      <c r="B164" s="50"/>
      <c r="C164" s="45" t="s">
        <v>120</v>
      </c>
      <c r="D164" s="46"/>
      <c r="E164" s="46"/>
      <c r="F164" s="181"/>
      <c r="G164" s="47">
        <f t="shared" si="106"/>
        <v>0</v>
      </c>
      <c r="H164" s="48">
        <f t="shared" si="107"/>
        <v>0</v>
      </c>
      <c r="I164" s="181"/>
      <c r="J164" s="47">
        <f t="shared" si="108"/>
        <v>0</v>
      </c>
      <c r="K164" s="48">
        <f t="shared" si="109"/>
        <v>0</v>
      </c>
      <c r="L164" s="181"/>
      <c r="M164" s="47">
        <f t="shared" si="110"/>
        <v>0</v>
      </c>
      <c r="N164" s="48">
        <f t="shared" si="111"/>
        <v>0</v>
      </c>
      <c r="O164" s="49"/>
      <c r="P164" s="26"/>
      <c r="Q164" s="26"/>
      <c r="R164" s="26"/>
      <c r="S164" s="26"/>
      <c r="T164" s="26"/>
      <c r="U164" s="26"/>
    </row>
    <row r="165" spans="1:21" outlineLevel="2" x14ac:dyDescent="0.3">
      <c r="A165" s="26"/>
      <c r="B165" s="50"/>
      <c r="C165" s="45" t="s">
        <v>120</v>
      </c>
      <c r="D165" s="46"/>
      <c r="E165" s="46"/>
      <c r="F165" s="181"/>
      <c r="G165" s="47">
        <f t="shared" si="106"/>
        <v>0</v>
      </c>
      <c r="H165" s="48">
        <f t="shared" si="107"/>
        <v>0</v>
      </c>
      <c r="I165" s="181"/>
      <c r="J165" s="47">
        <f t="shared" si="108"/>
        <v>0</v>
      </c>
      <c r="K165" s="48">
        <f t="shared" si="109"/>
        <v>0</v>
      </c>
      <c r="L165" s="181"/>
      <c r="M165" s="47">
        <f t="shared" si="110"/>
        <v>0</v>
      </c>
      <c r="N165" s="48">
        <f t="shared" si="111"/>
        <v>0</v>
      </c>
      <c r="O165" s="49"/>
      <c r="P165" s="26"/>
      <c r="Q165" s="26"/>
      <c r="R165" s="26"/>
      <c r="S165" s="26"/>
      <c r="T165" s="26"/>
      <c r="U165" s="26"/>
    </row>
    <row r="166" spans="1:21" ht="15" outlineLevel="2" thickBot="1" x14ac:dyDescent="0.35">
      <c r="A166" s="26"/>
      <c r="B166" s="50"/>
      <c r="C166" s="51" t="s">
        <v>110</v>
      </c>
      <c r="D166" s="46"/>
      <c r="E166" s="46"/>
      <c r="F166" s="181"/>
      <c r="G166" s="47">
        <f t="shared" si="106"/>
        <v>0</v>
      </c>
      <c r="H166" s="48">
        <f t="shared" si="107"/>
        <v>0</v>
      </c>
      <c r="I166" s="181"/>
      <c r="J166" s="47">
        <f t="shared" si="108"/>
        <v>0</v>
      </c>
      <c r="K166" s="48">
        <f t="shared" si="109"/>
        <v>0</v>
      </c>
      <c r="L166" s="181"/>
      <c r="M166" s="47">
        <f t="shared" si="110"/>
        <v>0</v>
      </c>
      <c r="N166" s="48">
        <f t="shared" si="111"/>
        <v>0</v>
      </c>
      <c r="O166" s="49"/>
      <c r="P166" s="26"/>
      <c r="Q166" s="26"/>
      <c r="R166" s="26"/>
      <c r="S166" s="26"/>
      <c r="T166" s="26"/>
      <c r="U166" s="26"/>
    </row>
    <row r="167" spans="1:21" ht="15" outlineLevel="1" thickBot="1" x14ac:dyDescent="0.35">
      <c r="A167" s="26"/>
      <c r="B167" s="52" t="str">
        <f>B160&amp;" Total"</f>
        <v>2.6 Total</v>
      </c>
      <c r="C167" s="53"/>
      <c r="D167" s="54"/>
      <c r="E167" s="54"/>
      <c r="F167" s="182"/>
      <c r="G167" s="54">
        <f>SUBTOTAL(9,G160:G166)</f>
        <v>0</v>
      </c>
      <c r="H167" s="55">
        <f>SUBTOTAL(9,H160:H166)</f>
        <v>0</v>
      </c>
      <c r="I167" s="182"/>
      <c r="J167" s="54">
        <f>SUBTOTAL(9,J160:J166)</f>
        <v>0</v>
      </c>
      <c r="K167" s="55">
        <f>SUBTOTAL(9,K160:K166)</f>
        <v>0</v>
      </c>
      <c r="L167" s="182"/>
      <c r="M167" s="54">
        <f>SUBTOTAL(9,M160:M166)</f>
        <v>0</v>
      </c>
      <c r="N167" s="55">
        <f>SUBTOTAL(9,N160:N166)</f>
        <v>0</v>
      </c>
      <c r="O167" s="49"/>
      <c r="P167" s="26"/>
      <c r="Q167" s="26"/>
      <c r="R167" s="26"/>
      <c r="S167" s="26"/>
      <c r="T167" s="26"/>
      <c r="U167" s="26"/>
    </row>
    <row r="168" spans="1:21" outlineLevel="2" x14ac:dyDescent="0.3">
      <c r="A168" s="26"/>
      <c r="B168" s="38">
        <v>2.7</v>
      </c>
      <c r="C168" s="39" t="s">
        <v>119</v>
      </c>
      <c r="D168" s="40"/>
      <c r="E168" s="40"/>
      <c r="F168" s="179"/>
      <c r="G168" s="180"/>
      <c r="H168" s="41"/>
      <c r="I168" s="179"/>
      <c r="J168" s="180"/>
      <c r="K168" s="41"/>
      <c r="L168" s="179"/>
      <c r="M168" s="180"/>
      <c r="N168" s="41"/>
      <c r="O168" s="42"/>
      <c r="P168" s="26"/>
      <c r="Q168" s="26"/>
      <c r="R168" s="26"/>
      <c r="S168" s="26"/>
      <c r="T168" s="26"/>
      <c r="U168" s="26"/>
    </row>
    <row r="169" spans="1:21" outlineLevel="2" x14ac:dyDescent="0.3">
      <c r="A169" s="26"/>
      <c r="B169" s="44"/>
      <c r="C169" s="45" t="s">
        <v>120</v>
      </c>
      <c r="D169" s="46"/>
      <c r="E169" s="46"/>
      <c r="F169" s="181"/>
      <c r="G169" s="47">
        <f t="shared" ref="G169:G174" si="112">+F169*E169*D169</f>
        <v>0</v>
      </c>
      <c r="H169" s="48">
        <f t="shared" ref="H169:H174" si="113">+G169/$H$3</f>
        <v>0</v>
      </c>
      <c r="I169" s="181"/>
      <c r="J169" s="47">
        <f t="shared" ref="J169:J174" si="114">+I169*E169*D169</f>
        <v>0</v>
      </c>
      <c r="K169" s="48">
        <f t="shared" ref="K169:K174" si="115">+J169/$H$3</f>
        <v>0</v>
      </c>
      <c r="L169" s="181"/>
      <c r="M169" s="47">
        <f t="shared" ref="M169:M174" si="116">+L169*E169*D169</f>
        <v>0</v>
      </c>
      <c r="N169" s="48">
        <f t="shared" ref="N169:N174" si="117">+M169/$H$3</f>
        <v>0</v>
      </c>
      <c r="O169" s="49"/>
      <c r="P169" s="26"/>
      <c r="Q169" s="26"/>
      <c r="R169" s="26"/>
      <c r="S169" s="26"/>
      <c r="T169" s="26"/>
      <c r="U169" s="26"/>
    </row>
    <row r="170" spans="1:21" outlineLevel="2" x14ac:dyDescent="0.3">
      <c r="A170" s="26"/>
      <c r="B170" s="50"/>
      <c r="C170" s="45" t="s">
        <v>120</v>
      </c>
      <c r="D170" s="46"/>
      <c r="E170" s="46"/>
      <c r="F170" s="181"/>
      <c r="G170" s="47">
        <f t="shared" si="112"/>
        <v>0</v>
      </c>
      <c r="H170" s="48">
        <f t="shared" si="113"/>
        <v>0</v>
      </c>
      <c r="I170" s="181"/>
      <c r="J170" s="47">
        <f t="shared" si="114"/>
        <v>0</v>
      </c>
      <c r="K170" s="48">
        <f t="shared" si="115"/>
        <v>0</v>
      </c>
      <c r="L170" s="181"/>
      <c r="M170" s="47">
        <f t="shared" si="116"/>
        <v>0</v>
      </c>
      <c r="N170" s="48">
        <f t="shared" si="117"/>
        <v>0</v>
      </c>
      <c r="O170" s="49"/>
      <c r="P170" s="26"/>
      <c r="Q170" s="26"/>
      <c r="R170" s="26"/>
      <c r="S170" s="26"/>
      <c r="T170" s="26"/>
      <c r="U170" s="26"/>
    </row>
    <row r="171" spans="1:21" outlineLevel="2" x14ac:dyDescent="0.3">
      <c r="A171" s="26"/>
      <c r="B171" s="50"/>
      <c r="C171" s="45" t="s">
        <v>120</v>
      </c>
      <c r="D171" s="46"/>
      <c r="E171" s="46"/>
      <c r="F171" s="181"/>
      <c r="G171" s="47">
        <f t="shared" si="112"/>
        <v>0</v>
      </c>
      <c r="H171" s="48">
        <f t="shared" si="113"/>
        <v>0</v>
      </c>
      <c r="I171" s="181"/>
      <c r="J171" s="47">
        <f t="shared" si="114"/>
        <v>0</v>
      </c>
      <c r="K171" s="48">
        <f t="shared" si="115"/>
        <v>0</v>
      </c>
      <c r="L171" s="181"/>
      <c r="M171" s="47">
        <f t="shared" si="116"/>
        <v>0</v>
      </c>
      <c r="N171" s="48">
        <f t="shared" si="117"/>
        <v>0</v>
      </c>
      <c r="O171" s="49"/>
      <c r="P171" s="26"/>
      <c r="Q171" s="26"/>
      <c r="R171" s="26"/>
      <c r="S171" s="26"/>
      <c r="T171" s="26"/>
      <c r="U171" s="26"/>
    </row>
    <row r="172" spans="1:21" outlineLevel="2" x14ac:dyDescent="0.3">
      <c r="A172" s="26"/>
      <c r="B172" s="50"/>
      <c r="C172" s="45" t="s">
        <v>120</v>
      </c>
      <c r="D172" s="46"/>
      <c r="E172" s="46"/>
      <c r="F172" s="181"/>
      <c r="G172" s="47">
        <f t="shared" si="112"/>
        <v>0</v>
      </c>
      <c r="H172" s="48">
        <f t="shared" si="113"/>
        <v>0</v>
      </c>
      <c r="I172" s="181"/>
      <c r="J172" s="47">
        <f t="shared" si="114"/>
        <v>0</v>
      </c>
      <c r="K172" s="48">
        <f t="shared" si="115"/>
        <v>0</v>
      </c>
      <c r="L172" s="181"/>
      <c r="M172" s="47">
        <f t="shared" si="116"/>
        <v>0</v>
      </c>
      <c r="N172" s="48">
        <f t="shared" si="117"/>
        <v>0</v>
      </c>
      <c r="O172" s="49"/>
      <c r="P172" s="26"/>
      <c r="Q172" s="26"/>
      <c r="R172" s="26"/>
      <c r="S172" s="26"/>
      <c r="T172" s="26"/>
      <c r="U172" s="26"/>
    </row>
    <row r="173" spans="1:21" outlineLevel="2" x14ac:dyDescent="0.3">
      <c r="A173" s="26"/>
      <c r="B173" s="50"/>
      <c r="C173" s="45" t="s">
        <v>120</v>
      </c>
      <c r="D173" s="46"/>
      <c r="E173" s="46"/>
      <c r="F173" s="181"/>
      <c r="G173" s="47">
        <f t="shared" si="112"/>
        <v>0</v>
      </c>
      <c r="H173" s="48">
        <f t="shared" si="113"/>
        <v>0</v>
      </c>
      <c r="I173" s="181"/>
      <c r="J173" s="47">
        <f t="shared" si="114"/>
        <v>0</v>
      </c>
      <c r="K173" s="48">
        <f t="shared" si="115"/>
        <v>0</v>
      </c>
      <c r="L173" s="181"/>
      <c r="M173" s="47">
        <f t="shared" si="116"/>
        <v>0</v>
      </c>
      <c r="N173" s="48">
        <f t="shared" si="117"/>
        <v>0</v>
      </c>
      <c r="O173" s="49"/>
      <c r="P173" s="26"/>
      <c r="Q173" s="26"/>
      <c r="R173" s="26"/>
      <c r="S173" s="26"/>
      <c r="T173" s="26"/>
      <c r="U173" s="26"/>
    </row>
    <row r="174" spans="1:21" ht="15" outlineLevel="2" thickBot="1" x14ac:dyDescent="0.35">
      <c r="A174" s="26"/>
      <c r="B174" s="50"/>
      <c r="C174" s="51" t="s">
        <v>110</v>
      </c>
      <c r="D174" s="46"/>
      <c r="E174" s="46"/>
      <c r="F174" s="181"/>
      <c r="G174" s="47">
        <f t="shared" si="112"/>
        <v>0</v>
      </c>
      <c r="H174" s="48">
        <f t="shared" si="113"/>
        <v>0</v>
      </c>
      <c r="I174" s="181"/>
      <c r="J174" s="47">
        <f t="shared" si="114"/>
        <v>0</v>
      </c>
      <c r="K174" s="48">
        <f t="shared" si="115"/>
        <v>0</v>
      </c>
      <c r="L174" s="181"/>
      <c r="M174" s="47">
        <f t="shared" si="116"/>
        <v>0</v>
      </c>
      <c r="N174" s="48">
        <f t="shared" si="117"/>
        <v>0</v>
      </c>
      <c r="O174" s="49"/>
      <c r="P174" s="26"/>
      <c r="Q174" s="26"/>
      <c r="R174" s="26"/>
      <c r="S174" s="26"/>
      <c r="T174" s="26"/>
      <c r="U174" s="26"/>
    </row>
    <row r="175" spans="1:21" ht="15" outlineLevel="1" thickBot="1" x14ac:dyDescent="0.35">
      <c r="A175" s="26"/>
      <c r="B175" s="52" t="str">
        <f>B168&amp;" Total"</f>
        <v>2.7 Total</v>
      </c>
      <c r="C175" s="53"/>
      <c r="D175" s="54"/>
      <c r="E175" s="54"/>
      <c r="F175" s="182"/>
      <c r="G175" s="54">
        <f>SUBTOTAL(9,G168:G174)</f>
        <v>0</v>
      </c>
      <c r="H175" s="55">
        <f>SUBTOTAL(9,H168:H174)</f>
        <v>0</v>
      </c>
      <c r="I175" s="182"/>
      <c r="J175" s="54">
        <f>SUBTOTAL(9,J168:J174)</f>
        <v>0</v>
      </c>
      <c r="K175" s="55">
        <f>SUBTOTAL(9,K168:K174)</f>
        <v>0</v>
      </c>
      <c r="L175" s="182"/>
      <c r="M175" s="54">
        <f>SUBTOTAL(9,M168:M174)</f>
        <v>0</v>
      </c>
      <c r="N175" s="55">
        <f>SUBTOTAL(9,N168:N174)</f>
        <v>0</v>
      </c>
      <c r="O175" s="49"/>
      <c r="P175" s="26"/>
      <c r="Q175" s="26"/>
      <c r="R175" s="26"/>
      <c r="S175" s="26"/>
      <c r="T175" s="26"/>
      <c r="U175" s="26"/>
    </row>
    <row r="176" spans="1:21" outlineLevel="2" x14ac:dyDescent="0.3">
      <c r="A176" s="26"/>
      <c r="B176" s="38">
        <v>2.8</v>
      </c>
      <c r="C176" s="39" t="s">
        <v>119</v>
      </c>
      <c r="D176" s="40"/>
      <c r="E176" s="40"/>
      <c r="F176" s="179"/>
      <c r="G176" s="180"/>
      <c r="H176" s="41"/>
      <c r="I176" s="179"/>
      <c r="J176" s="180"/>
      <c r="K176" s="41"/>
      <c r="L176" s="179"/>
      <c r="M176" s="180"/>
      <c r="N176" s="41"/>
      <c r="O176" s="42"/>
      <c r="P176" s="26"/>
      <c r="Q176" s="26"/>
      <c r="R176" s="26"/>
      <c r="S176" s="26"/>
      <c r="T176" s="26"/>
      <c r="U176" s="26"/>
    </row>
    <row r="177" spans="1:21" outlineLevel="2" x14ac:dyDescent="0.3">
      <c r="A177" s="26"/>
      <c r="B177" s="44"/>
      <c r="C177" s="45" t="s">
        <v>120</v>
      </c>
      <c r="D177" s="46"/>
      <c r="E177" s="46"/>
      <c r="F177" s="181"/>
      <c r="G177" s="47">
        <f t="shared" ref="G177:G182" si="118">+F177*E177*D177</f>
        <v>0</v>
      </c>
      <c r="H177" s="48">
        <f t="shared" ref="H177:H182" si="119">+G177/$H$3</f>
        <v>0</v>
      </c>
      <c r="I177" s="181"/>
      <c r="J177" s="47">
        <f t="shared" ref="J177:J182" si="120">+I177*E177*D177</f>
        <v>0</v>
      </c>
      <c r="K177" s="48">
        <f t="shared" ref="K177:K182" si="121">+J177/$H$3</f>
        <v>0</v>
      </c>
      <c r="L177" s="181"/>
      <c r="M177" s="47">
        <f t="shared" ref="M177:M182" si="122">+L177*E177*D177</f>
        <v>0</v>
      </c>
      <c r="N177" s="48">
        <f t="shared" ref="N177:N182" si="123">+M177/$H$3</f>
        <v>0</v>
      </c>
      <c r="O177" s="49"/>
      <c r="P177" s="26"/>
      <c r="Q177" s="26"/>
      <c r="R177" s="26"/>
      <c r="S177" s="26"/>
      <c r="T177" s="26"/>
      <c r="U177" s="26"/>
    </row>
    <row r="178" spans="1:21" outlineLevel="2" x14ac:dyDescent="0.3">
      <c r="A178" s="26"/>
      <c r="B178" s="50"/>
      <c r="C178" s="45" t="s">
        <v>120</v>
      </c>
      <c r="D178" s="46"/>
      <c r="E178" s="46"/>
      <c r="F178" s="181"/>
      <c r="G178" s="47">
        <f t="shared" si="118"/>
        <v>0</v>
      </c>
      <c r="H178" s="48">
        <f t="shared" si="119"/>
        <v>0</v>
      </c>
      <c r="I178" s="181"/>
      <c r="J178" s="47">
        <f t="shared" si="120"/>
        <v>0</v>
      </c>
      <c r="K178" s="48">
        <f t="shared" si="121"/>
        <v>0</v>
      </c>
      <c r="L178" s="181"/>
      <c r="M178" s="47">
        <f t="shared" si="122"/>
        <v>0</v>
      </c>
      <c r="N178" s="48">
        <f t="shared" si="123"/>
        <v>0</v>
      </c>
      <c r="O178" s="49"/>
      <c r="P178" s="26"/>
      <c r="Q178" s="26"/>
      <c r="R178" s="26"/>
      <c r="S178" s="26"/>
      <c r="T178" s="26"/>
      <c r="U178" s="26"/>
    </row>
    <row r="179" spans="1:21" outlineLevel="2" x14ac:dyDescent="0.3">
      <c r="A179" s="26"/>
      <c r="B179" s="50"/>
      <c r="C179" s="45" t="s">
        <v>120</v>
      </c>
      <c r="D179" s="46"/>
      <c r="E179" s="46"/>
      <c r="F179" s="181"/>
      <c r="G179" s="47">
        <f t="shared" si="118"/>
        <v>0</v>
      </c>
      <c r="H179" s="48">
        <f t="shared" si="119"/>
        <v>0</v>
      </c>
      <c r="I179" s="181"/>
      <c r="J179" s="47">
        <f t="shared" si="120"/>
        <v>0</v>
      </c>
      <c r="K179" s="48">
        <f t="shared" si="121"/>
        <v>0</v>
      </c>
      <c r="L179" s="181"/>
      <c r="M179" s="47">
        <f t="shared" si="122"/>
        <v>0</v>
      </c>
      <c r="N179" s="48">
        <f t="shared" si="123"/>
        <v>0</v>
      </c>
      <c r="O179" s="49"/>
      <c r="P179" s="26"/>
      <c r="Q179" s="26"/>
      <c r="R179" s="26"/>
      <c r="S179" s="26"/>
      <c r="T179" s="26"/>
      <c r="U179" s="26"/>
    </row>
    <row r="180" spans="1:21" outlineLevel="2" x14ac:dyDescent="0.3">
      <c r="A180" s="26"/>
      <c r="B180" s="50"/>
      <c r="C180" s="45" t="s">
        <v>120</v>
      </c>
      <c r="D180" s="46"/>
      <c r="E180" s="46"/>
      <c r="F180" s="181"/>
      <c r="G180" s="47">
        <f t="shared" si="118"/>
        <v>0</v>
      </c>
      <c r="H180" s="48">
        <f t="shared" si="119"/>
        <v>0</v>
      </c>
      <c r="I180" s="181"/>
      <c r="J180" s="47">
        <f t="shared" si="120"/>
        <v>0</v>
      </c>
      <c r="K180" s="48">
        <f t="shared" si="121"/>
        <v>0</v>
      </c>
      <c r="L180" s="181"/>
      <c r="M180" s="47">
        <f t="shared" si="122"/>
        <v>0</v>
      </c>
      <c r="N180" s="48">
        <f t="shared" si="123"/>
        <v>0</v>
      </c>
      <c r="O180" s="49"/>
      <c r="P180" s="26"/>
      <c r="Q180" s="26"/>
      <c r="R180" s="26"/>
      <c r="S180" s="26"/>
      <c r="T180" s="26"/>
      <c r="U180" s="26"/>
    </row>
    <row r="181" spans="1:21" outlineLevel="2" x14ac:dyDescent="0.3">
      <c r="A181" s="26"/>
      <c r="B181" s="50"/>
      <c r="C181" s="45" t="s">
        <v>120</v>
      </c>
      <c r="D181" s="46"/>
      <c r="E181" s="46"/>
      <c r="F181" s="181"/>
      <c r="G181" s="47">
        <f t="shared" si="118"/>
        <v>0</v>
      </c>
      <c r="H181" s="48">
        <f t="shared" si="119"/>
        <v>0</v>
      </c>
      <c r="I181" s="181"/>
      <c r="J181" s="47">
        <f t="shared" si="120"/>
        <v>0</v>
      </c>
      <c r="K181" s="48">
        <f t="shared" si="121"/>
        <v>0</v>
      </c>
      <c r="L181" s="181"/>
      <c r="M181" s="47">
        <f t="shared" si="122"/>
        <v>0</v>
      </c>
      <c r="N181" s="48">
        <f t="shared" si="123"/>
        <v>0</v>
      </c>
      <c r="O181" s="49"/>
      <c r="P181" s="26"/>
      <c r="Q181" s="26"/>
      <c r="R181" s="26"/>
      <c r="S181" s="26"/>
      <c r="T181" s="26"/>
      <c r="U181" s="26"/>
    </row>
    <row r="182" spans="1:21" ht="15" outlineLevel="2" thickBot="1" x14ac:dyDescent="0.35">
      <c r="A182" s="26"/>
      <c r="B182" s="50"/>
      <c r="C182" s="51" t="s">
        <v>110</v>
      </c>
      <c r="D182" s="46"/>
      <c r="E182" s="46"/>
      <c r="F182" s="181"/>
      <c r="G182" s="47">
        <f t="shared" si="118"/>
        <v>0</v>
      </c>
      <c r="H182" s="48">
        <f t="shared" si="119"/>
        <v>0</v>
      </c>
      <c r="I182" s="181"/>
      <c r="J182" s="47">
        <f t="shared" si="120"/>
        <v>0</v>
      </c>
      <c r="K182" s="48">
        <f t="shared" si="121"/>
        <v>0</v>
      </c>
      <c r="L182" s="181"/>
      <c r="M182" s="47">
        <f t="shared" si="122"/>
        <v>0</v>
      </c>
      <c r="N182" s="48">
        <f t="shared" si="123"/>
        <v>0</v>
      </c>
      <c r="O182" s="49"/>
      <c r="P182" s="26"/>
      <c r="Q182" s="26"/>
      <c r="R182" s="26"/>
      <c r="S182" s="26"/>
      <c r="T182" s="26"/>
      <c r="U182" s="26"/>
    </row>
    <row r="183" spans="1:21" ht="15" outlineLevel="1" thickBot="1" x14ac:dyDescent="0.35">
      <c r="A183" s="26"/>
      <c r="B183" s="52" t="str">
        <f>B176&amp;" Total"</f>
        <v>2.8 Total</v>
      </c>
      <c r="C183" s="53"/>
      <c r="D183" s="54"/>
      <c r="E183" s="54"/>
      <c r="F183" s="182"/>
      <c r="G183" s="54">
        <f>SUBTOTAL(9,G176:G182)</f>
        <v>0</v>
      </c>
      <c r="H183" s="55">
        <f>SUBTOTAL(9,H176:H182)</f>
        <v>0</v>
      </c>
      <c r="I183" s="182"/>
      <c r="J183" s="54">
        <f>SUBTOTAL(9,J176:J182)</f>
        <v>0</v>
      </c>
      <c r="K183" s="55">
        <f>SUBTOTAL(9,K176:K182)</f>
        <v>0</v>
      </c>
      <c r="L183" s="182"/>
      <c r="M183" s="54">
        <f>SUBTOTAL(9,M176:M182)</f>
        <v>0</v>
      </c>
      <c r="N183" s="55">
        <f>SUBTOTAL(9,N176:N182)</f>
        <v>0</v>
      </c>
      <c r="O183" s="49"/>
      <c r="P183" s="26"/>
      <c r="Q183" s="26"/>
      <c r="R183" s="26"/>
      <c r="S183" s="26"/>
      <c r="T183" s="26"/>
      <c r="U183" s="26"/>
    </row>
    <row r="184" spans="1:21" outlineLevel="2" x14ac:dyDescent="0.3">
      <c r="A184" s="26"/>
      <c r="B184" s="38">
        <v>2.9</v>
      </c>
      <c r="C184" s="39" t="s">
        <v>119</v>
      </c>
      <c r="D184" s="40"/>
      <c r="E184" s="40"/>
      <c r="F184" s="179"/>
      <c r="G184" s="180"/>
      <c r="H184" s="41"/>
      <c r="I184" s="179"/>
      <c r="J184" s="180"/>
      <c r="K184" s="41"/>
      <c r="L184" s="179"/>
      <c r="M184" s="180"/>
      <c r="N184" s="41"/>
      <c r="O184" s="42"/>
      <c r="P184" s="26"/>
      <c r="Q184" s="26"/>
      <c r="R184" s="26"/>
      <c r="S184" s="26"/>
      <c r="T184" s="26"/>
      <c r="U184" s="26"/>
    </row>
    <row r="185" spans="1:21" outlineLevel="2" x14ac:dyDescent="0.3">
      <c r="A185" s="26"/>
      <c r="B185" s="44"/>
      <c r="C185" s="45" t="s">
        <v>120</v>
      </c>
      <c r="D185" s="46"/>
      <c r="E185" s="46"/>
      <c r="F185" s="181"/>
      <c r="G185" s="47">
        <f t="shared" ref="G185:G190" si="124">+F185*E185*D185</f>
        <v>0</v>
      </c>
      <c r="H185" s="48">
        <f t="shared" ref="H185:H190" si="125">+G185/$H$3</f>
        <v>0</v>
      </c>
      <c r="I185" s="181"/>
      <c r="J185" s="47">
        <f t="shared" ref="J185:J190" si="126">+I185*E185*D185</f>
        <v>0</v>
      </c>
      <c r="K185" s="48">
        <f t="shared" ref="K185:K190" si="127">+J185/$H$3</f>
        <v>0</v>
      </c>
      <c r="L185" s="181"/>
      <c r="M185" s="47">
        <f t="shared" ref="M185:M190" si="128">+L185*E185*D185</f>
        <v>0</v>
      </c>
      <c r="N185" s="48">
        <f t="shared" ref="N185:N190" si="129">+M185/$H$3</f>
        <v>0</v>
      </c>
      <c r="O185" s="49"/>
      <c r="P185" s="26"/>
      <c r="Q185" s="26"/>
      <c r="R185" s="26"/>
      <c r="S185" s="26"/>
      <c r="T185" s="26"/>
      <c r="U185" s="26"/>
    </row>
    <row r="186" spans="1:21" outlineLevel="2" x14ac:dyDescent="0.3">
      <c r="A186" s="26"/>
      <c r="B186" s="50"/>
      <c r="C186" s="45" t="s">
        <v>120</v>
      </c>
      <c r="D186" s="46"/>
      <c r="E186" s="46"/>
      <c r="F186" s="181"/>
      <c r="G186" s="47">
        <f t="shared" si="124"/>
        <v>0</v>
      </c>
      <c r="H186" s="48">
        <f t="shared" si="125"/>
        <v>0</v>
      </c>
      <c r="I186" s="181"/>
      <c r="J186" s="47">
        <f t="shared" si="126"/>
        <v>0</v>
      </c>
      <c r="K186" s="48">
        <f t="shared" si="127"/>
        <v>0</v>
      </c>
      <c r="L186" s="181"/>
      <c r="M186" s="47">
        <f t="shared" si="128"/>
        <v>0</v>
      </c>
      <c r="N186" s="48">
        <f t="shared" si="129"/>
        <v>0</v>
      </c>
      <c r="O186" s="49"/>
      <c r="P186" s="26"/>
      <c r="Q186" s="26"/>
      <c r="R186" s="26"/>
      <c r="S186" s="26"/>
      <c r="T186" s="26"/>
      <c r="U186" s="26"/>
    </row>
    <row r="187" spans="1:21" outlineLevel="2" x14ac:dyDescent="0.3">
      <c r="A187" s="26"/>
      <c r="B187" s="50"/>
      <c r="C187" s="45" t="s">
        <v>120</v>
      </c>
      <c r="D187" s="46"/>
      <c r="E187" s="46"/>
      <c r="F187" s="181"/>
      <c r="G187" s="47">
        <f t="shared" si="124"/>
        <v>0</v>
      </c>
      <c r="H187" s="48">
        <f t="shared" si="125"/>
        <v>0</v>
      </c>
      <c r="I187" s="181"/>
      <c r="J187" s="47">
        <f t="shared" si="126"/>
        <v>0</v>
      </c>
      <c r="K187" s="48">
        <f t="shared" si="127"/>
        <v>0</v>
      </c>
      <c r="L187" s="181"/>
      <c r="M187" s="47">
        <f t="shared" si="128"/>
        <v>0</v>
      </c>
      <c r="N187" s="48">
        <f t="shared" si="129"/>
        <v>0</v>
      </c>
      <c r="O187" s="49"/>
      <c r="P187" s="26"/>
      <c r="Q187" s="26"/>
      <c r="R187" s="26"/>
      <c r="S187" s="26"/>
      <c r="T187" s="26"/>
      <c r="U187" s="26"/>
    </row>
    <row r="188" spans="1:21" outlineLevel="2" x14ac:dyDescent="0.3">
      <c r="A188" s="26"/>
      <c r="B188" s="50"/>
      <c r="C188" s="45" t="s">
        <v>120</v>
      </c>
      <c r="D188" s="46"/>
      <c r="E188" s="46"/>
      <c r="F188" s="181"/>
      <c r="G188" s="47">
        <f t="shared" si="124"/>
        <v>0</v>
      </c>
      <c r="H188" s="48">
        <f t="shared" si="125"/>
        <v>0</v>
      </c>
      <c r="I188" s="181"/>
      <c r="J188" s="47">
        <f t="shared" si="126"/>
        <v>0</v>
      </c>
      <c r="K188" s="48">
        <f t="shared" si="127"/>
        <v>0</v>
      </c>
      <c r="L188" s="181"/>
      <c r="M188" s="47">
        <f t="shared" si="128"/>
        <v>0</v>
      </c>
      <c r="N188" s="48">
        <f t="shared" si="129"/>
        <v>0</v>
      </c>
      <c r="O188" s="49"/>
      <c r="P188" s="26"/>
      <c r="Q188" s="26"/>
      <c r="R188" s="26"/>
      <c r="S188" s="26"/>
      <c r="T188" s="26"/>
      <c r="U188" s="26"/>
    </row>
    <row r="189" spans="1:21" outlineLevel="2" x14ac:dyDescent="0.3">
      <c r="A189" s="26"/>
      <c r="B189" s="50"/>
      <c r="C189" s="45" t="s">
        <v>120</v>
      </c>
      <c r="D189" s="46"/>
      <c r="E189" s="46"/>
      <c r="F189" s="181"/>
      <c r="G189" s="47">
        <f t="shared" si="124"/>
        <v>0</v>
      </c>
      <c r="H189" s="48">
        <f t="shared" si="125"/>
        <v>0</v>
      </c>
      <c r="I189" s="181"/>
      <c r="J189" s="47">
        <f t="shared" si="126"/>
        <v>0</v>
      </c>
      <c r="K189" s="48">
        <f t="shared" si="127"/>
        <v>0</v>
      </c>
      <c r="L189" s="181"/>
      <c r="M189" s="47">
        <f t="shared" si="128"/>
        <v>0</v>
      </c>
      <c r="N189" s="48">
        <f t="shared" si="129"/>
        <v>0</v>
      </c>
      <c r="O189" s="49"/>
      <c r="P189" s="26"/>
      <c r="Q189" s="26"/>
      <c r="R189" s="26"/>
      <c r="S189" s="26"/>
      <c r="T189" s="26"/>
      <c r="U189" s="26"/>
    </row>
    <row r="190" spans="1:21" ht="15" outlineLevel="2" thickBot="1" x14ac:dyDescent="0.35">
      <c r="A190" s="26"/>
      <c r="B190" s="50"/>
      <c r="C190" s="51" t="s">
        <v>110</v>
      </c>
      <c r="D190" s="46"/>
      <c r="E190" s="46"/>
      <c r="F190" s="181"/>
      <c r="G190" s="47">
        <f t="shared" si="124"/>
        <v>0</v>
      </c>
      <c r="H190" s="48">
        <f t="shared" si="125"/>
        <v>0</v>
      </c>
      <c r="I190" s="181"/>
      <c r="J190" s="47">
        <f t="shared" si="126"/>
        <v>0</v>
      </c>
      <c r="K190" s="48">
        <f t="shared" si="127"/>
        <v>0</v>
      </c>
      <c r="L190" s="181"/>
      <c r="M190" s="47">
        <f t="shared" si="128"/>
        <v>0</v>
      </c>
      <c r="N190" s="48">
        <f t="shared" si="129"/>
        <v>0</v>
      </c>
      <c r="O190" s="49"/>
      <c r="P190" s="26"/>
      <c r="Q190" s="26"/>
      <c r="R190" s="26"/>
      <c r="S190" s="26"/>
      <c r="T190" s="26"/>
      <c r="U190" s="26"/>
    </row>
    <row r="191" spans="1:21" ht="15" outlineLevel="1" thickBot="1" x14ac:dyDescent="0.35">
      <c r="A191" s="26"/>
      <c r="B191" s="52" t="str">
        <f>B184&amp;" Total"</f>
        <v>2.9 Total</v>
      </c>
      <c r="C191" s="53"/>
      <c r="D191" s="54"/>
      <c r="E191" s="54"/>
      <c r="F191" s="182"/>
      <c r="G191" s="54">
        <f>SUBTOTAL(9,G184:G190)</f>
        <v>0</v>
      </c>
      <c r="H191" s="55">
        <f>SUBTOTAL(9,H184:H190)</f>
        <v>0</v>
      </c>
      <c r="I191" s="182"/>
      <c r="J191" s="54">
        <f>SUBTOTAL(9,J184:J190)</f>
        <v>0</v>
      </c>
      <c r="K191" s="55">
        <f>SUBTOTAL(9,K184:K190)</f>
        <v>0</v>
      </c>
      <c r="L191" s="182"/>
      <c r="M191" s="54">
        <f>SUBTOTAL(9,M184:M190)</f>
        <v>0</v>
      </c>
      <c r="N191" s="55">
        <f>SUBTOTAL(9,N184:N190)</f>
        <v>0</v>
      </c>
      <c r="O191" s="49"/>
      <c r="P191" s="26"/>
      <c r="Q191" s="26"/>
      <c r="R191" s="26"/>
      <c r="S191" s="26"/>
      <c r="T191" s="26"/>
      <c r="U191" s="26"/>
    </row>
    <row r="192" spans="1:21" outlineLevel="2" x14ac:dyDescent="0.3">
      <c r="A192" s="26"/>
      <c r="B192" s="38">
        <v>2.1</v>
      </c>
      <c r="C192" s="39" t="s">
        <v>119</v>
      </c>
      <c r="D192" s="40"/>
      <c r="E192" s="40"/>
      <c r="F192" s="179"/>
      <c r="G192" s="180"/>
      <c r="H192" s="41"/>
      <c r="I192" s="179"/>
      <c r="J192" s="180"/>
      <c r="K192" s="41"/>
      <c r="L192" s="179"/>
      <c r="M192" s="180"/>
      <c r="N192" s="41"/>
      <c r="O192" s="42"/>
      <c r="P192" s="26"/>
      <c r="Q192" s="26"/>
      <c r="R192" s="26"/>
      <c r="S192" s="26"/>
      <c r="T192" s="26"/>
      <c r="U192" s="26"/>
    </row>
    <row r="193" spans="1:21" outlineLevel="2" x14ac:dyDescent="0.3">
      <c r="A193" s="26"/>
      <c r="B193" s="44"/>
      <c r="C193" s="45" t="s">
        <v>120</v>
      </c>
      <c r="D193" s="46"/>
      <c r="E193" s="46"/>
      <c r="F193" s="181"/>
      <c r="G193" s="47">
        <f t="shared" ref="G193:G198" si="130">+F193*E193*D193</f>
        <v>0</v>
      </c>
      <c r="H193" s="48">
        <f t="shared" ref="H193:H198" si="131">+G193/$H$3</f>
        <v>0</v>
      </c>
      <c r="I193" s="181"/>
      <c r="J193" s="47">
        <f t="shared" ref="J193:J198" si="132">+I193*E193*D193</f>
        <v>0</v>
      </c>
      <c r="K193" s="48">
        <f t="shared" ref="K193:K198" si="133">+J193/$H$3</f>
        <v>0</v>
      </c>
      <c r="L193" s="181"/>
      <c r="M193" s="47">
        <f t="shared" ref="M193:M198" si="134">+L193*E193*D193</f>
        <v>0</v>
      </c>
      <c r="N193" s="48">
        <f t="shared" ref="N193:N198" si="135">+M193/$H$3</f>
        <v>0</v>
      </c>
      <c r="O193" s="49"/>
      <c r="P193" s="26"/>
      <c r="Q193" s="26"/>
      <c r="R193" s="26"/>
      <c r="S193" s="26"/>
      <c r="T193" s="26"/>
      <c r="U193" s="26"/>
    </row>
    <row r="194" spans="1:21" outlineLevel="2" x14ac:dyDescent="0.3">
      <c r="A194" s="26"/>
      <c r="B194" s="50"/>
      <c r="C194" s="45" t="s">
        <v>120</v>
      </c>
      <c r="D194" s="46"/>
      <c r="E194" s="46"/>
      <c r="F194" s="181"/>
      <c r="G194" s="47">
        <f t="shared" si="130"/>
        <v>0</v>
      </c>
      <c r="H194" s="48">
        <f t="shared" si="131"/>
        <v>0</v>
      </c>
      <c r="I194" s="181"/>
      <c r="J194" s="47">
        <f t="shared" si="132"/>
        <v>0</v>
      </c>
      <c r="K194" s="48">
        <f t="shared" si="133"/>
        <v>0</v>
      </c>
      <c r="L194" s="181"/>
      <c r="M194" s="47">
        <f t="shared" si="134"/>
        <v>0</v>
      </c>
      <c r="N194" s="48">
        <f t="shared" si="135"/>
        <v>0</v>
      </c>
      <c r="O194" s="49"/>
      <c r="P194" s="26"/>
      <c r="Q194" s="26"/>
      <c r="R194" s="26"/>
      <c r="S194" s="26"/>
      <c r="T194" s="26"/>
      <c r="U194" s="26"/>
    </row>
    <row r="195" spans="1:21" outlineLevel="2" x14ac:dyDescent="0.3">
      <c r="A195" s="26"/>
      <c r="B195" s="50"/>
      <c r="C195" s="45" t="s">
        <v>120</v>
      </c>
      <c r="D195" s="46"/>
      <c r="E195" s="46"/>
      <c r="F195" s="181"/>
      <c r="G195" s="47">
        <f t="shared" si="130"/>
        <v>0</v>
      </c>
      <c r="H195" s="48">
        <f t="shared" si="131"/>
        <v>0</v>
      </c>
      <c r="I195" s="181"/>
      <c r="J195" s="47">
        <f t="shared" si="132"/>
        <v>0</v>
      </c>
      <c r="K195" s="48">
        <f t="shared" si="133"/>
        <v>0</v>
      </c>
      <c r="L195" s="181"/>
      <c r="M195" s="47">
        <f t="shared" si="134"/>
        <v>0</v>
      </c>
      <c r="N195" s="48">
        <f t="shared" si="135"/>
        <v>0</v>
      </c>
      <c r="O195" s="49"/>
      <c r="P195" s="26"/>
      <c r="Q195" s="26"/>
      <c r="R195" s="26"/>
      <c r="S195" s="26"/>
      <c r="T195" s="26"/>
      <c r="U195" s="26"/>
    </row>
    <row r="196" spans="1:21" outlineLevel="2" x14ac:dyDescent="0.3">
      <c r="A196" s="26"/>
      <c r="B196" s="50"/>
      <c r="C196" s="45" t="s">
        <v>120</v>
      </c>
      <c r="D196" s="46"/>
      <c r="E196" s="46"/>
      <c r="F196" s="181"/>
      <c r="G196" s="47">
        <f t="shared" si="130"/>
        <v>0</v>
      </c>
      <c r="H196" s="48">
        <f t="shared" si="131"/>
        <v>0</v>
      </c>
      <c r="I196" s="181"/>
      <c r="J196" s="47">
        <f t="shared" si="132"/>
        <v>0</v>
      </c>
      <c r="K196" s="48">
        <f t="shared" si="133"/>
        <v>0</v>
      </c>
      <c r="L196" s="181"/>
      <c r="M196" s="47">
        <f t="shared" si="134"/>
        <v>0</v>
      </c>
      <c r="N196" s="48">
        <f t="shared" si="135"/>
        <v>0</v>
      </c>
      <c r="O196" s="49"/>
      <c r="P196" s="26"/>
      <c r="Q196" s="26"/>
      <c r="R196" s="26"/>
      <c r="S196" s="26"/>
      <c r="T196" s="26"/>
      <c r="U196" s="26"/>
    </row>
    <row r="197" spans="1:21" outlineLevel="2" x14ac:dyDescent="0.3">
      <c r="A197" s="26"/>
      <c r="B197" s="50"/>
      <c r="C197" s="45" t="s">
        <v>120</v>
      </c>
      <c r="D197" s="46"/>
      <c r="E197" s="46"/>
      <c r="F197" s="181"/>
      <c r="G197" s="47">
        <f t="shared" si="130"/>
        <v>0</v>
      </c>
      <c r="H197" s="48">
        <f t="shared" si="131"/>
        <v>0</v>
      </c>
      <c r="I197" s="181"/>
      <c r="J197" s="47">
        <f t="shared" si="132"/>
        <v>0</v>
      </c>
      <c r="K197" s="48">
        <f t="shared" si="133"/>
        <v>0</v>
      </c>
      <c r="L197" s="181"/>
      <c r="M197" s="47">
        <f t="shared" si="134"/>
        <v>0</v>
      </c>
      <c r="N197" s="48">
        <f t="shared" si="135"/>
        <v>0</v>
      </c>
      <c r="O197" s="49"/>
      <c r="P197" s="26"/>
      <c r="Q197" s="26"/>
      <c r="R197" s="26"/>
      <c r="S197" s="26"/>
      <c r="T197" s="26"/>
      <c r="U197" s="26"/>
    </row>
    <row r="198" spans="1:21" ht="15" outlineLevel="2" thickBot="1" x14ac:dyDescent="0.35">
      <c r="A198" s="26"/>
      <c r="B198" s="50"/>
      <c r="C198" s="51" t="s">
        <v>110</v>
      </c>
      <c r="D198" s="46"/>
      <c r="E198" s="46"/>
      <c r="F198" s="181"/>
      <c r="G198" s="47">
        <f t="shared" si="130"/>
        <v>0</v>
      </c>
      <c r="H198" s="48">
        <f t="shared" si="131"/>
        <v>0</v>
      </c>
      <c r="I198" s="181"/>
      <c r="J198" s="47">
        <f t="shared" si="132"/>
        <v>0</v>
      </c>
      <c r="K198" s="48">
        <f t="shared" si="133"/>
        <v>0</v>
      </c>
      <c r="L198" s="181"/>
      <c r="M198" s="47">
        <f t="shared" si="134"/>
        <v>0</v>
      </c>
      <c r="N198" s="48">
        <f t="shared" si="135"/>
        <v>0</v>
      </c>
      <c r="O198" s="49"/>
      <c r="P198" s="26"/>
      <c r="Q198" s="26"/>
      <c r="R198" s="26"/>
      <c r="S198" s="26"/>
      <c r="T198" s="26"/>
      <c r="U198" s="26"/>
    </row>
    <row r="199" spans="1:21" ht="15" outlineLevel="1" thickBot="1" x14ac:dyDescent="0.35">
      <c r="A199" s="26"/>
      <c r="B199" s="52" t="str">
        <f>B192&amp;" Total"</f>
        <v>2.1 Total</v>
      </c>
      <c r="C199" s="53"/>
      <c r="D199" s="54"/>
      <c r="E199" s="54"/>
      <c r="F199" s="182"/>
      <c r="G199" s="54">
        <f>SUBTOTAL(9,G192:G198)</f>
        <v>0</v>
      </c>
      <c r="H199" s="55">
        <f>SUBTOTAL(9,H192:H198)</f>
        <v>0</v>
      </c>
      <c r="I199" s="182"/>
      <c r="J199" s="54">
        <f>SUBTOTAL(9,J192:J198)</f>
        <v>0</v>
      </c>
      <c r="K199" s="55">
        <f>SUBTOTAL(9,K192:K198)</f>
        <v>0</v>
      </c>
      <c r="L199" s="182"/>
      <c r="M199" s="54">
        <f>SUBTOTAL(9,M192:M198)</f>
        <v>0</v>
      </c>
      <c r="N199" s="55">
        <f>SUBTOTAL(9,N192:N198)</f>
        <v>0</v>
      </c>
      <c r="O199" s="49"/>
      <c r="P199" s="26"/>
      <c r="Q199" s="26"/>
      <c r="R199" s="26"/>
      <c r="S199" s="26"/>
      <c r="T199" s="26"/>
      <c r="U199" s="26"/>
    </row>
    <row r="200" spans="1:21" ht="24.9" customHeight="1" thickBot="1" x14ac:dyDescent="0.35">
      <c r="A200" s="26"/>
      <c r="B200" s="56"/>
      <c r="C200" s="57" t="s">
        <v>125</v>
      </c>
      <c r="D200" s="58"/>
      <c r="E200" s="59"/>
      <c r="F200" s="183"/>
      <c r="G200" s="60"/>
      <c r="H200" s="61"/>
      <c r="I200" s="183"/>
      <c r="J200" s="60"/>
      <c r="K200" s="61"/>
      <c r="L200" s="183"/>
      <c r="M200" s="60"/>
      <c r="N200" s="61"/>
      <c r="O200" s="35"/>
      <c r="P200" s="26"/>
      <c r="Q200" s="26"/>
      <c r="R200" s="26"/>
      <c r="S200" s="26"/>
      <c r="T200" s="26"/>
      <c r="U200" s="26"/>
    </row>
    <row r="201" spans="1:21" outlineLevel="2" x14ac:dyDescent="0.3">
      <c r="A201" s="26"/>
      <c r="B201" s="38">
        <v>3.1</v>
      </c>
      <c r="C201" s="39" t="s">
        <v>119</v>
      </c>
      <c r="D201" s="40"/>
      <c r="E201" s="40"/>
      <c r="F201" s="179"/>
      <c r="G201" s="180"/>
      <c r="H201" s="41"/>
      <c r="I201" s="179"/>
      <c r="J201" s="180"/>
      <c r="K201" s="41"/>
      <c r="L201" s="179"/>
      <c r="M201" s="180"/>
      <c r="N201" s="41"/>
      <c r="O201" s="42"/>
      <c r="P201" s="26"/>
      <c r="Q201" s="26"/>
      <c r="R201" s="26"/>
      <c r="S201" s="26"/>
      <c r="T201" s="26"/>
      <c r="U201" s="26"/>
    </row>
    <row r="202" spans="1:21" outlineLevel="2" x14ac:dyDescent="0.3">
      <c r="A202" s="26"/>
      <c r="B202" s="44"/>
      <c r="C202" s="45" t="s">
        <v>120</v>
      </c>
      <c r="D202" s="46"/>
      <c r="E202" s="46"/>
      <c r="F202" s="181"/>
      <c r="G202" s="47">
        <f t="shared" ref="G202:G207" si="136">+F202*E202*D202</f>
        <v>0</v>
      </c>
      <c r="H202" s="48">
        <f t="shared" ref="H202:H207" si="137">+G202/$H$3</f>
        <v>0</v>
      </c>
      <c r="I202" s="181"/>
      <c r="J202" s="47">
        <f t="shared" ref="J202:J207" si="138">+I202*E202*D202</f>
        <v>0</v>
      </c>
      <c r="K202" s="48">
        <f t="shared" ref="K202:K207" si="139">+J202/$H$3</f>
        <v>0</v>
      </c>
      <c r="L202" s="181"/>
      <c r="M202" s="47">
        <f t="shared" ref="M202:M207" si="140">+L202*E202*D202</f>
        <v>0</v>
      </c>
      <c r="N202" s="48">
        <f t="shared" ref="N202:N207" si="141">+M202/$H$3</f>
        <v>0</v>
      </c>
      <c r="O202" s="49"/>
      <c r="P202" s="26"/>
      <c r="Q202" s="26"/>
      <c r="R202" s="26"/>
      <c r="S202" s="26"/>
      <c r="T202" s="26"/>
      <c r="U202" s="26"/>
    </row>
    <row r="203" spans="1:21" outlineLevel="2" x14ac:dyDescent="0.3">
      <c r="A203" s="26"/>
      <c r="B203" s="50"/>
      <c r="C203" s="45" t="s">
        <v>120</v>
      </c>
      <c r="D203" s="46"/>
      <c r="E203" s="46"/>
      <c r="F203" s="181"/>
      <c r="G203" s="47">
        <f t="shared" si="136"/>
        <v>0</v>
      </c>
      <c r="H203" s="48">
        <f t="shared" si="137"/>
        <v>0</v>
      </c>
      <c r="I203" s="181"/>
      <c r="J203" s="47">
        <f t="shared" si="138"/>
        <v>0</v>
      </c>
      <c r="K203" s="48">
        <f t="shared" si="139"/>
        <v>0</v>
      </c>
      <c r="L203" s="181"/>
      <c r="M203" s="47">
        <f t="shared" si="140"/>
        <v>0</v>
      </c>
      <c r="N203" s="48">
        <f t="shared" si="141"/>
        <v>0</v>
      </c>
      <c r="O203" s="49"/>
      <c r="P203" s="26"/>
      <c r="Q203" s="26"/>
      <c r="R203" s="26"/>
      <c r="S203" s="26"/>
      <c r="T203" s="26"/>
      <c r="U203" s="26"/>
    </row>
    <row r="204" spans="1:21" outlineLevel="2" x14ac:dyDescent="0.3">
      <c r="A204" s="26"/>
      <c r="B204" s="50"/>
      <c r="C204" s="45" t="s">
        <v>120</v>
      </c>
      <c r="D204" s="46"/>
      <c r="E204" s="46"/>
      <c r="F204" s="181"/>
      <c r="G204" s="47">
        <f t="shared" si="136"/>
        <v>0</v>
      </c>
      <c r="H204" s="48">
        <f t="shared" si="137"/>
        <v>0</v>
      </c>
      <c r="I204" s="181"/>
      <c r="J204" s="47">
        <f t="shared" si="138"/>
        <v>0</v>
      </c>
      <c r="K204" s="48">
        <f t="shared" si="139"/>
        <v>0</v>
      </c>
      <c r="L204" s="181"/>
      <c r="M204" s="47">
        <f t="shared" si="140"/>
        <v>0</v>
      </c>
      <c r="N204" s="48">
        <f t="shared" si="141"/>
        <v>0</v>
      </c>
      <c r="O204" s="49"/>
      <c r="P204" s="26"/>
      <c r="Q204" s="26"/>
      <c r="R204" s="26"/>
      <c r="S204" s="26"/>
      <c r="T204" s="26"/>
      <c r="U204" s="26"/>
    </row>
    <row r="205" spans="1:21" outlineLevel="2" x14ac:dyDescent="0.3">
      <c r="A205" s="26"/>
      <c r="B205" s="50"/>
      <c r="C205" s="45" t="s">
        <v>120</v>
      </c>
      <c r="D205" s="46"/>
      <c r="E205" s="46"/>
      <c r="F205" s="181"/>
      <c r="G205" s="47">
        <f t="shared" si="136"/>
        <v>0</v>
      </c>
      <c r="H205" s="48">
        <f t="shared" si="137"/>
        <v>0</v>
      </c>
      <c r="I205" s="181"/>
      <c r="J205" s="47">
        <f t="shared" si="138"/>
        <v>0</v>
      </c>
      <c r="K205" s="48">
        <f t="shared" si="139"/>
        <v>0</v>
      </c>
      <c r="L205" s="181"/>
      <c r="M205" s="47">
        <f t="shared" si="140"/>
        <v>0</v>
      </c>
      <c r="N205" s="48">
        <f t="shared" si="141"/>
        <v>0</v>
      </c>
      <c r="O205" s="49"/>
      <c r="P205" s="26"/>
      <c r="Q205" s="26"/>
      <c r="R205" s="26"/>
      <c r="S205" s="26"/>
      <c r="T205" s="26"/>
      <c r="U205" s="26"/>
    </row>
    <row r="206" spans="1:21" outlineLevel="2" x14ac:dyDescent="0.3">
      <c r="A206" s="26"/>
      <c r="B206" s="50"/>
      <c r="C206" s="45" t="s">
        <v>120</v>
      </c>
      <c r="D206" s="46"/>
      <c r="E206" s="46"/>
      <c r="F206" s="181"/>
      <c r="G206" s="47">
        <f t="shared" si="136"/>
        <v>0</v>
      </c>
      <c r="H206" s="48">
        <f t="shared" si="137"/>
        <v>0</v>
      </c>
      <c r="I206" s="181"/>
      <c r="J206" s="47">
        <f t="shared" si="138"/>
        <v>0</v>
      </c>
      <c r="K206" s="48">
        <f t="shared" si="139"/>
        <v>0</v>
      </c>
      <c r="L206" s="181"/>
      <c r="M206" s="47">
        <f t="shared" si="140"/>
        <v>0</v>
      </c>
      <c r="N206" s="48">
        <f t="shared" si="141"/>
        <v>0</v>
      </c>
      <c r="O206" s="49"/>
      <c r="P206" s="26"/>
      <c r="Q206" s="26"/>
      <c r="R206" s="26"/>
      <c r="S206" s="26"/>
      <c r="T206" s="26"/>
      <c r="U206" s="26"/>
    </row>
    <row r="207" spans="1:21" ht="15" outlineLevel="2" thickBot="1" x14ac:dyDescent="0.35">
      <c r="A207" s="26"/>
      <c r="B207" s="50"/>
      <c r="C207" s="51" t="s">
        <v>110</v>
      </c>
      <c r="D207" s="46"/>
      <c r="E207" s="46"/>
      <c r="F207" s="181"/>
      <c r="G207" s="47">
        <f t="shared" si="136"/>
        <v>0</v>
      </c>
      <c r="H207" s="48">
        <f t="shared" si="137"/>
        <v>0</v>
      </c>
      <c r="I207" s="181"/>
      <c r="J207" s="47">
        <f t="shared" si="138"/>
        <v>0</v>
      </c>
      <c r="K207" s="48">
        <f t="shared" si="139"/>
        <v>0</v>
      </c>
      <c r="L207" s="181"/>
      <c r="M207" s="47">
        <f t="shared" si="140"/>
        <v>0</v>
      </c>
      <c r="N207" s="48">
        <f t="shared" si="141"/>
        <v>0</v>
      </c>
      <c r="O207" s="49"/>
      <c r="P207" s="26"/>
      <c r="Q207" s="26"/>
      <c r="R207" s="26"/>
      <c r="S207" s="26"/>
      <c r="T207" s="26"/>
      <c r="U207" s="26"/>
    </row>
    <row r="208" spans="1:21" ht="15" outlineLevel="1" thickBot="1" x14ac:dyDescent="0.35">
      <c r="A208" s="26"/>
      <c r="B208" s="52" t="str">
        <f>B201&amp;" Total"</f>
        <v>3.1 Total</v>
      </c>
      <c r="C208" s="53"/>
      <c r="D208" s="54"/>
      <c r="E208" s="54"/>
      <c r="F208" s="182"/>
      <c r="G208" s="54">
        <f>SUBTOTAL(9,G201:G207)</f>
        <v>0</v>
      </c>
      <c r="H208" s="55">
        <f>SUBTOTAL(9,H201:H207)</f>
        <v>0</v>
      </c>
      <c r="I208" s="182"/>
      <c r="J208" s="54">
        <f>SUBTOTAL(9,J201:J207)</f>
        <v>0</v>
      </c>
      <c r="K208" s="55">
        <f>SUBTOTAL(9,K201:K207)</f>
        <v>0</v>
      </c>
      <c r="L208" s="182"/>
      <c r="M208" s="54">
        <f>SUBTOTAL(9,M201:M207)</f>
        <v>0</v>
      </c>
      <c r="N208" s="55">
        <f>SUBTOTAL(9,N201:N207)</f>
        <v>0</v>
      </c>
      <c r="O208" s="49"/>
      <c r="P208" s="26"/>
      <c r="Q208" s="26"/>
      <c r="R208" s="26"/>
      <c r="S208" s="26"/>
      <c r="T208" s="26"/>
      <c r="U208" s="26"/>
    </row>
    <row r="209" spans="1:21" outlineLevel="2" x14ac:dyDescent="0.3">
      <c r="A209" s="26"/>
      <c r="B209" s="38">
        <v>3.2</v>
      </c>
      <c r="C209" s="39" t="s">
        <v>119</v>
      </c>
      <c r="D209" s="40"/>
      <c r="E209" s="40"/>
      <c r="F209" s="179"/>
      <c r="G209" s="180"/>
      <c r="H209" s="41"/>
      <c r="I209" s="179"/>
      <c r="J209" s="180"/>
      <c r="K209" s="41"/>
      <c r="L209" s="179"/>
      <c r="M209" s="180"/>
      <c r="N209" s="41"/>
      <c r="O209" s="42"/>
      <c r="P209" s="26"/>
      <c r="Q209" s="26"/>
      <c r="R209" s="26"/>
      <c r="S209" s="26"/>
      <c r="T209" s="26"/>
      <c r="U209" s="26"/>
    </row>
    <row r="210" spans="1:21" outlineLevel="2" x14ac:dyDescent="0.3">
      <c r="A210" s="26"/>
      <c r="B210" s="44"/>
      <c r="C210" s="45" t="s">
        <v>120</v>
      </c>
      <c r="D210" s="46"/>
      <c r="E210" s="46"/>
      <c r="F210" s="181"/>
      <c r="G210" s="47">
        <f t="shared" ref="G210:G215" si="142">+F210*E210*D210</f>
        <v>0</v>
      </c>
      <c r="H210" s="48">
        <f t="shared" ref="H210:H215" si="143">+G210/$H$3</f>
        <v>0</v>
      </c>
      <c r="I210" s="181"/>
      <c r="J210" s="47">
        <f t="shared" ref="J210:J215" si="144">+I210*E210*D210</f>
        <v>0</v>
      </c>
      <c r="K210" s="48">
        <f t="shared" ref="K210:K215" si="145">+J210/$H$3</f>
        <v>0</v>
      </c>
      <c r="L210" s="181"/>
      <c r="M210" s="47">
        <f t="shared" ref="M210:M215" si="146">+L210*E210*D210</f>
        <v>0</v>
      </c>
      <c r="N210" s="48">
        <f t="shared" ref="N210:N215" si="147">+M210/$H$3</f>
        <v>0</v>
      </c>
      <c r="O210" s="49"/>
      <c r="P210" s="26"/>
      <c r="Q210" s="26"/>
      <c r="R210" s="26"/>
      <c r="S210" s="26"/>
      <c r="T210" s="26"/>
      <c r="U210" s="26"/>
    </row>
    <row r="211" spans="1:21" outlineLevel="2" x14ac:dyDescent="0.3">
      <c r="A211" s="26"/>
      <c r="B211" s="50"/>
      <c r="C211" s="45" t="s">
        <v>120</v>
      </c>
      <c r="D211" s="46"/>
      <c r="E211" s="46"/>
      <c r="F211" s="181"/>
      <c r="G211" s="47">
        <f t="shared" si="142"/>
        <v>0</v>
      </c>
      <c r="H211" s="48">
        <f t="shared" si="143"/>
        <v>0</v>
      </c>
      <c r="I211" s="181"/>
      <c r="J211" s="47">
        <f t="shared" si="144"/>
        <v>0</v>
      </c>
      <c r="K211" s="48">
        <f t="shared" si="145"/>
        <v>0</v>
      </c>
      <c r="L211" s="181"/>
      <c r="M211" s="47">
        <f t="shared" si="146"/>
        <v>0</v>
      </c>
      <c r="N211" s="48">
        <f t="shared" si="147"/>
        <v>0</v>
      </c>
      <c r="O211" s="49"/>
      <c r="P211" s="26"/>
      <c r="Q211" s="26"/>
      <c r="R211" s="26"/>
      <c r="S211" s="26"/>
      <c r="T211" s="26"/>
      <c r="U211" s="26"/>
    </row>
    <row r="212" spans="1:21" outlineLevel="2" x14ac:dyDescent="0.3">
      <c r="A212" s="26"/>
      <c r="B212" s="50"/>
      <c r="C212" s="45" t="s">
        <v>120</v>
      </c>
      <c r="D212" s="46"/>
      <c r="E212" s="46"/>
      <c r="F212" s="181"/>
      <c r="G212" s="47">
        <f t="shared" si="142"/>
        <v>0</v>
      </c>
      <c r="H212" s="48">
        <f t="shared" si="143"/>
        <v>0</v>
      </c>
      <c r="I212" s="181"/>
      <c r="J212" s="47">
        <f t="shared" si="144"/>
        <v>0</v>
      </c>
      <c r="K212" s="48">
        <f t="shared" si="145"/>
        <v>0</v>
      </c>
      <c r="L212" s="181"/>
      <c r="M212" s="47">
        <f t="shared" si="146"/>
        <v>0</v>
      </c>
      <c r="N212" s="48">
        <f t="shared" si="147"/>
        <v>0</v>
      </c>
      <c r="O212" s="49"/>
      <c r="P212" s="26"/>
      <c r="Q212" s="26"/>
      <c r="R212" s="26"/>
      <c r="S212" s="26"/>
      <c r="T212" s="26"/>
      <c r="U212" s="26"/>
    </row>
    <row r="213" spans="1:21" outlineLevel="2" x14ac:dyDescent="0.3">
      <c r="A213" s="26"/>
      <c r="B213" s="50"/>
      <c r="C213" s="45" t="s">
        <v>120</v>
      </c>
      <c r="D213" s="46"/>
      <c r="E213" s="46"/>
      <c r="F213" s="181"/>
      <c r="G213" s="47">
        <f t="shared" si="142"/>
        <v>0</v>
      </c>
      <c r="H213" s="48">
        <f t="shared" si="143"/>
        <v>0</v>
      </c>
      <c r="I213" s="181"/>
      <c r="J213" s="47">
        <f t="shared" si="144"/>
        <v>0</v>
      </c>
      <c r="K213" s="48">
        <f t="shared" si="145"/>
        <v>0</v>
      </c>
      <c r="L213" s="181"/>
      <c r="M213" s="47">
        <f t="shared" si="146"/>
        <v>0</v>
      </c>
      <c r="N213" s="48">
        <f t="shared" si="147"/>
        <v>0</v>
      </c>
      <c r="O213" s="49"/>
      <c r="P213" s="26"/>
      <c r="Q213" s="26"/>
      <c r="R213" s="26"/>
      <c r="S213" s="26"/>
      <c r="T213" s="26"/>
      <c r="U213" s="26"/>
    </row>
    <row r="214" spans="1:21" outlineLevel="2" x14ac:dyDescent="0.3">
      <c r="A214" s="26"/>
      <c r="B214" s="50"/>
      <c r="C214" s="45" t="s">
        <v>120</v>
      </c>
      <c r="D214" s="46"/>
      <c r="E214" s="46"/>
      <c r="F214" s="181"/>
      <c r="G214" s="47">
        <f t="shared" si="142"/>
        <v>0</v>
      </c>
      <c r="H214" s="48">
        <f t="shared" si="143"/>
        <v>0</v>
      </c>
      <c r="I214" s="181"/>
      <c r="J214" s="47">
        <f t="shared" si="144"/>
        <v>0</v>
      </c>
      <c r="K214" s="48">
        <f t="shared" si="145"/>
        <v>0</v>
      </c>
      <c r="L214" s="181"/>
      <c r="M214" s="47">
        <f t="shared" si="146"/>
        <v>0</v>
      </c>
      <c r="N214" s="48">
        <f t="shared" si="147"/>
        <v>0</v>
      </c>
      <c r="O214" s="49"/>
      <c r="P214" s="26"/>
      <c r="Q214" s="26"/>
      <c r="R214" s="26"/>
      <c r="S214" s="26"/>
      <c r="T214" s="26"/>
      <c r="U214" s="26"/>
    </row>
    <row r="215" spans="1:21" ht="15" outlineLevel="2" thickBot="1" x14ac:dyDescent="0.35">
      <c r="A215" s="26"/>
      <c r="B215" s="50"/>
      <c r="C215" s="51" t="s">
        <v>110</v>
      </c>
      <c r="D215" s="46"/>
      <c r="E215" s="46"/>
      <c r="F215" s="181"/>
      <c r="G215" s="47">
        <f t="shared" si="142"/>
        <v>0</v>
      </c>
      <c r="H215" s="48">
        <f t="shared" si="143"/>
        <v>0</v>
      </c>
      <c r="I215" s="181"/>
      <c r="J215" s="47">
        <f t="shared" si="144"/>
        <v>0</v>
      </c>
      <c r="K215" s="48">
        <f t="shared" si="145"/>
        <v>0</v>
      </c>
      <c r="L215" s="181"/>
      <c r="M215" s="47">
        <f t="shared" si="146"/>
        <v>0</v>
      </c>
      <c r="N215" s="48">
        <f t="shared" si="147"/>
        <v>0</v>
      </c>
      <c r="O215" s="49"/>
      <c r="P215" s="26"/>
      <c r="Q215" s="26"/>
      <c r="R215" s="26"/>
      <c r="S215" s="26"/>
      <c r="T215" s="26"/>
      <c r="U215" s="26"/>
    </row>
    <row r="216" spans="1:21" ht="15" outlineLevel="1" thickBot="1" x14ac:dyDescent="0.35">
      <c r="A216" s="26"/>
      <c r="B216" s="52" t="str">
        <f>B209&amp;" Total"</f>
        <v>3.2 Total</v>
      </c>
      <c r="C216" s="53"/>
      <c r="D216" s="54"/>
      <c r="E216" s="54"/>
      <c r="F216" s="182"/>
      <c r="G216" s="54">
        <f>SUBTOTAL(9,G209:G215)</f>
        <v>0</v>
      </c>
      <c r="H216" s="55">
        <f>SUBTOTAL(9,H209:H215)</f>
        <v>0</v>
      </c>
      <c r="I216" s="182"/>
      <c r="J216" s="54">
        <f>SUBTOTAL(9,J209:J215)</f>
        <v>0</v>
      </c>
      <c r="K216" s="55">
        <f>SUBTOTAL(9,K209:K215)</f>
        <v>0</v>
      </c>
      <c r="L216" s="182"/>
      <c r="M216" s="54">
        <f>SUBTOTAL(9,M209:M215)</f>
        <v>0</v>
      </c>
      <c r="N216" s="55">
        <f>SUBTOTAL(9,N209:N215)</f>
        <v>0</v>
      </c>
      <c r="O216" s="49"/>
      <c r="P216" s="26"/>
      <c r="Q216" s="26"/>
      <c r="R216" s="26"/>
      <c r="S216" s="26"/>
      <c r="T216" s="26"/>
      <c r="U216" s="26"/>
    </row>
    <row r="217" spans="1:21" outlineLevel="2" x14ac:dyDescent="0.3">
      <c r="A217" s="26"/>
      <c r="B217" s="38">
        <v>3.3</v>
      </c>
      <c r="C217" s="39" t="s">
        <v>119</v>
      </c>
      <c r="D217" s="40"/>
      <c r="E217" s="40"/>
      <c r="F217" s="179"/>
      <c r="G217" s="180"/>
      <c r="H217" s="41"/>
      <c r="I217" s="179"/>
      <c r="J217" s="180"/>
      <c r="K217" s="41"/>
      <c r="L217" s="179"/>
      <c r="M217" s="180"/>
      <c r="N217" s="41"/>
      <c r="O217" s="42"/>
      <c r="P217" s="26"/>
      <c r="Q217" s="26"/>
      <c r="R217" s="26"/>
      <c r="S217" s="26"/>
      <c r="T217" s="26"/>
      <c r="U217" s="26"/>
    </row>
    <row r="218" spans="1:21" outlineLevel="2" x14ac:dyDescent="0.3">
      <c r="A218" s="26"/>
      <c r="B218" s="44"/>
      <c r="C218" s="45" t="s">
        <v>120</v>
      </c>
      <c r="D218" s="46"/>
      <c r="E218" s="46"/>
      <c r="F218" s="181"/>
      <c r="G218" s="47">
        <f t="shared" ref="G218:G223" si="148">+F218*E218*D218</f>
        <v>0</v>
      </c>
      <c r="H218" s="48">
        <f t="shared" ref="H218:H223" si="149">+G218/$H$3</f>
        <v>0</v>
      </c>
      <c r="I218" s="181"/>
      <c r="J218" s="47">
        <f t="shared" ref="J218:J223" si="150">+I218*E218*D218</f>
        <v>0</v>
      </c>
      <c r="K218" s="48">
        <f t="shared" ref="K218:K223" si="151">+J218/$H$3</f>
        <v>0</v>
      </c>
      <c r="L218" s="181"/>
      <c r="M218" s="47">
        <f t="shared" ref="M218:M223" si="152">+L218*E218*D218</f>
        <v>0</v>
      </c>
      <c r="N218" s="48">
        <f t="shared" ref="N218:N223" si="153">+M218/$H$3</f>
        <v>0</v>
      </c>
      <c r="O218" s="49"/>
      <c r="P218" s="26"/>
      <c r="Q218" s="26"/>
      <c r="R218" s="26"/>
      <c r="S218" s="26"/>
      <c r="T218" s="26"/>
      <c r="U218" s="26"/>
    </row>
    <row r="219" spans="1:21" outlineLevel="2" x14ac:dyDescent="0.3">
      <c r="A219" s="26"/>
      <c r="B219" s="50"/>
      <c r="C219" s="45" t="s">
        <v>120</v>
      </c>
      <c r="D219" s="46"/>
      <c r="E219" s="46"/>
      <c r="F219" s="181"/>
      <c r="G219" s="47">
        <f t="shared" si="148"/>
        <v>0</v>
      </c>
      <c r="H219" s="48">
        <f t="shared" si="149"/>
        <v>0</v>
      </c>
      <c r="I219" s="181"/>
      <c r="J219" s="47">
        <f t="shared" si="150"/>
        <v>0</v>
      </c>
      <c r="K219" s="48">
        <f t="shared" si="151"/>
        <v>0</v>
      </c>
      <c r="L219" s="181"/>
      <c r="M219" s="47">
        <f t="shared" si="152"/>
        <v>0</v>
      </c>
      <c r="N219" s="48">
        <f t="shared" si="153"/>
        <v>0</v>
      </c>
      <c r="O219" s="49"/>
      <c r="P219" s="26"/>
      <c r="Q219" s="26"/>
      <c r="R219" s="26"/>
      <c r="S219" s="26"/>
      <c r="T219" s="26"/>
      <c r="U219" s="26"/>
    </row>
    <row r="220" spans="1:21" outlineLevel="2" x14ac:dyDescent="0.3">
      <c r="A220" s="26"/>
      <c r="B220" s="50"/>
      <c r="C220" s="45" t="s">
        <v>120</v>
      </c>
      <c r="D220" s="46"/>
      <c r="E220" s="46"/>
      <c r="F220" s="181"/>
      <c r="G220" s="47">
        <f t="shared" si="148"/>
        <v>0</v>
      </c>
      <c r="H220" s="48">
        <f t="shared" si="149"/>
        <v>0</v>
      </c>
      <c r="I220" s="181"/>
      <c r="J220" s="47">
        <f t="shared" si="150"/>
        <v>0</v>
      </c>
      <c r="K220" s="48">
        <f t="shared" si="151"/>
        <v>0</v>
      </c>
      <c r="L220" s="181"/>
      <c r="M220" s="47">
        <f t="shared" si="152"/>
        <v>0</v>
      </c>
      <c r="N220" s="48">
        <f t="shared" si="153"/>
        <v>0</v>
      </c>
      <c r="O220" s="49"/>
      <c r="P220" s="26"/>
      <c r="Q220" s="26"/>
      <c r="R220" s="26"/>
      <c r="S220" s="26"/>
      <c r="T220" s="26"/>
      <c r="U220" s="26"/>
    </row>
    <row r="221" spans="1:21" outlineLevel="2" x14ac:dyDescent="0.3">
      <c r="A221" s="26"/>
      <c r="B221" s="50"/>
      <c r="C221" s="45" t="s">
        <v>120</v>
      </c>
      <c r="D221" s="46"/>
      <c r="E221" s="46"/>
      <c r="F221" s="181"/>
      <c r="G221" s="47">
        <f t="shared" si="148"/>
        <v>0</v>
      </c>
      <c r="H221" s="48">
        <f t="shared" si="149"/>
        <v>0</v>
      </c>
      <c r="I221" s="181"/>
      <c r="J221" s="47">
        <f t="shared" si="150"/>
        <v>0</v>
      </c>
      <c r="K221" s="48">
        <f t="shared" si="151"/>
        <v>0</v>
      </c>
      <c r="L221" s="181"/>
      <c r="M221" s="47">
        <f t="shared" si="152"/>
        <v>0</v>
      </c>
      <c r="N221" s="48">
        <f t="shared" si="153"/>
        <v>0</v>
      </c>
      <c r="O221" s="49"/>
      <c r="P221" s="26"/>
      <c r="Q221" s="26"/>
      <c r="R221" s="26"/>
      <c r="S221" s="26"/>
      <c r="T221" s="26"/>
      <c r="U221" s="26"/>
    </row>
    <row r="222" spans="1:21" outlineLevel="2" x14ac:dyDescent="0.3">
      <c r="A222" s="26"/>
      <c r="B222" s="50"/>
      <c r="C222" s="45" t="s">
        <v>120</v>
      </c>
      <c r="D222" s="46"/>
      <c r="E222" s="46"/>
      <c r="F222" s="181"/>
      <c r="G222" s="47">
        <f t="shared" si="148"/>
        <v>0</v>
      </c>
      <c r="H222" s="48">
        <f t="shared" si="149"/>
        <v>0</v>
      </c>
      <c r="I222" s="181"/>
      <c r="J222" s="47">
        <f t="shared" si="150"/>
        <v>0</v>
      </c>
      <c r="K222" s="48">
        <f t="shared" si="151"/>
        <v>0</v>
      </c>
      <c r="L222" s="181"/>
      <c r="M222" s="47">
        <f t="shared" si="152"/>
        <v>0</v>
      </c>
      <c r="N222" s="48">
        <f t="shared" si="153"/>
        <v>0</v>
      </c>
      <c r="O222" s="49"/>
      <c r="P222" s="26"/>
      <c r="Q222" s="26"/>
      <c r="R222" s="26"/>
      <c r="S222" s="26"/>
      <c r="T222" s="26"/>
      <c r="U222" s="26"/>
    </row>
    <row r="223" spans="1:21" ht="15" outlineLevel="2" thickBot="1" x14ac:dyDescent="0.35">
      <c r="A223" s="26"/>
      <c r="B223" s="50"/>
      <c r="C223" s="51" t="s">
        <v>110</v>
      </c>
      <c r="D223" s="46"/>
      <c r="E223" s="46"/>
      <c r="F223" s="181"/>
      <c r="G223" s="47">
        <f t="shared" si="148"/>
        <v>0</v>
      </c>
      <c r="H223" s="48">
        <f t="shared" si="149"/>
        <v>0</v>
      </c>
      <c r="I223" s="181"/>
      <c r="J223" s="47">
        <f t="shared" si="150"/>
        <v>0</v>
      </c>
      <c r="K223" s="48">
        <f t="shared" si="151"/>
        <v>0</v>
      </c>
      <c r="L223" s="181"/>
      <c r="M223" s="47">
        <f t="shared" si="152"/>
        <v>0</v>
      </c>
      <c r="N223" s="48">
        <f t="shared" si="153"/>
        <v>0</v>
      </c>
      <c r="O223" s="49"/>
      <c r="P223" s="26"/>
      <c r="Q223" s="26"/>
      <c r="R223" s="26"/>
      <c r="S223" s="26"/>
      <c r="T223" s="26"/>
      <c r="U223" s="26"/>
    </row>
    <row r="224" spans="1:21" ht="15" outlineLevel="1" thickBot="1" x14ac:dyDescent="0.35">
      <c r="A224" s="26"/>
      <c r="B224" s="52" t="str">
        <f>B217&amp;" Total"</f>
        <v>3.3 Total</v>
      </c>
      <c r="C224" s="53"/>
      <c r="D224" s="54"/>
      <c r="E224" s="54"/>
      <c r="F224" s="182"/>
      <c r="G224" s="54">
        <f>SUBTOTAL(9,G217:G223)</f>
        <v>0</v>
      </c>
      <c r="H224" s="55">
        <f>SUBTOTAL(9,H217:H223)</f>
        <v>0</v>
      </c>
      <c r="I224" s="182"/>
      <c r="J224" s="54">
        <f>SUBTOTAL(9,J217:J223)</f>
        <v>0</v>
      </c>
      <c r="K224" s="55">
        <f>SUBTOTAL(9,K217:K223)</f>
        <v>0</v>
      </c>
      <c r="L224" s="182"/>
      <c r="M224" s="54">
        <f>SUBTOTAL(9,M217:M223)</f>
        <v>0</v>
      </c>
      <c r="N224" s="55">
        <f>SUBTOTAL(9,N217:N223)</f>
        <v>0</v>
      </c>
      <c r="O224" s="49"/>
      <c r="P224" s="26"/>
      <c r="Q224" s="26"/>
      <c r="R224" s="26"/>
      <c r="S224" s="26"/>
      <c r="T224" s="26"/>
      <c r="U224" s="26"/>
    </row>
    <row r="225" spans="1:21" outlineLevel="2" x14ac:dyDescent="0.3">
      <c r="A225" s="26"/>
      <c r="B225" s="38">
        <v>3.4</v>
      </c>
      <c r="C225" s="39" t="s">
        <v>119</v>
      </c>
      <c r="D225" s="40"/>
      <c r="E225" s="40"/>
      <c r="F225" s="179"/>
      <c r="G225" s="180"/>
      <c r="H225" s="41"/>
      <c r="I225" s="179"/>
      <c r="J225" s="180"/>
      <c r="K225" s="41"/>
      <c r="L225" s="179"/>
      <c r="M225" s="180"/>
      <c r="N225" s="41"/>
      <c r="O225" s="42"/>
      <c r="P225" s="26"/>
      <c r="Q225" s="26"/>
      <c r="R225" s="26"/>
      <c r="S225" s="26"/>
      <c r="T225" s="26"/>
      <c r="U225" s="26"/>
    </row>
    <row r="226" spans="1:21" outlineLevel="2" x14ac:dyDescent="0.3">
      <c r="A226" s="26"/>
      <c r="B226" s="44"/>
      <c r="C226" s="45" t="s">
        <v>120</v>
      </c>
      <c r="D226" s="46"/>
      <c r="E226" s="46"/>
      <c r="F226" s="181"/>
      <c r="G226" s="47">
        <f t="shared" ref="G226:G231" si="154">+F226*E226*D226</f>
        <v>0</v>
      </c>
      <c r="H226" s="48">
        <f t="shared" ref="H226:H231" si="155">+G226/$H$3</f>
        <v>0</v>
      </c>
      <c r="I226" s="181"/>
      <c r="J226" s="47">
        <f t="shared" ref="J226:J231" si="156">+I226*E226*D226</f>
        <v>0</v>
      </c>
      <c r="K226" s="48">
        <f t="shared" ref="K226:K231" si="157">+J226/$H$3</f>
        <v>0</v>
      </c>
      <c r="L226" s="181"/>
      <c r="M226" s="47">
        <f t="shared" ref="M226:M231" si="158">+L226*E226*D226</f>
        <v>0</v>
      </c>
      <c r="N226" s="48">
        <f t="shared" ref="N226:N231" si="159">+M226/$H$3</f>
        <v>0</v>
      </c>
      <c r="O226" s="49"/>
      <c r="P226" s="26"/>
      <c r="Q226" s="26"/>
      <c r="R226" s="26"/>
      <c r="S226" s="26"/>
      <c r="T226" s="26"/>
      <c r="U226" s="26"/>
    </row>
    <row r="227" spans="1:21" outlineLevel="2" x14ac:dyDescent="0.3">
      <c r="A227" s="26"/>
      <c r="B227" s="50"/>
      <c r="C227" s="45" t="s">
        <v>120</v>
      </c>
      <c r="D227" s="46"/>
      <c r="E227" s="46"/>
      <c r="F227" s="181"/>
      <c r="G227" s="47">
        <f t="shared" si="154"/>
        <v>0</v>
      </c>
      <c r="H227" s="48">
        <f t="shared" si="155"/>
        <v>0</v>
      </c>
      <c r="I227" s="181"/>
      <c r="J227" s="47">
        <f t="shared" si="156"/>
        <v>0</v>
      </c>
      <c r="K227" s="48">
        <f t="shared" si="157"/>
        <v>0</v>
      </c>
      <c r="L227" s="181"/>
      <c r="M227" s="47">
        <f t="shared" si="158"/>
        <v>0</v>
      </c>
      <c r="N227" s="48">
        <f t="shared" si="159"/>
        <v>0</v>
      </c>
      <c r="O227" s="49"/>
      <c r="P227" s="26"/>
      <c r="Q227" s="26"/>
      <c r="R227" s="26"/>
      <c r="S227" s="26"/>
      <c r="T227" s="26"/>
      <c r="U227" s="26"/>
    </row>
    <row r="228" spans="1:21" outlineLevel="2" x14ac:dyDescent="0.3">
      <c r="A228" s="26"/>
      <c r="B228" s="50"/>
      <c r="C228" s="45" t="s">
        <v>120</v>
      </c>
      <c r="D228" s="46"/>
      <c r="E228" s="46"/>
      <c r="F228" s="181"/>
      <c r="G228" s="47">
        <f t="shared" si="154"/>
        <v>0</v>
      </c>
      <c r="H228" s="48">
        <f t="shared" si="155"/>
        <v>0</v>
      </c>
      <c r="I228" s="181"/>
      <c r="J228" s="47">
        <f t="shared" si="156"/>
        <v>0</v>
      </c>
      <c r="K228" s="48">
        <f t="shared" si="157"/>
        <v>0</v>
      </c>
      <c r="L228" s="181"/>
      <c r="M228" s="47">
        <f t="shared" si="158"/>
        <v>0</v>
      </c>
      <c r="N228" s="48">
        <f t="shared" si="159"/>
        <v>0</v>
      </c>
      <c r="O228" s="49"/>
      <c r="P228" s="26"/>
      <c r="Q228" s="26"/>
      <c r="R228" s="26"/>
      <c r="S228" s="26"/>
      <c r="T228" s="26"/>
      <c r="U228" s="26"/>
    </row>
    <row r="229" spans="1:21" outlineLevel="2" x14ac:dyDescent="0.3">
      <c r="A229" s="26"/>
      <c r="B229" s="50"/>
      <c r="C229" s="45" t="s">
        <v>120</v>
      </c>
      <c r="D229" s="46"/>
      <c r="E229" s="46"/>
      <c r="F229" s="181"/>
      <c r="G229" s="47">
        <f t="shared" si="154"/>
        <v>0</v>
      </c>
      <c r="H229" s="48">
        <f t="shared" si="155"/>
        <v>0</v>
      </c>
      <c r="I229" s="181"/>
      <c r="J229" s="47">
        <f t="shared" si="156"/>
        <v>0</v>
      </c>
      <c r="K229" s="48">
        <f t="shared" si="157"/>
        <v>0</v>
      </c>
      <c r="L229" s="181"/>
      <c r="M229" s="47">
        <f t="shared" si="158"/>
        <v>0</v>
      </c>
      <c r="N229" s="48">
        <f t="shared" si="159"/>
        <v>0</v>
      </c>
      <c r="O229" s="49"/>
      <c r="P229" s="26"/>
      <c r="Q229" s="26"/>
      <c r="R229" s="26"/>
      <c r="S229" s="26"/>
      <c r="T229" s="26"/>
      <c r="U229" s="26"/>
    </row>
    <row r="230" spans="1:21" outlineLevel="2" x14ac:dyDescent="0.3">
      <c r="A230" s="26"/>
      <c r="B230" s="50"/>
      <c r="C230" s="45" t="s">
        <v>120</v>
      </c>
      <c r="D230" s="46"/>
      <c r="E230" s="46"/>
      <c r="F230" s="181"/>
      <c r="G230" s="47">
        <f t="shared" si="154"/>
        <v>0</v>
      </c>
      <c r="H230" s="48">
        <f t="shared" si="155"/>
        <v>0</v>
      </c>
      <c r="I230" s="181"/>
      <c r="J230" s="47">
        <f t="shared" si="156"/>
        <v>0</v>
      </c>
      <c r="K230" s="48">
        <f t="shared" si="157"/>
        <v>0</v>
      </c>
      <c r="L230" s="181"/>
      <c r="M230" s="47">
        <f t="shared" si="158"/>
        <v>0</v>
      </c>
      <c r="N230" s="48">
        <f t="shared" si="159"/>
        <v>0</v>
      </c>
      <c r="O230" s="49"/>
      <c r="P230" s="26"/>
      <c r="Q230" s="26"/>
      <c r="R230" s="26"/>
      <c r="S230" s="26"/>
      <c r="T230" s="26"/>
      <c r="U230" s="26"/>
    </row>
    <row r="231" spans="1:21" ht="15" outlineLevel="2" thickBot="1" x14ac:dyDescent="0.35">
      <c r="A231" s="26"/>
      <c r="B231" s="50"/>
      <c r="C231" s="51" t="s">
        <v>110</v>
      </c>
      <c r="D231" s="46"/>
      <c r="E231" s="46"/>
      <c r="F231" s="181"/>
      <c r="G231" s="47">
        <f t="shared" si="154"/>
        <v>0</v>
      </c>
      <c r="H231" s="48">
        <f t="shared" si="155"/>
        <v>0</v>
      </c>
      <c r="I231" s="181"/>
      <c r="J231" s="47">
        <f t="shared" si="156"/>
        <v>0</v>
      </c>
      <c r="K231" s="48">
        <f t="shared" si="157"/>
        <v>0</v>
      </c>
      <c r="L231" s="181"/>
      <c r="M231" s="47">
        <f t="shared" si="158"/>
        <v>0</v>
      </c>
      <c r="N231" s="48">
        <f t="shared" si="159"/>
        <v>0</v>
      </c>
      <c r="O231" s="49"/>
      <c r="P231" s="26"/>
      <c r="Q231" s="26"/>
      <c r="R231" s="26"/>
      <c r="S231" s="26"/>
      <c r="T231" s="26"/>
      <c r="U231" s="26"/>
    </row>
    <row r="232" spans="1:21" ht="15" outlineLevel="1" thickBot="1" x14ac:dyDescent="0.35">
      <c r="A232" s="26"/>
      <c r="B232" s="52" t="str">
        <f>B225&amp;" Total"</f>
        <v>3.4 Total</v>
      </c>
      <c r="C232" s="53"/>
      <c r="D232" s="54"/>
      <c r="E232" s="54"/>
      <c r="F232" s="182"/>
      <c r="G232" s="54">
        <f>SUBTOTAL(9,G225:G231)</f>
        <v>0</v>
      </c>
      <c r="H232" s="55">
        <f>SUBTOTAL(9,H225:H231)</f>
        <v>0</v>
      </c>
      <c r="I232" s="182"/>
      <c r="J232" s="54">
        <f>SUBTOTAL(9,J225:J231)</f>
        <v>0</v>
      </c>
      <c r="K232" s="55">
        <f>SUBTOTAL(9,K225:K231)</f>
        <v>0</v>
      </c>
      <c r="L232" s="182"/>
      <c r="M232" s="54">
        <f>SUBTOTAL(9,M225:M231)</f>
        <v>0</v>
      </c>
      <c r="N232" s="55">
        <f>SUBTOTAL(9,N225:N231)</f>
        <v>0</v>
      </c>
      <c r="O232" s="49"/>
      <c r="P232" s="26"/>
      <c r="Q232" s="26"/>
      <c r="R232" s="26"/>
      <c r="S232" s="26"/>
      <c r="T232" s="26"/>
      <c r="U232" s="26"/>
    </row>
    <row r="233" spans="1:21" outlineLevel="2" x14ac:dyDescent="0.3">
      <c r="A233" s="26"/>
      <c r="B233" s="38">
        <v>3.5</v>
      </c>
      <c r="C233" s="39" t="s">
        <v>119</v>
      </c>
      <c r="D233" s="40"/>
      <c r="E233" s="40"/>
      <c r="F233" s="179"/>
      <c r="G233" s="180"/>
      <c r="H233" s="41"/>
      <c r="I233" s="179"/>
      <c r="J233" s="180"/>
      <c r="K233" s="41"/>
      <c r="L233" s="179"/>
      <c r="M233" s="180"/>
      <c r="N233" s="41"/>
      <c r="O233" s="42"/>
      <c r="P233" s="26"/>
      <c r="Q233" s="26"/>
      <c r="R233" s="26"/>
      <c r="S233" s="26"/>
      <c r="T233" s="26"/>
      <c r="U233" s="26"/>
    </row>
    <row r="234" spans="1:21" outlineLevel="2" x14ac:dyDescent="0.3">
      <c r="A234" s="26"/>
      <c r="B234" s="44"/>
      <c r="C234" s="45" t="s">
        <v>120</v>
      </c>
      <c r="D234" s="46"/>
      <c r="E234" s="46"/>
      <c r="F234" s="181"/>
      <c r="G234" s="47">
        <f t="shared" ref="G234:G239" si="160">+F234*E234*D234</f>
        <v>0</v>
      </c>
      <c r="H234" s="48">
        <f t="shared" ref="H234:H239" si="161">+G234/$H$3</f>
        <v>0</v>
      </c>
      <c r="I234" s="181"/>
      <c r="J234" s="47">
        <f t="shared" ref="J234:J239" si="162">+I234*E234*D234</f>
        <v>0</v>
      </c>
      <c r="K234" s="48">
        <f t="shared" ref="K234:K239" si="163">+J234/$H$3</f>
        <v>0</v>
      </c>
      <c r="L234" s="181"/>
      <c r="M234" s="47">
        <f t="shared" ref="M234:M239" si="164">+L234*E234*D234</f>
        <v>0</v>
      </c>
      <c r="N234" s="48">
        <f t="shared" ref="N234:N239" si="165">+M234/$H$3</f>
        <v>0</v>
      </c>
      <c r="O234" s="49"/>
      <c r="P234" s="26"/>
      <c r="Q234" s="26"/>
      <c r="R234" s="26"/>
      <c r="S234" s="26"/>
      <c r="T234" s="26"/>
      <c r="U234" s="26"/>
    </row>
    <row r="235" spans="1:21" outlineLevel="2" x14ac:dyDescent="0.3">
      <c r="A235" s="26"/>
      <c r="B235" s="50"/>
      <c r="C235" s="45" t="s">
        <v>120</v>
      </c>
      <c r="D235" s="46"/>
      <c r="E235" s="46"/>
      <c r="F235" s="181"/>
      <c r="G235" s="47">
        <f t="shared" si="160"/>
        <v>0</v>
      </c>
      <c r="H235" s="48">
        <f t="shared" si="161"/>
        <v>0</v>
      </c>
      <c r="I235" s="181"/>
      <c r="J235" s="47">
        <f t="shared" si="162"/>
        <v>0</v>
      </c>
      <c r="K235" s="48">
        <f t="shared" si="163"/>
        <v>0</v>
      </c>
      <c r="L235" s="181"/>
      <c r="M235" s="47">
        <f t="shared" si="164"/>
        <v>0</v>
      </c>
      <c r="N235" s="48">
        <f t="shared" si="165"/>
        <v>0</v>
      </c>
      <c r="O235" s="49"/>
      <c r="P235" s="26"/>
      <c r="Q235" s="26"/>
      <c r="R235" s="26"/>
      <c r="S235" s="26"/>
      <c r="T235" s="26"/>
      <c r="U235" s="26"/>
    </row>
    <row r="236" spans="1:21" outlineLevel="2" x14ac:dyDescent="0.3">
      <c r="A236" s="26"/>
      <c r="B236" s="50"/>
      <c r="C236" s="45" t="s">
        <v>120</v>
      </c>
      <c r="D236" s="46"/>
      <c r="E236" s="46"/>
      <c r="F236" s="181"/>
      <c r="G236" s="47">
        <f t="shared" si="160"/>
        <v>0</v>
      </c>
      <c r="H236" s="48">
        <f t="shared" si="161"/>
        <v>0</v>
      </c>
      <c r="I236" s="181"/>
      <c r="J236" s="47">
        <f t="shared" si="162"/>
        <v>0</v>
      </c>
      <c r="K236" s="48">
        <f t="shared" si="163"/>
        <v>0</v>
      </c>
      <c r="L236" s="181"/>
      <c r="M236" s="47">
        <f t="shared" si="164"/>
        <v>0</v>
      </c>
      <c r="N236" s="48">
        <f t="shared" si="165"/>
        <v>0</v>
      </c>
      <c r="O236" s="49"/>
      <c r="P236" s="26"/>
      <c r="Q236" s="26"/>
      <c r="R236" s="26"/>
      <c r="S236" s="26"/>
      <c r="T236" s="26"/>
      <c r="U236" s="26"/>
    </row>
    <row r="237" spans="1:21" outlineLevel="2" x14ac:dyDescent="0.3">
      <c r="A237" s="26"/>
      <c r="B237" s="50"/>
      <c r="C237" s="45" t="s">
        <v>120</v>
      </c>
      <c r="D237" s="46"/>
      <c r="E237" s="46"/>
      <c r="F237" s="181"/>
      <c r="G237" s="47">
        <f t="shared" si="160"/>
        <v>0</v>
      </c>
      <c r="H237" s="48">
        <f t="shared" si="161"/>
        <v>0</v>
      </c>
      <c r="I237" s="181"/>
      <c r="J237" s="47">
        <f t="shared" si="162"/>
        <v>0</v>
      </c>
      <c r="K237" s="48">
        <f t="shared" si="163"/>
        <v>0</v>
      </c>
      <c r="L237" s="181"/>
      <c r="M237" s="47">
        <f t="shared" si="164"/>
        <v>0</v>
      </c>
      <c r="N237" s="48">
        <f t="shared" si="165"/>
        <v>0</v>
      </c>
      <c r="O237" s="49"/>
      <c r="P237" s="26"/>
      <c r="Q237" s="26"/>
      <c r="R237" s="26"/>
      <c r="S237" s="26"/>
      <c r="T237" s="26"/>
      <c r="U237" s="26"/>
    </row>
    <row r="238" spans="1:21" outlineLevel="2" x14ac:dyDescent="0.3">
      <c r="A238" s="26"/>
      <c r="B238" s="50"/>
      <c r="C238" s="45" t="s">
        <v>120</v>
      </c>
      <c r="D238" s="46"/>
      <c r="E238" s="46"/>
      <c r="F238" s="181"/>
      <c r="G238" s="47">
        <f t="shared" si="160"/>
        <v>0</v>
      </c>
      <c r="H238" s="48">
        <f t="shared" si="161"/>
        <v>0</v>
      </c>
      <c r="I238" s="181"/>
      <c r="J238" s="47">
        <f t="shared" si="162"/>
        <v>0</v>
      </c>
      <c r="K238" s="48">
        <f t="shared" si="163"/>
        <v>0</v>
      </c>
      <c r="L238" s="181"/>
      <c r="M238" s="47">
        <f t="shared" si="164"/>
        <v>0</v>
      </c>
      <c r="N238" s="48">
        <f t="shared" si="165"/>
        <v>0</v>
      </c>
      <c r="O238" s="49"/>
      <c r="P238" s="26"/>
      <c r="Q238" s="26"/>
      <c r="R238" s="26"/>
      <c r="S238" s="26"/>
      <c r="T238" s="26"/>
      <c r="U238" s="26"/>
    </row>
    <row r="239" spans="1:21" ht="15" outlineLevel="2" thickBot="1" x14ac:dyDescent="0.35">
      <c r="A239" s="26"/>
      <c r="B239" s="50"/>
      <c r="C239" s="51" t="s">
        <v>110</v>
      </c>
      <c r="D239" s="46"/>
      <c r="E239" s="46"/>
      <c r="F239" s="181"/>
      <c r="G239" s="47">
        <f t="shared" si="160"/>
        <v>0</v>
      </c>
      <c r="H239" s="48">
        <f t="shared" si="161"/>
        <v>0</v>
      </c>
      <c r="I239" s="181"/>
      <c r="J239" s="47">
        <f t="shared" si="162"/>
        <v>0</v>
      </c>
      <c r="K239" s="48">
        <f t="shared" si="163"/>
        <v>0</v>
      </c>
      <c r="L239" s="181"/>
      <c r="M239" s="47">
        <f t="shared" si="164"/>
        <v>0</v>
      </c>
      <c r="N239" s="48">
        <f t="shared" si="165"/>
        <v>0</v>
      </c>
      <c r="O239" s="49"/>
      <c r="P239" s="26"/>
      <c r="Q239" s="26"/>
      <c r="R239" s="26"/>
      <c r="S239" s="26"/>
      <c r="T239" s="26"/>
      <c r="U239" s="26"/>
    </row>
    <row r="240" spans="1:21" ht="15" outlineLevel="1" thickBot="1" x14ac:dyDescent="0.35">
      <c r="A240" s="26"/>
      <c r="B240" s="52" t="str">
        <f>B233&amp;" Total"</f>
        <v>3.5 Total</v>
      </c>
      <c r="C240" s="53"/>
      <c r="D240" s="54"/>
      <c r="E240" s="54"/>
      <c r="F240" s="182"/>
      <c r="G240" s="54">
        <f>SUBTOTAL(9,G233:G239)</f>
        <v>0</v>
      </c>
      <c r="H240" s="55">
        <f>SUBTOTAL(9,H233:H239)</f>
        <v>0</v>
      </c>
      <c r="I240" s="182"/>
      <c r="J240" s="54">
        <f>SUBTOTAL(9,J233:J239)</f>
        <v>0</v>
      </c>
      <c r="K240" s="55">
        <f>SUBTOTAL(9,K233:K239)</f>
        <v>0</v>
      </c>
      <c r="L240" s="182"/>
      <c r="M240" s="54">
        <f>SUBTOTAL(9,M233:M239)</f>
        <v>0</v>
      </c>
      <c r="N240" s="55">
        <f>SUBTOTAL(9,N233:N239)</f>
        <v>0</v>
      </c>
      <c r="O240" s="49"/>
      <c r="P240" s="26"/>
      <c r="Q240" s="26"/>
      <c r="R240" s="26"/>
      <c r="S240" s="26"/>
      <c r="T240" s="26"/>
      <c r="U240" s="26"/>
    </row>
    <row r="241" spans="1:21" outlineLevel="2" x14ac:dyDescent="0.3">
      <c r="A241" s="26"/>
      <c r="B241" s="38">
        <v>3.6</v>
      </c>
      <c r="C241" s="39" t="s">
        <v>119</v>
      </c>
      <c r="D241" s="40"/>
      <c r="E241" s="40"/>
      <c r="F241" s="179"/>
      <c r="G241" s="180"/>
      <c r="H241" s="41"/>
      <c r="I241" s="179"/>
      <c r="J241" s="180"/>
      <c r="K241" s="41"/>
      <c r="L241" s="179"/>
      <c r="M241" s="180"/>
      <c r="N241" s="41"/>
      <c r="O241" s="42"/>
      <c r="P241" s="26"/>
      <c r="Q241" s="26"/>
      <c r="R241" s="26"/>
      <c r="S241" s="26"/>
      <c r="T241" s="26"/>
      <c r="U241" s="26"/>
    </row>
    <row r="242" spans="1:21" outlineLevel="2" x14ac:dyDescent="0.3">
      <c r="A242" s="26"/>
      <c r="B242" s="44"/>
      <c r="C242" s="45" t="s">
        <v>120</v>
      </c>
      <c r="D242" s="46"/>
      <c r="E242" s="46"/>
      <c r="F242" s="181"/>
      <c r="G242" s="47">
        <f t="shared" ref="G242:G247" si="166">+F242*E242*D242</f>
        <v>0</v>
      </c>
      <c r="H242" s="48">
        <f t="shared" ref="H242:H247" si="167">+G242/$H$3</f>
        <v>0</v>
      </c>
      <c r="I242" s="181"/>
      <c r="J242" s="47">
        <f t="shared" ref="J242:J247" si="168">+I242*E242*D242</f>
        <v>0</v>
      </c>
      <c r="K242" s="48">
        <f t="shared" ref="K242:K247" si="169">+J242/$H$3</f>
        <v>0</v>
      </c>
      <c r="L242" s="181"/>
      <c r="M242" s="47">
        <f t="shared" ref="M242:M247" si="170">+L242*E242*D242</f>
        <v>0</v>
      </c>
      <c r="N242" s="48">
        <f t="shared" ref="N242:N247" si="171">+M242/$H$3</f>
        <v>0</v>
      </c>
      <c r="O242" s="49"/>
      <c r="P242" s="26"/>
      <c r="Q242" s="26"/>
      <c r="R242" s="26"/>
      <c r="S242" s="26"/>
      <c r="T242" s="26"/>
      <c r="U242" s="26"/>
    </row>
    <row r="243" spans="1:21" outlineLevel="2" x14ac:dyDescent="0.3">
      <c r="A243" s="26"/>
      <c r="B243" s="50"/>
      <c r="C243" s="45" t="s">
        <v>120</v>
      </c>
      <c r="D243" s="46"/>
      <c r="E243" s="46"/>
      <c r="F243" s="181"/>
      <c r="G243" s="47">
        <f t="shared" si="166"/>
        <v>0</v>
      </c>
      <c r="H243" s="48">
        <f t="shared" si="167"/>
        <v>0</v>
      </c>
      <c r="I243" s="181"/>
      <c r="J243" s="47">
        <f t="shared" si="168"/>
        <v>0</v>
      </c>
      <c r="K243" s="48">
        <f t="shared" si="169"/>
        <v>0</v>
      </c>
      <c r="L243" s="181"/>
      <c r="M243" s="47">
        <f t="shared" si="170"/>
        <v>0</v>
      </c>
      <c r="N243" s="48">
        <f t="shared" si="171"/>
        <v>0</v>
      </c>
      <c r="O243" s="49"/>
      <c r="P243" s="26"/>
      <c r="Q243" s="26"/>
      <c r="R243" s="26"/>
      <c r="S243" s="26"/>
      <c r="T243" s="26"/>
      <c r="U243" s="26"/>
    </row>
    <row r="244" spans="1:21" outlineLevel="2" x14ac:dyDescent="0.3">
      <c r="A244" s="26"/>
      <c r="B244" s="50"/>
      <c r="C244" s="45" t="s">
        <v>120</v>
      </c>
      <c r="D244" s="46"/>
      <c r="E244" s="46"/>
      <c r="F244" s="181"/>
      <c r="G244" s="47">
        <f t="shared" si="166"/>
        <v>0</v>
      </c>
      <c r="H244" s="48">
        <f t="shared" si="167"/>
        <v>0</v>
      </c>
      <c r="I244" s="181"/>
      <c r="J244" s="47">
        <f t="shared" si="168"/>
        <v>0</v>
      </c>
      <c r="K244" s="48">
        <f t="shared" si="169"/>
        <v>0</v>
      </c>
      <c r="L244" s="181"/>
      <c r="M244" s="47">
        <f t="shared" si="170"/>
        <v>0</v>
      </c>
      <c r="N244" s="48">
        <f t="shared" si="171"/>
        <v>0</v>
      </c>
      <c r="O244" s="49"/>
      <c r="P244" s="26"/>
      <c r="Q244" s="26"/>
      <c r="R244" s="26"/>
      <c r="S244" s="26"/>
      <c r="T244" s="26"/>
      <c r="U244" s="26"/>
    </row>
    <row r="245" spans="1:21" outlineLevel="2" x14ac:dyDescent="0.3">
      <c r="A245" s="26"/>
      <c r="B245" s="50"/>
      <c r="C245" s="45" t="s">
        <v>120</v>
      </c>
      <c r="D245" s="46"/>
      <c r="E245" s="46"/>
      <c r="F245" s="181"/>
      <c r="G245" s="47">
        <f t="shared" si="166"/>
        <v>0</v>
      </c>
      <c r="H245" s="48">
        <f t="shared" si="167"/>
        <v>0</v>
      </c>
      <c r="I245" s="181"/>
      <c r="J245" s="47">
        <f t="shared" si="168"/>
        <v>0</v>
      </c>
      <c r="K245" s="48">
        <f t="shared" si="169"/>
        <v>0</v>
      </c>
      <c r="L245" s="181"/>
      <c r="M245" s="47">
        <f t="shared" si="170"/>
        <v>0</v>
      </c>
      <c r="N245" s="48">
        <f t="shared" si="171"/>
        <v>0</v>
      </c>
      <c r="O245" s="49"/>
      <c r="P245" s="26"/>
      <c r="Q245" s="26"/>
      <c r="R245" s="26"/>
      <c r="S245" s="26"/>
      <c r="T245" s="26"/>
      <c r="U245" s="26"/>
    </row>
    <row r="246" spans="1:21" outlineLevel="2" x14ac:dyDescent="0.3">
      <c r="A246" s="26"/>
      <c r="B246" s="50"/>
      <c r="C246" s="45" t="s">
        <v>120</v>
      </c>
      <c r="D246" s="46"/>
      <c r="E246" s="46"/>
      <c r="F246" s="181"/>
      <c r="G246" s="47">
        <f t="shared" si="166"/>
        <v>0</v>
      </c>
      <c r="H246" s="48">
        <f t="shared" si="167"/>
        <v>0</v>
      </c>
      <c r="I246" s="181"/>
      <c r="J246" s="47">
        <f t="shared" si="168"/>
        <v>0</v>
      </c>
      <c r="K246" s="48">
        <f t="shared" si="169"/>
        <v>0</v>
      </c>
      <c r="L246" s="181"/>
      <c r="M246" s="47">
        <f t="shared" si="170"/>
        <v>0</v>
      </c>
      <c r="N246" s="48">
        <f t="shared" si="171"/>
        <v>0</v>
      </c>
      <c r="O246" s="49"/>
      <c r="P246" s="26"/>
      <c r="Q246" s="26"/>
      <c r="R246" s="26"/>
      <c r="S246" s="26"/>
      <c r="T246" s="26"/>
      <c r="U246" s="26"/>
    </row>
    <row r="247" spans="1:21" ht="15" outlineLevel="2" thickBot="1" x14ac:dyDescent="0.35">
      <c r="A247" s="26"/>
      <c r="B247" s="50"/>
      <c r="C247" s="51" t="s">
        <v>110</v>
      </c>
      <c r="D247" s="46"/>
      <c r="E247" s="46"/>
      <c r="F247" s="181"/>
      <c r="G247" s="47">
        <f t="shared" si="166"/>
        <v>0</v>
      </c>
      <c r="H247" s="48">
        <f t="shared" si="167"/>
        <v>0</v>
      </c>
      <c r="I247" s="181"/>
      <c r="J247" s="47">
        <f t="shared" si="168"/>
        <v>0</v>
      </c>
      <c r="K247" s="48">
        <f t="shared" si="169"/>
        <v>0</v>
      </c>
      <c r="L247" s="181"/>
      <c r="M247" s="47">
        <f t="shared" si="170"/>
        <v>0</v>
      </c>
      <c r="N247" s="48">
        <f t="shared" si="171"/>
        <v>0</v>
      </c>
      <c r="O247" s="49"/>
      <c r="P247" s="26"/>
      <c r="Q247" s="26"/>
      <c r="R247" s="26"/>
      <c r="S247" s="26"/>
      <c r="T247" s="26"/>
      <c r="U247" s="26"/>
    </row>
    <row r="248" spans="1:21" ht="15" outlineLevel="1" thickBot="1" x14ac:dyDescent="0.35">
      <c r="A248" s="26"/>
      <c r="B248" s="52" t="str">
        <f>B241&amp;" Total"</f>
        <v>3.6 Total</v>
      </c>
      <c r="C248" s="53"/>
      <c r="D248" s="54"/>
      <c r="E248" s="54"/>
      <c r="F248" s="182"/>
      <c r="G248" s="54">
        <f>SUBTOTAL(9,G241:G247)</f>
        <v>0</v>
      </c>
      <c r="H248" s="55">
        <f>SUBTOTAL(9,H241:H247)</f>
        <v>0</v>
      </c>
      <c r="I248" s="182"/>
      <c r="J248" s="54">
        <f>SUBTOTAL(9,J241:J247)</f>
        <v>0</v>
      </c>
      <c r="K248" s="55">
        <f>SUBTOTAL(9,K241:K247)</f>
        <v>0</v>
      </c>
      <c r="L248" s="182"/>
      <c r="M248" s="54">
        <f>SUBTOTAL(9,M241:M247)</f>
        <v>0</v>
      </c>
      <c r="N248" s="55">
        <f>SUBTOTAL(9,N241:N247)</f>
        <v>0</v>
      </c>
      <c r="O248" s="49"/>
      <c r="P248" s="26"/>
      <c r="Q248" s="26"/>
      <c r="R248" s="26"/>
      <c r="S248" s="26"/>
      <c r="T248" s="26"/>
      <c r="U248" s="26"/>
    </row>
    <row r="249" spans="1:21" outlineLevel="2" x14ac:dyDescent="0.3">
      <c r="A249" s="26"/>
      <c r="B249" s="38">
        <v>3.7</v>
      </c>
      <c r="C249" s="39" t="s">
        <v>119</v>
      </c>
      <c r="D249" s="40"/>
      <c r="E249" s="40"/>
      <c r="F249" s="179"/>
      <c r="G249" s="180"/>
      <c r="H249" s="41"/>
      <c r="I249" s="179"/>
      <c r="J249" s="180"/>
      <c r="K249" s="41"/>
      <c r="L249" s="179"/>
      <c r="M249" s="180"/>
      <c r="N249" s="41"/>
      <c r="O249" s="42"/>
      <c r="P249" s="26"/>
      <c r="Q249" s="26"/>
      <c r="R249" s="26"/>
      <c r="S249" s="26"/>
      <c r="T249" s="26"/>
      <c r="U249" s="26"/>
    </row>
    <row r="250" spans="1:21" outlineLevel="2" x14ac:dyDescent="0.3">
      <c r="A250" s="26"/>
      <c r="B250" s="44"/>
      <c r="C250" s="45" t="s">
        <v>120</v>
      </c>
      <c r="D250" s="46"/>
      <c r="E250" s="46"/>
      <c r="F250" s="181"/>
      <c r="G250" s="47">
        <f t="shared" ref="G250:G255" si="172">+F250*E250*D250</f>
        <v>0</v>
      </c>
      <c r="H250" s="48">
        <f t="shared" ref="H250:H255" si="173">+G250/$H$3</f>
        <v>0</v>
      </c>
      <c r="I250" s="181"/>
      <c r="J250" s="47">
        <f t="shared" ref="J250:J255" si="174">+I250*E250*D250</f>
        <v>0</v>
      </c>
      <c r="K250" s="48">
        <f t="shared" ref="K250:K255" si="175">+J250/$H$3</f>
        <v>0</v>
      </c>
      <c r="L250" s="181"/>
      <c r="M250" s="47">
        <f t="shared" ref="M250:M255" si="176">+L250*E250*D250</f>
        <v>0</v>
      </c>
      <c r="N250" s="48">
        <f t="shared" ref="N250:N255" si="177">+M250/$H$3</f>
        <v>0</v>
      </c>
      <c r="O250" s="49"/>
      <c r="P250" s="26"/>
      <c r="Q250" s="26"/>
      <c r="R250" s="26"/>
      <c r="S250" s="26"/>
      <c r="T250" s="26"/>
      <c r="U250" s="26"/>
    </row>
    <row r="251" spans="1:21" outlineLevel="2" x14ac:dyDescent="0.3">
      <c r="A251" s="26"/>
      <c r="B251" s="50"/>
      <c r="C251" s="45" t="s">
        <v>120</v>
      </c>
      <c r="D251" s="46"/>
      <c r="E251" s="46"/>
      <c r="F251" s="181"/>
      <c r="G251" s="47">
        <f t="shared" si="172"/>
        <v>0</v>
      </c>
      <c r="H251" s="48">
        <f t="shared" si="173"/>
        <v>0</v>
      </c>
      <c r="I251" s="181"/>
      <c r="J251" s="47">
        <f t="shared" si="174"/>
        <v>0</v>
      </c>
      <c r="K251" s="48">
        <f t="shared" si="175"/>
        <v>0</v>
      </c>
      <c r="L251" s="181"/>
      <c r="M251" s="47">
        <f t="shared" si="176"/>
        <v>0</v>
      </c>
      <c r="N251" s="48">
        <f t="shared" si="177"/>
        <v>0</v>
      </c>
      <c r="O251" s="49"/>
      <c r="P251" s="26"/>
      <c r="Q251" s="26"/>
      <c r="R251" s="26"/>
      <c r="S251" s="26"/>
      <c r="T251" s="26"/>
      <c r="U251" s="26"/>
    </row>
    <row r="252" spans="1:21" outlineLevel="2" x14ac:dyDescent="0.3">
      <c r="A252" s="26"/>
      <c r="B252" s="50"/>
      <c r="C252" s="45" t="s">
        <v>120</v>
      </c>
      <c r="D252" s="46"/>
      <c r="E252" s="46"/>
      <c r="F252" s="181"/>
      <c r="G252" s="47">
        <f t="shared" si="172"/>
        <v>0</v>
      </c>
      <c r="H252" s="48">
        <f t="shared" si="173"/>
        <v>0</v>
      </c>
      <c r="I252" s="181"/>
      <c r="J252" s="47">
        <f t="shared" si="174"/>
        <v>0</v>
      </c>
      <c r="K252" s="48">
        <f t="shared" si="175"/>
        <v>0</v>
      </c>
      <c r="L252" s="181"/>
      <c r="M252" s="47">
        <f t="shared" si="176"/>
        <v>0</v>
      </c>
      <c r="N252" s="48">
        <f t="shared" si="177"/>
        <v>0</v>
      </c>
      <c r="O252" s="49"/>
      <c r="P252" s="26"/>
      <c r="Q252" s="26"/>
      <c r="R252" s="26"/>
      <c r="S252" s="26"/>
      <c r="T252" s="26"/>
      <c r="U252" s="26"/>
    </row>
    <row r="253" spans="1:21" outlineLevel="2" x14ac:dyDescent="0.3">
      <c r="A253" s="26"/>
      <c r="B253" s="50"/>
      <c r="C253" s="45" t="s">
        <v>120</v>
      </c>
      <c r="D253" s="46"/>
      <c r="E253" s="46"/>
      <c r="F253" s="181"/>
      <c r="G253" s="47">
        <f t="shared" si="172"/>
        <v>0</v>
      </c>
      <c r="H253" s="48">
        <f t="shared" si="173"/>
        <v>0</v>
      </c>
      <c r="I253" s="181"/>
      <c r="J253" s="47">
        <f t="shared" si="174"/>
        <v>0</v>
      </c>
      <c r="K253" s="48">
        <f t="shared" si="175"/>
        <v>0</v>
      </c>
      <c r="L253" s="181"/>
      <c r="M253" s="47">
        <f t="shared" si="176"/>
        <v>0</v>
      </c>
      <c r="N253" s="48">
        <f t="shared" si="177"/>
        <v>0</v>
      </c>
      <c r="O253" s="49"/>
      <c r="P253" s="26"/>
      <c r="Q253" s="26"/>
      <c r="R253" s="26"/>
      <c r="S253" s="26"/>
      <c r="T253" s="26"/>
      <c r="U253" s="26"/>
    </row>
    <row r="254" spans="1:21" outlineLevel="2" x14ac:dyDescent="0.3">
      <c r="A254" s="26"/>
      <c r="B254" s="50"/>
      <c r="C254" s="45" t="s">
        <v>120</v>
      </c>
      <c r="D254" s="46"/>
      <c r="E254" s="46"/>
      <c r="F254" s="181"/>
      <c r="G254" s="47">
        <f t="shared" si="172"/>
        <v>0</v>
      </c>
      <c r="H254" s="48">
        <f t="shared" si="173"/>
        <v>0</v>
      </c>
      <c r="I254" s="181"/>
      <c r="J254" s="47">
        <f t="shared" si="174"/>
        <v>0</v>
      </c>
      <c r="K254" s="48">
        <f t="shared" si="175"/>
        <v>0</v>
      </c>
      <c r="L254" s="181"/>
      <c r="M254" s="47">
        <f t="shared" si="176"/>
        <v>0</v>
      </c>
      <c r="N254" s="48">
        <f t="shared" si="177"/>
        <v>0</v>
      </c>
      <c r="O254" s="49"/>
      <c r="P254" s="26"/>
      <c r="Q254" s="26"/>
      <c r="R254" s="26"/>
      <c r="S254" s="26"/>
      <c r="T254" s="26"/>
      <c r="U254" s="26"/>
    </row>
    <row r="255" spans="1:21" ht="15" outlineLevel="2" thickBot="1" x14ac:dyDescent="0.35">
      <c r="A255" s="26"/>
      <c r="B255" s="50"/>
      <c r="C255" s="51" t="s">
        <v>110</v>
      </c>
      <c r="D255" s="46"/>
      <c r="E255" s="46"/>
      <c r="F255" s="181"/>
      <c r="G255" s="47">
        <f t="shared" si="172"/>
        <v>0</v>
      </c>
      <c r="H255" s="48">
        <f t="shared" si="173"/>
        <v>0</v>
      </c>
      <c r="I255" s="181"/>
      <c r="J255" s="47">
        <f t="shared" si="174"/>
        <v>0</v>
      </c>
      <c r="K255" s="48">
        <f t="shared" si="175"/>
        <v>0</v>
      </c>
      <c r="L255" s="181"/>
      <c r="M255" s="47">
        <f t="shared" si="176"/>
        <v>0</v>
      </c>
      <c r="N255" s="48">
        <f t="shared" si="177"/>
        <v>0</v>
      </c>
      <c r="O255" s="49"/>
      <c r="P255" s="26"/>
      <c r="Q255" s="26"/>
      <c r="R255" s="26"/>
      <c r="S255" s="26"/>
      <c r="T255" s="26"/>
      <c r="U255" s="26"/>
    </row>
    <row r="256" spans="1:21" ht="15" outlineLevel="1" thickBot="1" x14ac:dyDescent="0.35">
      <c r="A256" s="26"/>
      <c r="B256" s="52" t="str">
        <f>B249&amp;" Total"</f>
        <v>3.7 Total</v>
      </c>
      <c r="C256" s="53"/>
      <c r="D256" s="54"/>
      <c r="E256" s="54"/>
      <c r="F256" s="182"/>
      <c r="G256" s="54">
        <f>SUBTOTAL(9,G249:G255)</f>
        <v>0</v>
      </c>
      <c r="H256" s="55">
        <f>SUBTOTAL(9,H249:H255)</f>
        <v>0</v>
      </c>
      <c r="I256" s="182"/>
      <c r="J256" s="54">
        <f>SUBTOTAL(9,J249:J255)</f>
        <v>0</v>
      </c>
      <c r="K256" s="55">
        <f>SUBTOTAL(9,K249:K255)</f>
        <v>0</v>
      </c>
      <c r="L256" s="182"/>
      <c r="M256" s="54">
        <f>SUBTOTAL(9,M249:M255)</f>
        <v>0</v>
      </c>
      <c r="N256" s="55">
        <f>SUBTOTAL(9,N249:N255)</f>
        <v>0</v>
      </c>
      <c r="O256" s="49"/>
      <c r="P256" s="26"/>
      <c r="Q256" s="26"/>
      <c r="R256" s="26"/>
      <c r="S256" s="26"/>
      <c r="T256" s="26"/>
      <c r="U256" s="26"/>
    </row>
    <row r="257" spans="1:21" outlineLevel="2" x14ac:dyDescent="0.3">
      <c r="A257" s="26"/>
      <c r="B257" s="38">
        <v>3.8</v>
      </c>
      <c r="C257" s="39" t="s">
        <v>119</v>
      </c>
      <c r="D257" s="40"/>
      <c r="E257" s="40"/>
      <c r="F257" s="179"/>
      <c r="G257" s="180"/>
      <c r="H257" s="41"/>
      <c r="I257" s="179"/>
      <c r="J257" s="180"/>
      <c r="K257" s="41"/>
      <c r="L257" s="179"/>
      <c r="M257" s="180"/>
      <c r="N257" s="41"/>
      <c r="O257" s="42"/>
      <c r="P257" s="26"/>
      <c r="Q257" s="26"/>
      <c r="R257" s="26"/>
      <c r="S257" s="26"/>
      <c r="T257" s="26"/>
      <c r="U257" s="26"/>
    </row>
    <row r="258" spans="1:21" outlineLevel="2" x14ac:dyDescent="0.3">
      <c r="A258" s="26"/>
      <c r="B258" s="44"/>
      <c r="C258" s="45" t="s">
        <v>120</v>
      </c>
      <c r="D258" s="46"/>
      <c r="E258" s="46"/>
      <c r="F258" s="181"/>
      <c r="G258" s="47">
        <f t="shared" ref="G258:G263" si="178">+F258*E258*D258</f>
        <v>0</v>
      </c>
      <c r="H258" s="48">
        <f t="shared" ref="H258:H263" si="179">+G258/$H$3</f>
        <v>0</v>
      </c>
      <c r="I258" s="181"/>
      <c r="J258" s="47">
        <f t="shared" ref="J258:J263" si="180">+I258*E258*D258</f>
        <v>0</v>
      </c>
      <c r="K258" s="48">
        <f t="shared" ref="K258:K263" si="181">+J258/$H$3</f>
        <v>0</v>
      </c>
      <c r="L258" s="181"/>
      <c r="M258" s="47">
        <f t="shared" ref="M258:M263" si="182">+L258*E258*D258</f>
        <v>0</v>
      </c>
      <c r="N258" s="48">
        <f t="shared" ref="N258:N263" si="183">+M258/$H$3</f>
        <v>0</v>
      </c>
      <c r="O258" s="49"/>
      <c r="P258" s="26"/>
      <c r="Q258" s="26"/>
      <c r="R258" s="26"/>
      <c r="S258" s="26"/>
      <c r="T258" s="26"/>
      <c r="U258" s="26"/>
    </row>
    <row r="259" spans="1:21" outlineLevel="2" x14ac:dyDescent="0.3">
      <c r="A259" s="26"/>
      <c r="B259" s="50"/>
      <c r="C259" s="45" t="s">
        <v>120</v>
      </c>
      <c r="D259" s="46"/>
      <c r="E259" s="46"/>
      <c r="F259" s="181"/>
      <c r="G259" s="47">
        <f t="shared" si="178"/>
        <v>0</v>
      </c>
      <c r="H259" s="48">
        <f t="shared" si="179"/>
        <v>0</v>
      </c>
      <c r="I259" s="181"/>
      <c r="J259" s="47">
        <f t="shared" si="180"/>
        <v>0</v>
      </c>
      <c r="K259" s="48">
        <f t="shared" si="181"/>
        <v>0</v>
      </c>
      <c r="L259" s="181"/>
      <c r="M259" s="47">
        <f t="shared" si="182"/>
        <v>0</v>
      </c>
      <c r="N259" s="48">
        <f t="shared" si="183"/>
        <v>0</v>
      </c>
      <c r="O259" s="49"/>
      <c r="P259" s="26"/>
      <c r="Q259" s="26"/>
      <c r="R259" s="26"/>
      <c r="S259" s="26"/>
      <c r="T259" s="26"/>
      <c r="U259" s="26"/>
    </row>
    <row r="260" spans="1:21" outlineLevel="2" x14ac:dyDescent="0.3">
      <c r="A260" s="26"/>
      <c r="B260" s="50"/>
      <c r="C260" s="45" t="s">
        <v>120</v>
      </c>
      <c r="D260" s="46"/>
      <c r="E260" s="46"/>
      <c r="F260" s="181"/>
      <c r="G260" s="47">
        <f t="shared" si="178"/>
        <v>0</v>
      </c>
      <c r="H260" s="48">
        <f t="shared" si="179"/>
        <v>0</v>
      </c>
      <c r="I260" s="181"/>
      <c r="J260" s="47">
        <f t="shared" si="180"/>
        <v>0</v>
      </c>
      <c r="K260" s="48">
        <f t="shared" si="181"/>
        <v>0</v>
      </c>
      <c r="L260" s="181"/>
      <c r="M260" s="47">
        <f t="shared" si="182"/>
        <v>0</v>
      </c>
      <c r="N260" s="48">
        <f t="shared" si="183"/>
        <v>0</v>
      </c>
      <c r="O260" s="49"/>
      <c r="P260" s="26"/>
      <c r="Q260" s="26"/>
      <c r="R260" s="26"/>
      <c r="S260" s="26"/>
      <c r="T260" s="26"/>
      <c r="U260" s="26"/>
    </row>
    <row r="261" spans="1:21" outlineLevel="2" x14ac:dyDescent="0.3">
      <c r="A261" s="26"/>
      <c r="B261" s="50"/>
      <c r="C261" s="45" t="s">
        <v>120</v>
      </c>
      <c r="D261" s="46"/>
      <c r="E261" s="46"/>
      <c r="F261" s="181"/>
      <c r="G261" s="47">
        <f t="shared" si="178"/>
        <v>0</v>
      </c>
      <c r="H261" s="48">
        <f t="shared" si="179"/>
        <v>0</v>
      </c>
      <c r="I261" s="181"/>
      <c r="J261" s="47">
        <f t="shared" si="180"/>
        <v>0</v>
      </c>
      <c r="K261" s="48">
        <f t="shared" si="181"/>
        <v>0</v>
      </c>
      <c r="L261" s="181"/>
      <c r="M261" s="47">
        <f t="shared" si="182"/>
        <v>0</v>
      </c>
      <c r="N261" s="48">
        <f t="shared" si="183"/>
        <v>0</v>
      </c>
      <c r="O261" s="49"/>
      <c r="P261" s="26"/>
      <c r="Q261" s="26"/>
      <c r="R261" s="26"/>
      <c r="S261" s="26"/>
      <c r="T261" s="26"/>
      <c r="U261" s="26"/>
    </row>
    <row r="262" spans="1:21" outlineLevel="2" x14ac:dyDescent="0.3">
      <c r="A262" s="26"/>
      <c r="B262" s="50"/>
      <c r="C262" s="45" t="s">
        <v>120</v>
      </c>
      <c r="D262" s="46"/>
      <c r="E262" s="46"/>
      <c r="F262" s="181"/>
      <c r="G262" s="47">
        <f t="shared" si="178"/>
        <v>0</v>
      </c>
      <c r="H262" s="48">
        <f t="shared" si="179"/>
        <v>0</v>
      </c>
      <c r="I262" s="181"/>
      <c r="J262" s="47">
        <f t="shared" si="180"/>
        <v>0</v>
      </c>
      <c r="K262" s="48">
        <f t="shared" si="181"/>
        <v>0</v>
      </c>
      <c r="L262" s="181"/>
      <c r="M262" s="47">
        <f t="shared" si="182"/>
        <v>0</v>
      </c>
      <c r="N262" s="48">
        <f t="shared" si="183"/>
        <v>0</v>
      </c>
      <c r="O262" s="49"/>
      <c r="P262" s="26"/>
      <c r="Q262" s="26"/>
      <c r="R262" s="26"/>
      <c r="S262" s="26"/>
      <c r="T262" s="26"/>
      <c r="U262" s="26"/>
    </row>
    <row r="263" spans="1:21" ht="15" outlineLevel="2" thickBot="1" x14ac:dyDescent="0.35">
      <c r="A263" s="26"/>
      <c r="B263" s="50"/>
      <c r="C263" s="51" t="s">
        <v>110</v>
      </c>
      <c r="D263" s="46"/>
      <c r="E263" s="46"/>
      <c r="F263" s="181"/>
      <c r="G263" s="47">
        <f t="shared" si="178"/>
        <v>0</v>
      </c>
      <c r="H263" s="48">
        <f t="shared" si="179"/>
        <v>0</v>
      </c>
      <c r="I263" s="181"/>
      <c r="J263" s="47">
        <f t="shared" si="180"/>
        <v>0</v>
      </c>
      <c r="K263" s="48">
        <f t="shared" si="181"/>
        <v>0</v>
      </c>
      <c r="L263" s="181"/>
      <c r="M263" s="47">
        <f t="shared" si="182"/>
        <v>0</v>
      </c>
      <c r="N263" s="48">
        <f t="shared" si="183"/>
        <v>0</v>
      </c>
      <c r="O263" s="49"/>
      <c r="P263" s="26"/>
      <c r="Q263" s="26"/>
      <c r="R263" s="26"/>
      <c r="S263" s="26"/>
      <c r="T263" s="26"/>
      <c r="U263" s="26"/>
    </row>
    <row r="264" spans="1:21" ht="15" outlineLevel="1" thickBot="1" x14ac:dyDescent="0.35">
      <c r="A264" s="26"/>
      <c r="B264" s="52" t="str">
        <f>B257&amp;" Total"</f>
        <v>3.8 Total</v>
      </c>
      <c r="C264" s="53"/>
      <c r="D264" s="54"/>
      <c r="E264" s="54"/>
      <c r="F264" s="182"/>
      <c r="G264" s="54">
        <f>SUBTOTAL(9,G257:G263)</f>
        <v>0</v>
      </c>
      <c r="H264" s="55">
        <f>SUBTOTAL(9,H257:H263)</f>
        <v>0</v>
      </c>
      <c r="I264" s="182"/>
      <c r="J264" s="54">
        <f>SUBTOTAL(9,J257:J263)</f>
        <v>0</v>
      </c>
      <c r="K264" s="55">
        <f>SUBTOTAL(9,K257:K263)</f>
        <v>0</v>
      </c>
      <c r="L264" s="182"/>
      <c r="M264" s="54">
        <f>SUBTOTAL(9,M257:M263)</f>
        <v>0</v>
      </c>
      <c r="N264" s="55">
        <f>SUBTOTAL(9,N257:N263)</f>
        <v>0</v>
      </c>
      <c r="O264" s="49"/>
      <c r="P264" s="26"/>
      <c r="Q264" s="26"/>
      <c r="R264" s="26"/>
      <c r="S264" s="26"/>
      <c r="T264" s="26"/>
      <c r="U264" s="26"/>
    </row>
    <row r="265" spans="1:21" outlineLevel="2" x14ac:dyDescent="0.3">
      <c r="A265" s="26"/>
      <c r="B265" s="38">
        <v>3.9</v>
      </c>
      <c r="C265" s="39" t="s">
        <v>119</v>
      </c>
      <c r="D265" s="40"/>
      <c r="E265" s="40"/>
      <c r="F265" s="179"/>
      <c r="G265" s="180"/>
      <c r="H265" s="41"/>
      <c r="I265" s="179"/>
      <c r="J265" s="180"/>
      <c r="K265" s="41"/>
      <c r="L265" s="179"/>
      <c r="M265" s="180"/>
      <c r="N265" s="41"/>
      <c r="O265" s="42"/>
      <c r="P265" s="26"/>
      <c r="Q265" s="26"/>
      <c r="R265" s="26"/>
      <c r="S265" s="26"/>
      <c r="T265" s="26"/>
      <c r="U265" s="26"/>
    </row>
    <row r="266" spans="1:21" outlineLevel="2" x14ac:dyDescent="0.3">
      <c r="A266" s="26"/>
      <c r="B266" s="44"/>
      <c r="C266" s="45" t="s">
        <v>120</v>
      </c>
      <c r="D266" s="46"/>
      <c r="E266" s="46"/>
      <c r="F266" s="181"/>
      <c r="G266" s="47">
        <f t="shared" ref="G266:G271" si="184">+F266*E266*D266</f>
        <v>0</v>
      </c>
      <c r="H266" s="48">
        <f t="shared" ref="H266:H271" si="185">+G266/$H$3</f>
        <v>0</v>
      </c>
      <c r="I266" s="181"/>
      <c r="J266" s="47">
        <f t="shared" ref="J266:J271" si="186">+I266*E266*D266</f>
        <v>0</v>
      </c>
      <c r="K266" s="48">
        <f t="shared" ref="K266:K271" si="187">+J266/$H$3</f>
        <v>0</v>
      </c>
      <c r="L266" s="181"/>
      <c r="M266" s="47">
        <f t="shared" ref="M266:M271" si="188">+L266*E266*D266</f>
        <v>0</v>
      </c>
      <c r="N266" s="48">
        <f t="shared" ref="N266:N271" si="189">+M266/$H$3</f>
        <v>0</v>
      </c>
      <c r="O266" s="49"/>
      <c r="P266" s="26"/>
      <c r="Q266" s="26"/>
      <c r="R266" s="26"/>
      <c r="S266" s="26"/>
      <c r="T266" s="26"/>
      <c r="U266" s="26"/>
    </row>
    <row r="267" spans="1:21" outlineLevel="2" x14ac:dyDescent="0.3">
      <c r="A267" s="26"/>
      <c r="B267" s="50"/>
      <c r="C267" s="45" t="s">
        <v>120</v>
      </c>
      <c r="D267" s="46"/>
      <c r="E267" s="46"/>
      <c r="F267" s="181"/>
      <c r="G267" s="47">
        <f t="shared" si="184"/>
        <v>0</v>
      </c>
      <c r="H267" s="48">
        <f t="shared" si="185"/>
        <v>0</v>
      </c>
      <c r="I267" s="181"/>
      <c r="J267" s="47">
        <f t="shared" si="186"/>
        <v>0</v>
      </c>
      <c r="K267" s="48">
        <f t="shared" si="187"/>
        <v>0</v>
      </c>
      <c r="L267" s="181"/>
      <c r="M267" s="47">
        <f t="shared" si="188"/>
        <v>0</v>
      </c>
      <c r="N267" s="48">
        <f t="shared" si="189"/>
        <v>0</v>
      </c>
      <c r="O267" s="49"/>
      <c r="P267" s="26"/>
      <c r="Q267" s="26"/>
      <c r="R267" s="26"/>
      <c r="S267" s="26"/>
      <c r="T267" s="26"/>
      <c r="U267" s="26"/>
    </row>
    <row r="268" spans="1:21" outlineLevel="2" x14ac:dyDescent="0.3">
      <c r="A268" s="26"/>
      <c r="B268" s="50"/>
      <c r="C268" s="45" t="s">
        <v>120</v>
      </c>
      <c r="D268" s="46"/>
      <c r="E268" s="46"/>
      <c r="F268" s="181"/>
      <c r="G268" s="47">
        <f t="shared" si="184"/>
        <v>0</v>
      </c>
      <c r="H268" s="48">
        <f t="shared" si="185"/>
        <v>0</v>
      </c>
      <c r="I268" s="181"/>
      <c r="J268" s="47">
        <f t="shared" si="186"/>
        <v>0</v>
      </c>
      <c r="K268" s="48">
        <f t="shared" si="187"/>
        <v>0</v>
      </c>
      <c r="L268" s="181"/>
      <c r="M268" s="47">
        <f t="shared" si="188"/>
        <v>0</v>
      </c>
      <c r="N268" s="48">
        <f t="shared" si="189"/>
        <v>0</v>
      </c>
      <c r="O268" s="49"/>
      <c r="P268" s="26"/>
      <c r="Q268" s="26"/>
      <c r="R268" s="26"/>
      <c r="S268" s="26"/>
      <c r="T268" s="26"/>
      <c r="U268" s="26"/>
    </row>
    <row r="269" spans="1:21" outlineLevel="2" x14ac:dyDescent="0.3">
      <c r="A269" s="26"/>
      <c r="B269" s="50"/>
      <c r="C269" s="45" t="s">
        <v>120</v>
      </c>
      <c r="D269" s="46"/>
      <c r="E269" s="46"/>
      <c r="F269" s="181"/>
      <c r="G269" s="47">
        <f t="shared" si="184"/>
        <v>0</v>
      </c>
      <c r="H269" s="48">
        <f t="shared" si="185"/>
        <v>0</v>
      </c>
      <c r="I269" s="181"/>
      <c r="J269" s="47">
        <f t="shared" si="186"/>
        <v>0</v>
      </c>
      <c r="K269" s="48">
        <f t="shared" si="187"/>
        <v>0</v>
      </c>
      <c r="L269" s="181"/>
      <c r="M269" s="47">
        <f t="shared" si="188"/>
        <v>0</v>
      </c>
      <c r="N269" s="48">
        <f t="shared" si="189"/>
        <v>0</v>
      </c>
      <c r="O269" s="49"/>
      <c r="P269" s="26"/>
      <c r="Q269" s="26"/>
      <c r="R269" s="26"/>
      <c r="S269" s="26"/>
      <c r="T269" s="26"/>
      <c r="U269" s="26"/>
    </row>
    <row r="270" spans="1:21" outlineLevel="2" x14ac:dyDescent="0.3">
      <c r="A270" s="26"/>
      <c r="B270" s="50"/>
      <c r="C270" s="45" t="s">
        <v>120</v>
      </c>
      <c r="D270" s="46"/>
      <c r="E270" s="46"/>
      <c r="F270" s="181"/>
      <c r="G270" s="47">
        <f t="shared" si="184"/>
        <v>0</v>
      </c>
      <c r="H270" s="48">
        <f t="shared" si="185"/>
        <v>0</v>
      </c>
      <c r="I270" s="181"/>
      <c r="J270" s="47">
        <f t="shared" si="186"/>
        <v>0</v>
      </c>
      <c r="K270" s="48">
        <f t="shared" si="187"/>
        <v>0</v>
      </c>
      <c r="L270" s="181"/>
      <c r="M270" s="47">
        <f t="shared" si="188"/>
        <v>0</v>
      </c>
      <c r="N270" s="48">
        <f t="shared" si="189"/>
        <v>0</v>
      </c>
      <c r="O270" s="49"/>
      <c r="P270" s="26"/>
      <c r="Q270" s="26"/>
      <c r="R270" s="26"/>
      <c r="S270" s="26"/>
      <c r="T270" s="26"/>
      <c r="U270" s="26"/>
    </row>
    <row r="271" spans="1:21" ht="15" outlineLevel="2" thickBot="1" x14ac:dyDescent="0.35">
      <c r="A271" s="26"/>
      <c r="B271" s="50"/>
      <c r="C271" s="51" t="s">
        <v>110</v>
      </c>
      <c r="D271" s="46"/>
      <c r="E271" s="46"/>
      <c r="F271" s="181"/>
      <c r="G271" s="47">
        <f t="shared" si="184"/>
        <v>0</v>
      </c>
      <c r="H271" s="48">
        <f t="shared" si="185"/>
        <v>0</v>
      </c>
      <c r="I271" s="181"/>
      <c r="J271" s="47">
        <f t="shared" si="186"/>
        <v>0</v>
      </c>
      <c r="K271" s="48">
        <f t="shared" si="187"/>
        <v>0</v>
      </c>
      <c r="L271" s="181"/>
      <c r="M271" s="47">
        <f t="shared" si="188"/>
        <v>0</v>
      </c>
      <c r="N271" s="48">
        <f t="shared" si="189"/>
        <v>0</v>
      </c>
      <c r="O271" s="49"/>
      <c r="P271" s="26"/>
      <c r="Q271" s="26"/>
      <c r="R271" s="26"/>
      <c r="S271" s="26"/>
      <c r="T271" s="26"/>
      <c r="U271" s="26"/>
    </row>
    <row r="272" spans="1:21" ht="15" outlineLevel="1" thickBot="1" x14ac:dyDescent="0.35">
      <c r="A272" s="26"/>
      <c r="B272" s="52" t="str">
        <f>B265&amp;" Total"</f>
        <v>3.9 Total</v>
      </c>
      <c r="C272" s="53"/>
      <c r="D272" s="54"/>
      <c r="E272" s="54"/>
      <c r="F272" s="182"/>
      <c r="G272" s="54">
        <f>SUBTOTAL(9,G265:G271)</f>
        <v>0</v>
      </c>
      <c r="H272" s="55">
        <f>SUBTOTAL(9,H265:H271)</f>
        <v>0</v>
      </c>
      <c r="I272" s="182"/>
      <c r="J272" s="54">
        <f>SUBTOTAL(9,J265:J271)</f>
        <v>0</v>
      </c>
      <c r="K272" s="55">
        <f>SUBTOTAL(9,K265:K271)</f>
        <v>0</v>
      </c>
      <c r="L272" s="182"/>
      <c r="M272" s="54">
        <f>SUBTOTAL(9,M265:M271)</f>
        <v>0</v>
      </c>
      <c r="N272" s="55">
        <f>SUBTOTAL(9,N265:N271)</f>
        <v>0</v>
      </c>
      <c r="O272" s="49"/>
      <c r="P272" s="26"/>
      <c r="Q272" s="26"/>
      <c r="R272" s="26"/>
      <c r="S272" s="26"/>
      <c r="T272" s="26"/>
      <c r="U272" s="26"/>
    </row>
    <row r="273" spans="1:21" outlineLevel="2" x14ac:dyDescent="0.3">
      <c r="A273" s="26"/>
      <c r="B273" s="62">
        <v>3.1</v>
      </c>
      <c r="C273" s="39" t="s">
        <v>119</v>
      </c>
      <c r="D273" s="40"/>
      <c r="E273" s="40"/>
      <c r="F273" s="179"/>
      <c r="G273" s="180"/>
      <c r="H273" s="41"/>
      <c r="I273" s="179"/>
      <c r="J273" s="180"/>
      <c r="K273" s="41"/>
      <c r="L273" s="179"/>
      <c r="M273" s="180"/>
      <c r="N273" s="41"/>
      <c r="O273" s="42"/>
      <c r="P273" s="26"/>
      <c r="Q273" s="26"/>
      <c r="R273" s="26"/>
      <c r="S273" s="26"/>
      <c r="T273" s="26"/>
      <c r="U273" s="26"/>
    </row>
    <row r="274" spans="1:21" outlineLevel="2" x14ac:dyDescent="0.3">
      <c r="A274" s="26"/>
      <c r="B274" s="44"/>
      <c r="C274" s="45" t="s">
        <v>120</v>
      </c>
      <c r="D274" s="46"/>
      <c r="E274" s="46"/>
      <c r="F274" s="181"/>
      <c r="G274" s="47">
        <f t="shared" ref="G274:G279" si="190">+F274*E274*D274</f>
        <v>0</v>
      </c>
      <c r="H274" s="48">
        <f t="shared" ref="H274:H279" si="191">+G274/$H$3</f>
        <v>0</v>
      </c>
      <c r="I274" s="181"/>
      <c r="J274" s="47">
        <f t="shared" ref="J274:J279" si="192">+I274*E274*D274</f>
        <v>0</v>
      </c>
      <c r="K274" s="48">
        <f t="shared" ref="K274:K279" si="193">+J274/$H$3</f>
        <v>0</v>
      </c>
      <c r="L274" s="181"/>
      <c r="M274" s="47">
        <f t="shared" ref="M274:M279" si="194">+L274*E274*D274</f>
        <v>0</v>
      </c>
      <c r="N274" s="48">
        <f t="shared" ref="N274:N279" si="195">+M274/$H$3</f>
        <v>0</v>
      </c>
      <c r="O274" s="49"/>
      <c r="P274" s="26"/>
      <c r="Q274" s="26"/>
      <c r="R274" s="26"/>
      <c r="S274" s="26"/>
      <c r="T274" s="26"/>
      <c r="U274" s="26"/>
    </row>
    <row r="275" spans="1:21" outlineLevel="2" x14ac:dyDescent="0.3">
      <c r="A275" s="26"/>
      <c r="B275" s="50"/>
      <c r="C275" s="45" t="s">
        <v>120</v>
      </c>
      <c r="D275" s="46"/>
      <c r="E275" s="46"/>
      <c r="F275" s="181"/>
      <c r="G275" s="47">
        <f t="shared" si="190"/>
        <v>0</v>
      </c>
      <c r="H275" s="48">
        <f t="shared" si="191"/>
        <v>0</v>
      </c>
      <c r="I275" s="181"/>
      <c r="J275" s="47">
        <f t="shared" si="192"/>
        <v>0</v>
      </c>
      <c r="K275" s="48">
        <f t="shared" si="193"/>
        <v>0</v>
      </c>
      <c r="L275" s="181"/>
      <c r="M275" s="47">
        <f t="shared" si="194"/>
        <v>0</v>
      </c>
      <c r="N275" s="48">
        <f t="shared" si="195"/>
        <v>0</v>
      </c>
      <c r="O275" s="49"/>
      <c r="P275" s="26"/>
      <c r="Q275" s="26"/>
      <c r="R275" s="26"/>
      <c r="S275" s="26"/>
      <c r="T275" s="26"/>
      <c r="U275" s="26"/>
    </row>
    <row r="276" spans="1:21" outlineLevel="2" x14ac:dyDescent="0.3">
      <c r="A276" s="26"/>
      <c r="B276" s="50"/>
      <c r="C276" s="45" t="s">
        <v>120</v>
      </c>
      <c r="D276" s="46"/>
      <c r="E276" s="46"/>
      <c r="F276" s="181"/>
      <c r="G276" s="47">
        <f t="shared" si="190"/>
        <v>0</v>
      </c>
      <c r="H276" s="48">
        <f t="shared" si="191"/>
        <v>0</v>
      </c>
      <c r="I276" s="181"/>
      <c r="J276" s="47">
        <f t="shared" si="192"/>
        <v>0</v>
      </c>
      <c r="K276" s="48">
        <f t="shared" si="193"/>
        <v>0</v>
      </c>
      <c r="L276" s="181"/>
      <c r="M276" s="47">
        <f t="shared" si="194"/>
        <v>0</v>
      </c>
      <c r="N276" s="48">
        <f t="shared" si="195"/>
        <v>0</v>
      </c>
      <c r="O276" s="49"/>
      <c r="P276" s="26"/>
      <c r="Q276" s="26"/>
      <c r="R276" s="26"/>
      <c r="S276" s="26"/>
      <c r="T276" s="26"/>
      <c r="U276" s="26"/>
    </row>
    <row r="277" spans="1:21" outlineLevel="2" x14ac:dyDescent="0.3">
      <c r="A277" s="26"/>
      <c r="B277" s="50"/>
      <c r="C277" s="45" t="s">
        <v>120</v>
      </c>
      <c r="D277" s="46"/>
      <c r="E277" s="46"/>
      <c r="F277" s="181"/>
      <c r="G277" s="47">
        <f t="shared" si="190"/>
        <v>0</v>
      </c>
      <c r="H277" s="48">
        <f t="shared" si="191"/>
        <v>0</v>
      </c>
      <c r="I277" s="181"/>
      <c r="J277" s="47">
        <f t="shared" si="192"/>
        <v>0</v>
      </c>
      <c r="K277" s="48">
        <f t="shared" si="193"/>
        <v>0</v>
      </c>
      <c r="L277" s="181"/>
      <c r="M277" s="47">
        <f t="shared" si="194"/>
        <v>0</v>
      </c>
      <c r="N277" s="48">
        <f t="shared" si="195"/>
        <v>0</v>
      </c>
      <c r="O277" s="49"/>
      <c r="P277" s="26"/>
      <c r="Q277" s="26"/>
      <c r="R277" s="26"/>
      <c r="S277" s="26"/>
      <c r="T277" s="26"/>
      <c r="U277" s="26"/>
    </row>
    <row r="278" spans="1:21" outlineLevel="2" x14ac:dyDescent="0.3">
      <c r="A278" s="26"/>
      <c r="B278" s="50"/>
      <c r="C278" s="45" t="s">
        <v>120</v>
      </c>
      <c r="D278" s="46"/>
      <c r="E278" s="46"/>
      <c r="F278" s="181"/>
      <c r="G278" s="47">
        <f t="shared" si="190"/>
        <v>0</v>
      </c>
      <c r="H278" s="48">
        <f t="shared" si="191"/>
        <v>0</v>
      </c>
      <c r="I278" s="181"/>
      <c r="J278" s="47">
        <f t="shared" si="192"/>
        <v>0</v>
      </c>
      <c r="K278" s="48">
        <f t="shared" si="193"/>
        <v>0</v>
      </c>
      <c r="L278" s="181"/>
      <c r="M278" s="47">
        <f t="shared" si="194"/>
        <v>0</v>
      </c>
      <c r="N278" s="48">
        <f t="shared" si="195"/>
        <v>0</v>
      </c>
      <c r="O278" s="49"/>
      <c r="P278" s="26"/>
      <c r="Q278" s="26"/>
      <c r="R278" s="26"/>
      <c r="S278" s="26"/>
      <c r="T278" s="26"/>
      <c r="U278" s="26"/>
    </row>
    <row r="279" spans="1:21" outlineLevel="2" x14ac:dyDescent="0.3">
      <c r="A279" s="26"/>
      <c r="B279" s="50"/>
      <c r="C279" s="51" t="s">
        <v>110</v>
      </c>
      <c r="D279" s="46"/>
      <c r="E279" s="46"/>
      <c r="F279" s="181"/>
      <c r="G279" s="47">
        <f t="shared" si="190"/>
        <v>0</v>
      </c>
      <c r="H279" s="48">
        <f t="shared" si="191"/>
        <v>0</v>
      </c>
      <c r="I279" s="181"/>
      <c r="J279" s="47">
        <f t="shared" si="192"/>
        <v>0</v>
      </c>
      <c r="K279" s="48">
        <f t="shared" si="193"/>
        <v>0</v>
      </c>
      <c r="L279" s="181"/>
      <c r="M279" s="47">
        <f t="shared" si="194"/>
        <v>0</v>
      </c>
      <c r="N279" s="48">
        <f t="shared" si="195"/>
        <v>0</v>
      </c>
      <c r="O279" s="49"/>
      <c r="P279" s="26"/>
      <c r="Q279" s="26"/>
      <c r="R279" s="26"/>
      <c r="S279" s="26"/>
      <c r="T279" s="26"/>
      <c r="U279" s="26"/>
    </row>
    <row r="280" spans="1:21" ht="15" outlineLevel="2" thickBot="1" x14ac:dyDescent="0.35">
      <c r="A280" s="26"/>
      <c r="B280" s="50"/>
      <c r="C280" s="51"/>
      <c r="D280" s="46"/>
      <c r="E280" s="46"/>
      <c r="F280" s="181"/>
      <c r="G280" s="47"/>
      <c r="H280" s="48"/>
      <c r="I280" s="181"/>
      <c r="J280" s="47"/>
      <c r="K280" s="48"/>
      <c r="L280" s="181"/>
      <c r="M280" s="47"/>
      <c r="N280" s="48"/>
      <c r="O280" s="49"/>
      <c r="P280" s="26"/>
      <c r="Q280" s="26"/>
      <c r="R280" s="26"/>
      <c r="S280" s="26"/>
      <c r="T280" s="26"/>
      <c r="U280" s="26"/>
    </row>
    <row r="281" spans="1:21" ht="15" outlineLevel="1" thickBot="1" x14ac:dyDescent="0.35">
      <c r="A281" s="26"/>
      <c r="B281" s="52" t="str">
        <f>B273&amp;" Total"</f>
        <v>3.1 Total</v>
      </c>
      <c r="C281" s="53"/>
      <c r="D281" s="54"/>
      <c r="E281" s="54"/>
      <c r="F281" s="182"/>
      <c r="G281" s="54">
        <f>SUBTOTAL(9,G273:G279)</f>
        <v>0</v>
      </c>
      <c r="H281" s="55">
        <f>SUBTOTAL(9,H273:H279)</f>
        <v>0</v>
      </c>
      <c r="I281" s="182"/>
      <c r="J281" s="54">
        <f>SUBTOTAL(9,J273:J279)</f>
        <v>0</v>
      </c>
      <c r="K281" s="55">
        <f>SUBTOTAL(9,K273:K279)</f>
        <v>0</v>
      </c>
      <c r="L281" s="182"/>
      <c r="M281" s="54">
        <f>SUBTOTAL(9,M273:M279)</f>
        <v>0</v>
      </c>
      <c r="N281" s="55">
        <f>SUBTOTAL(9,N273:N279)</f>
        <v>0</v>
      </c>
      <c r="O281" s="49"/>
      <c r="P281" s="26"/>
      <c r="Q281" s="26"/>
      <c r="R281" s="26"/>
      <c r="S281" s="26"/>
      <c r="T281" s="26"/>
      <c r="U281" s="26"/>
    </row>
    <row r="282" spans="1:21" ht="24.9" customHeight="1" thickBot="1" x14ac:dyDescent="0.35">
      <c r="A282" s="26"/>
      <c r="B282" s="56"/>
      <c r="C282" s="57" t="s">
        <v>126</v>
      </c>
      <c r="D282" s="58"/>
      <c r="E282" s="59"/>
      <c r="F282" s="183"/>
      <c r="G282" s="60"/>
      <c r="H282" s="61"/>
      <c r="I282" s="183"/>
      <c r="J282" s="60"/>
      <c r="K282" s="61"/>
      <c r="L282" s="183"/>
      <c r="M282" s="60"/>
      <c r="N282" s="61"/>
      <c r="O282" s="35"/>
      <c r="P282" s="26"/>
      <c r="Q282" s="26"/>
      <c r="R282" s="26"/>
      <c r="S282" s="26"/>
      <c r="T282" s="26"/>
      <c r="U282" s="26"/>
    </row>
    <row r="283" spans="1:21" outlineLevel="2" x14ac:dyDescent="0.3">
      <c r="A283" s="26"/>
      <c r="B283" s="38">
        <v>4.0999999999999996</v>
      </c>
      <c r="C283" s="39" t="s">
        <v>119</v>
      </c>
      <c r="D283" s="40"/>
      <c r="E283" s="40"/>
      <c r="F283" s="179"/>
      <c r="G283" s="180"/>
      <c r="H283" s="41"/>
      <c r="I283" s="179"/>
      <c r="J283" s="180"/>
      <c r="K283" s="41"/>
      <c r="L283" s="179"/>
      <c r="M283" s="180"/>
      <c r="N283" s="41"/>
      <c r="O283" s="42"/>
      <c r="P283" s="26"/>
      <c r="Q283" s="26"/>
      <c r="R283" s="26"/>
      <c r="S283" s="26"/>
      <c r="T283" s="26"/>
      <c r="U283" s="26"/>
    </row>
    <row r="284" spans="1:21" outlineLevel="2" x14ac:dyDescent="0.3">
      <c r="A284" s="26"/>
      <c r="B284" s="44"/>
      <c r="C284" s="45" t="s">
        <v>120</v>
      </c>
      <c r="D284" s="46"/>
      <c r="E284" s="46"/>
      <c r="F284" s="181"/>
      <c r="G284" s="47">
        <f t="shared" ref="G284:G289" si="196">+F284*E284*D284</f>
        <v>0</v>
      </c>
      <c r="H284" s="48">
        <f t="shared" ref="H284:H289" si="197">+G284/$H$3</f>
        <v>0</v>
      </c>
      <c r="I284" s="181"/>
      <c r="J284" s="47">
        <f t="shared" ref="J284:J289" si="198">+I284*E284*D284</f>
        <v>0</v>
      </c>
      <c r="K284" s="48">
        <f t="shared" ref="K284:K289" si="199">+J284/$H$3</f>
        <v>0</v>
      </c>
      <c r="L284" s="181"/>
      <c r="M284" s="47">
        <f t="shared" ref="M284:M289" si="200">+L284*E284*D284</f>
        <v>0</v>
      </c>
      <c r="N284" s="48">
        <f t="shared" ref="N284:N289" si="201">+M284/$H$3</f>
        <v>0</v>
      </c>
      <c r="O284" s="49"/>
      <c r="P284" s="26"/>
      <c r="Q284" s="26"/>
      <c r="R284" s="26"/>
      <c r="S284" s="26"/>
      <c r="T284" s="26"/>
      <c r="U284" s="26"/>
    </row>
    <row r="285" spans="1:21" outlineLevel="2" x14ac:dyDescent="0.3">
      <c r="A285" s="26"/>
      <c r="B285" s="50"/>
      <c r="C285" s="45" t="s">
        <v>120</v>
      </c>
      <c r="D285" s="46"/>
      <c r="E285" s="46"/>
      <c r="F285" s="181"/>
      <c r="G285" s="47">
        <f t="shared" si="196"/>
        <v>0</v>
      </c>
      <c r="H285" s="48">
        <f t="shared" si="197"/>
        <v>0</v>
      </c>
      <c r="I285" s="181"/>
      <c r="J285" s="47">
        <f t="shared" si="198"/>
        <v>0</v>
      </c>
      <c r="K285" s="48">
        <f t="shared" si="199"/>
        <v>0</v>
      </c>
      <c r="L285" s="181"/>
      <c r="M285" s="47">
        <f t="shared" si="200"/>
        <v>0</v>
      </c>
      <c r="N285" s="48">
        <f t="shared" si="201"/>
        <v>0</v>
      </c>
      <c r="O285" s="49"/>
      <c r="P285" s="26"/>
      <c r="Q285" s="26"/>
      <c r="R285" s="26"/>
      <c r="S285" s="26"/>
      <c r="T285" s="26"/>
      <c r="U285" s="26"/>
    </row>
    <row r="286" spans="1:21" outlineLevel="2" x14ac:dyDescent="0.3">
      <c r="A286" s="26"/>
      <c r="B286" s="50"/>
      <c r="C286" s="45" t="s">
        <v>120</v>
      </c>
      <c r="D286" s="46"/>
      <c r="E286" s="46"/>
      <c r="F286" s="181"/>
      <c r="G286" s="47">
        <f t="shared" si="196"/>
        <v>0</v>
      </c>
      <c r="H286" s="48">
        <f t="shared" si="197"/>
        <v>0</v>
      </c>
      <c r="I286" s="181"/>
      <c r="J286" s="47">
        <f t="shared" si="198"/>
        <v>0</v>
      </c>
      <c r="K286" s="48">
        <f t="shared" si="199"/>
        <v>0</v>
      </c>
      <c r="L286" s="181"/>
      <c r="M286" s="47">
        <f t="shared" si="200"/>
        <v>0</v>
      </c>
      <c r="N286" s="48">
        <f t="shared" si="201"/>
        <v>0</v>
      </c>
      <c r="O286" s="49"/>
      <c r="P286" s="26"/>
      <c r="Q286" s="26"/>
      <c r="R286" s="26"/>
      <c r="S286" s="26"/>
      <c r="T286" s="26"/>
      <c r="U286" s="26"/>
    </row>
    <row r="287" spans="1:21" outlineLevel="2" x14ac:dyDescent="0.3">
      <c r="A287" s="26"/>
      <c r="B287" s="50"/>
      <c r="C287" s="45" t="s">
        <v>120</v>
      </c>
      <c r="D287" s="46"/>
      <c r="E287" s="46"/>
      <c r="F287" s="181"/>
      <c r="G287" s="47">
        <f t="shared" si="196"/>
        <v>0</v>
      </c>
      <c r="H287" s="48">
        <f t="shared" si="197"/>
        <v>0</v>
      </c>
      <c r="I287" s="181"/>
      <c r="J287" s="47">
        <f t="shared" si="198"/>
        <v>0</v>
      </c>
      <c r="K287" s="48">
        <f t="shared" si="199"/>
        <v>0</v>
      </c>
      <c r="L287" s="181"/>
      <c r="M287" s="47">
        <f t="shared" si="200"/>
        <v>0</v>
      </c>
      <c r="N287" s="48">
        <f t="shared" si="201"/>
        <v>0</v>
      </c>
      <c r="O287" s="49"/>
      <c r="P287" s="26"/>
      <c r="Q287" s="26"/>
      <c r="R287" s="26"/>
      <c r="S287" s="26"/>
      <c r="T287" s="26"/>
      <c r="U287" s="26"/>
    </row>
    <row r="288" spans="1:21" outlineLevel="2" x14ac:dyDescent="0.3">
      <c r="A288" s="26"/>
      <c r="B288" s="50"/>
      <c r="C288" s="45" t="s">
        <v>120</v>
      </c>
      <c r="D288" s="46"/>
      <c r="E288" s="46"/>
      <c r="F288" s="181"/>
      <c r="G288" s="47">
        <f t="shared" si="196"/>
        <v>0</v>
      </c>
      <c r="H288" s="48">
        <f t="shared" si="197"/>
        <v>0</v>
      </c>
      <c r="I288" s="181"/>
      <c r="J288" s="47">
        <f t="shared" si="198"/>
        <v>0</v>
      </c>
      <c r="K288" s="48">
        <f t="shared" si="199"/>
        <v>0</v>
      </c>
      <c r="L288" s="181"/>
      <c r="M288" s="47">
        <f t="shared" si="200"/>
        <v>0</v>
      </c>
      <c r="N288" s="48">
        <f t="shared" si="201"/>
        <v>0</v>
      </c>
      <c r="O288" s="49"/>
      <c r="P288" s="26"/>
      <c r="Q288" s="26"/>
      <c r="R288" s="26"/>
      <c r="S288" s="26"/>
      <c r="T288" s="26"/>
      <c r="U288" s="26"/>
    </row>
    <row r="289" spans="1:21" ht="15" outlineLevel="2" thickBot="1" x14ac:dyDescent="0.35">
      <c r="A289" s="26"/>
      <c r="B289" s="50"/>
      <c r="C289" s="51" t="s">
        <v>110</v>
      </c>
      <c r="D289" s="46"/>
      <c r="E289" s="46"/>
      <c r="F289" s="181"/>
      <c r="G289" s="47">
        <f t="shared" si="196"/>
        <v>0</v>
      </c>
      <c r="H289" s="48">
        <f t="shared" si="197"/>
        <v>0</v>
      </c>
      <c r="I289" s="181"/>
      <c r="J289" s="47">
        <f t="shared" si="198"/>
        <v>0</v>
      </c>
      <c r="K289" s="48">
        <f t="shared" si="199"/>
        <v>0</v>
      </c>
      <c r="L289" s="181"/>
      <c r="M289" s="47">
        <f t="shared" si="200"/>
        <v>0</v>
      </c>
      <c r="N289" s="48">
        <f t="shared" si="201"/>
        <v>0</v>
      </c>
      <c r="O289" s="49"/>
      <c r="P289" s="26"/>
      <c r="Q289" s="26"/>
      <c r="R289" s="26"/>
      <c r="S289" s="26"/>
      <c r="T289" s="26"/>
      <c r="U289" s="26"/>
    </row>
    <row r="290" spans="1:21" ht="15" outlineLevel="1" thickBot="1" x14ac:dyDescent="0.35">
      <c r="A290" s="26"/>
      <c r="B290" s="52" t="str">
        <f>B283&amp;" Total"</f>
        <v>4.1 Total</v>
      </c>
      <c r="C290" s="53"/>
      <c r="D290" s="54"/>
      <c r="E290" s="54"/>
      <c r="F290" s="182"/>
      <c r="G290" s="54">
        <f>SUBTOTAL(9,G283:G289)</f>
        <v>0</v>
      </c>
      <c r="H290" s="55">
        <f>SUBTOTAL(9,H283:H289)</f>
        <v>0</v>
      </c>
      <c r="I290" s="182"/>
      <c r="J290" s="54">
        <f>SUBTOTAL(9,J283:J289)</f>
        <v>0</v>
      </c>
      <c r="K290" s="55">
        <f>SUBTOTAL(9,K283:K289)</f>
        <v>0</v>
      </c>
      <c r="L290" s="182"/>
      <c r="M290" s="54">
        <f>SUBTOTAL(9,M283:M289)</f>
        <v>0</v>
      </c>
      <c r="N290" s="55">
        <f>SUBTOTAL(9,N283:N289)</f>
        <v>0</v>
      </c>
      <c r="O290" s="49"/>
      <c r="P290" s="26"/>
      <c r="Q290" s="26"/>
      <c r="R290" s="26"/>
      <c r="S290" s="26"/>
      <c r="T290" s="26"/>
      <c r="U290" s="26"/>
    </row>
    <row r="291" spans="1:21" outlineLevel="2" x14ac:dyDescent="0.3">
      <c r="A291" s="26"/>
      <c r="B291" s="38">
        <v>4.2</v>
      </c>
      <c r="C291" s="39" t="s">
        <v>119</v>
      </c>
      <c r="D291" s="40"/>
      <c r="E291" s="40"/>
      <c r="F291" s="179"/>
      <c r="G291" s="180"/>
      <c r="H291" s="41"/>
      <c r="I291" s="179"/>
      <c r="J291" s="180"/>
      <c r="K291" s="41"/>
      <c r="L291" s="179"/>
      <c r="M291" s="180"/>
      <c r="N291" s="41"/>
      <c r="O291" s="42"/>
      <c r="P291" s="26"/>
      <c r="Q291" s="26"/>
      <c r="R291" s="26"/>
      <c r="S291" s="26"/>
      <c r="T291" s="26"/>
      <c r="U291" s="26"/>
    </row>
    <row r="292" spans="1:21" outlineLevel="2" x14ac:dyDescent="0.3">
      <c r="A292" s="26"/>
      <c r="B292" s="44"/>
      <c r="C292" s="45" t="s">
        <v>120</v>
      </c>
      <c r="D292" s="46"/>
      <c r="E292" s="46"/>
      <c r="F292" s="181"/>
      <c r="G292" s="47">
        <f t="shared" ref="G292:G297" si="202">+F292*E292*D292</f>
        <v>0</v>
      </c>
      <c r="H292" s="48">
        <f t="shared" ref="H292:H297" si="203">+G292/$H$3</f>
        <v>0</v>
      </c>
      <c r="I292" s="181"/>
      <c r="J292" s="47">
        <f t="shared" ref="J292:J297" si="204">+I292*E292*D292</f>
        <v>0</v>
      </c>
      <c r="K292" s="48">
        <f t="shared" ref="K292:K297" si="205">+J292/$H$3</f>
        <v>0</v>
      </c>
      <c r="L292" s="181"/>
      <c r="M292" s="47">
        <f t="shared" ref="M292:M297" si="206">+L292*E292*D292</f>
        <v>0</v>
      </c>
      <c r="N292" s="48">
        <f t="shared" ref="N292:N297" si="207">+M292/$H$3</f>
        <v>0</v>
      </c>
      <c r="O292" s="49"/>
      <c r="P292" s="26"/>
      <c r="Q292" s="26"/>
      <c r="R292" s="26"/>
      <c r="S292" s="26"/>
      <c r="T292" s="26"/>
      <c r="U292" s="26"/>
    </row>
    <row r="293" spans="1:21" outlineLevel="2" x14ac:dyDescent="0.3">
      <c r="A293" s="26"/>
      <c r="B293" s="50"/>
      <c r="C293" s="45" t="s">
        <v>120</v>
      </c>
      <c r="D293" s="46"/>
      <c r="E293" s="46"/>
      <c r="F293" s="181"/>
      <c r="G293" s="47">
        <f t="shared" si="202"/>
        <v>0</v>
      </c>
      <c r="H293" s="48">
        <f t="shared" si="203"/>
        <v>0</v>
      </c>
      <c r="I293" s="181"/>
      <c r="J293" s="47">
        <f t="shared" si="204"/>
        <v>0</v>
      </c>
      <c r="K293" s="48">
        <f t="shared" si="205"/>
        <v>0</v>
      </c>
      <c r="L293" s="181"/>
      <c r="M293" s="47">
        <f t="shared" si="206"/>
        <v>0</v>
      </c>
      <c r="N293" s="48">
        <f t="shared" si="207"/>
        <v>0</v>
      </c>
      <c r="O293" s="49"/>
      <c r="P293" s="26"/>
      <c r="Q293" s="26"/>
      <c r="R293" s="26"/>
      <c r="S293" s="26"/>
      <c r="T293" s="26"/>
      <c r="U293" s="26"/>
    </row>
    <row r="294" spans="1:21" outlineLevel="2" x14ac:dyDescent="0.3">
      <c r="A294" s="26"/>
      <c r="B294" s="50"/>
      <c r="C294" s="45" t="s">
        <v>120</v>
      </c>
      <c r="D294" s="46"/>
      <c r="E294" s="46"/>
      <c r="F294" s="181"/>
      <c r="G294" s="47">
        <f t="shared" si="202"/>
        <v>0</v>
      </c>
      <c r="H294" s="48">
        <f t="shared" si="203"/>
        <v>0</v>
      </c>
      <c r="I294" s="181"/>
      <c r="J294" s="47">
        <f t="shared" si="204"/>
        <v>0</v>
      </c>
      <c r="K294" s="48">
        <f t="shared" si="205"/>
        <v>0</v>
      </c>
      <c r="L294" s="181"/>
      <c r="M294" s="47">
        <f t="shared" si="206"/>
        <v>0</v>
      </c>
      <c r="N294" s="48">
        <f t="shared" si="207"/>
        <v>0</v>
      </c>
      <c r="O294" s="49"/>
      <c r="P294" s="26"/>
      <c r="Q294" s="26"/>
      <c r="R294" s="26"/>
      <c r="S294" s="26"/>
      <c r="T294" s="26"/>
      <c r="U294" s="26"/>
    </row>
    <row r="295" spans="1:21" outlineLevel="2" x14ac:dyDescent="0.3">
      <c r="A295" s="26"/>
      <c r="B295" s="50"/>
      <c r="C295" s="45" t="s">
        <v>120</v>
      </c>
      <c r="D295" s="46"/>
      <c r="E295" s="46"/>
      <c r="F295" s="181"/>
      <c r="G295" s="47">
        <f t="shared" si="202"/>
        <v>0</v>
      </c>
      <c r="H295" s="48">
        <f t="shared" si="203"/>
        <v>0</v>
      </c>
      <c r="I295" s="181"/>
      <c r="J295" s="47">
        <f t="shared" si="204"/>
        <v>0</v>
      </c>
      <c r="K295" s="48">
        <f t="shared" si="205"/>
        <v>0</v>
      </c>
      <c r="L295" s="181"/>
      <c r="M295" s="47">
        <f t="shared" si="206"/>
        <v>0</v>
      </c>
      <c r="N295" s="48">
        <f t="shared" si="207"/>
        <v>0</v>
      </c>
      <c r="O295" s="49"/>
      <c r="P295" s="26"/>
      <c r="Q295" s="26"/>
      <c r="R295" s="26"/>
      <c r="S295" s="26"/>
      <c r="T295" s="26"/>
      <c r="U295" s="26"/>
    </row>
    <row r="296" spans="1:21" outlineLevel="2" x14ac:dyDescent="0.3">
      <c r="A296" s="26"/>
      <c r="B296" s="50"/>
      <c r="C296" s="45" t="s">
        <v>120</v>
      </c>
      <c r="D296" s="46"/>
      <c r="E296" s="46"/>
      <c r="F296" s="181"/>
      <c r="G296" s="47">
        <f t="shared" si="202"/>
        <v>0</v>
      </c>
      <c r="H296" s="48">
        <f t="shared" si="203"/>
        <v>0</v>
      </c>
      <c r="I296" s="181"/>
      <c r="J296" s="47">
        <f t="shared" si="204"/>
        <v>0</v>
      </c>
      <c r="K296" s="48">
        <f t="shared" si="205"/>
        <v>0</v>
      </c>
      <c r="L296" s="181"/>
      <c r="M296" s="47">
        <f t="shared" si="206"/>
        <v>0</v>
      </c>
      <c r="N296" s="48">
        <f t="shared" si="207"/>
        <v>0</v>
      </c>
      <c r="O296" s="49"/>
      <c r="P296" s="26"/>
      <c r="Q296" s="26"/>
      <c r="R296" s="26"/>
      <c r="S296" s="26"/>
      <c r="T296" s="26"/>
      <c r="U296" s="26"/>
    </row>
    <row r="297" spans="1:21" ht="15" outlineLevel="2" thickBot="1" x14ac:dyDescent="0.35">
      <c r="A297" s="26"/>
      <c r="B297" s="50"/>
      <c r="C297" s="51" t="s">
        <v>110</v>
      </c>
      <c r="D297" s="46"/>
      <c r="E297" s="46"/>
      <c r="F297" s="181"/>
      <c r="G297" s="47">
        <f t="shared" si="202"/>
        <v>0</v>
      </c>
      <c r="H297" s="48">
        <f t="shared" si="203"/>
        <v>0</v>
      </c>
      <c r="I297" s="181"/>
      <c r="J297" s="47">
        <f t="shared" si="204"/>
        <v>0</v>
      </c>
      <c r="K297" s="48">
        <f t="shared" si="205"/>
        <v>0</v>
      </c>
      <c r="L297" s="181"/>
      <c r="M297" s="47">
        <f t="shared" si="206"/>
        <v>0</v>
      </c>
      <c r="N297" s="48">
        <f t="shared" si="207"/>
        <v>0</v>
      </c>
      <c r="O297" s="49"/>
      <c r="P297" s="26"/>
      <c r="Q297" s="26"/>
      <c r="R297" s="26"/>
      <c r="S297" s="26"/>
      <c r="T297" s="26"/>
      <c r="U297" s="26"/>
    </row>
    <row r="298" spans="1:21" ht="15" outlineLevel="1" thickBot="1" x14ac:dyDescent="0.35">
      <c r="A298" s="26"/>
      <c r="B298" s="52" t="str">
        <f>B291&amp;" Total"</f>
        <v>4.2 Total</v>
      </c>
      <c r="C298" s="53"/>
      <c r="D298" s="54"/>
      <c r="E298" s="54"/>
      <c r="F298" s="182"/>
      <c r="G298" s="54">
        <f>SUBTOTAL(9,G291:G297)</f>
        <v>0</v>
      </c>
      <c r="H298" s="55">
        <f>SUBTOTAL(9,H291:H297)</f>
        <v>0</v>
      </c>
      <c r="I298" s="182"/>
      <c r="J298" s="54">
        <f>SUBTOTAL(9,J291:J297)</f>
        <v>0</v>
      </c>
      <c r="K298" s="55">
        <f>SUBTOTAL(9,K291:K297)</f>
        <v>0</v>
      </c>
      <c r="L298" s="182"/>
      <c r="M298" s="54">
        <f>SUBTOTAL(9,M291:M297)</f>
        <v>0</v>
      </c>
      <c r="N298" s="55">
        <f>SUBTOTAL(9,N291:N297)</f>
        <v>0</v>
      </c>
      <c r="O298" s="49"/>
      <c r="P298" s="26"/>
      <c r="Q298" s="26"/>
      <c r="R298" s="26"/>
      <c r="S298" s="26"/>
      <c r="T298" s="26"/>
      <c r="U298" s="26"/>
    </row>
    <row r="299" spans="1:21" outlineLevel="2" x14ac:dyDescent="0.3">
      <c r="A299" s="26"/>
      <c r="B299" s="38">
        <v>4.3</v>
      </c>
      <c r="C299" s="39" t="s">
        <v>119</v>
      </c>
      <c r="D299" s="40"/>
      <c r="E299" s="40"/>
      <c r="F299" s="179"/>
      <c r="G299" s="180"/>
      <c r="H299" s="41"/>
      <c r="I299" s="179"/>
      <c r="J299" s="180"/>
      <c r="K299" s="41"/>
      <c r="L299" s="179"/>
      <c r="M299" s="180"/>
      <c r="N299" s="41"/>
      <c r="O299" s="42"/>
      <c r="P299" s="26"/>
      <c r="Q299" s="26"/>
      <c r="R299" s="26"/>
      <c r="S299" s="26"/>
      <c r="T299" s="26"/>
      <c r="U299" s="26"/>
    </row>
    <row r="300" spans="1:21" outlineLevel="2" x14ac:dyDescent="0.3">
      <c r="A300" s="26"/>
      <c r="B300" s="44"/>
      <c r="C300" s="45" t="s">
        <v>120</v>
      </c>
      <c r="D300" s="46"/>
      <c r="E300" s="46"/>
      <c r="F300" s="181"/>
      <c r="G300" s="47">
        <f t="shared" ref="G300:G305" si="208">+F300*E300*D300</f>
        <v>0</v>
      </c>
      <c r="H300" s="48">
        <f t="shared" ref="H300:H305" si="209">+G300/$H$3</f>
        <v>0</v>
      </c>
      <c r="I300" s="181"/>
      <c r="J300" s="47">
        <f t="shared" ref="J300:J305" si="210">+I300*E300*D300</f>
        <v>0</v>
      </c>
      <c r="K300" s="48">
        <f t="shared" ref="K300:K305" si="211">+J300/$H$3</f>
        <v>0</v>
      </c>
      <c r="L300" s="181"/>
      <c r="M300" s="47">
        <f t="shared" ref="M300:M305" si="212">+L300*E300*D300</f>
        <v>0</v>
      </c>
      <c r="N300" s="48">
        <f t="shared" ref="N300:N305" si="213">+M300/$H$3</f>
        <v>0</v>
      </c>
      <c r="O300" s="49"/>
      <c r="P300" s="26"/>
      <c r="Q300" s="26"/>
      <c r="R300" s="26"/>
      <c r="S300" s="26"/>
      <c r="T300" s="26"/>
      <c r="U300" s="26"/>
    </row>
    <row r="301" spans="1:21" outlineLevel="2" x14ac:dyDescent="0.3">
      <c r="A301" s="26"/>
      <c r="B301" s="50"/>
      <c r="C301" s="45" t="s">
        <v>120</v>
      </c>
      <c r="D301" s="46"/>
      <c r="E301" s="46"/>
      <c r="F301" s="181"/>
      <c r="G301" s="47">
        <f t="shared" si="208"/>
        <v>0</v>
      </c>
      <c r="H301" s="48">
        <f t="shared" si="209"/>
        <v>0</v>
      </c>
      <c r="I301" s="181"/>
      <c r="J301" s="47">
        <f t="shared" si="210"/>
        <v>0</v>
      </c>
      <c r="K301" s="48">
        <f t="shared" si="211"/>
        <v>0</v>
      </c>
      <c r="L301" s="181"/>
      <c r="M301" s="47">
        <f t="shared" si="212"/>
        <v>0</v>
      </c>
      <c r="N301" s="48">
        <f t="shared" si="213"/>
        <v>0</v>
      </c>
      <c r="O301" s="49"/>
      <c r="P301" s="26"/>
      <c r="Q301" s="26"/>
      <c r="R301" s="26"/>
      <c r="S301" s="26"/>
      <c r="T301" s="26"/>
      <c r="U301" s="26"/>
    </row>
    <row r="302" spans="1:21" outlineLevel="2" x14ac:dyDescent="0.3">
      <c r="A302" s="26"/>
      <c r="B302" s="50"/>
      <c r="C302" s="45" t="s">
        <v>120</v>
      </c>
      <c r="D302" s="46"/>
      <c r="E302" s="46"/>
      <c r="F302" s="181"/>
      <c r="G302" s="47">
        <f t="shared" si="208"/>
        <v>0</v>
      </c>
      <c r="H302" s="48">
        <f t="shared" si="209"/>
        <v>0</v>
      </c>
      <c r="I302" s="181"/>
      <c r="J302" s="47">
        <f t="shared" si="210"/>
        <v>0</v>
      </c>
      <c r="K302" s="48">
        <f t="shared" si="211"/>
        <v>0</v>
      </c>
      <c r="L302" s="181"/>
      <c r="M302" s="47">
        <f t="shared" si="212"/>
        <v>0</v>
      </c>
      <c r="N302" s="48">
        <f t="shared" si="213"/>
        <v>0</v>
      </c>
      <c r="O302" s="49"/>
      <c r="P302" s="26"/>
      <c r="Q302" s="26"/>
      <c r="R302" s="26"/>
      <c r="S302" s="26"/>
      <c r="T302" s="26"/>
      <c r="U302" s="26"/>
    </row>
    <row r="303" spans="1:21" outlineLevel="2" x14ac:dyDescent="0.3">
      <c r="A303" s="26"/>
      <c r="B303" s="50"/>
      <c r="C303" s="45" t="s">
        <v>120</v>
      </c>
      <c r="D303" s="46"/>
      <c r="E303" s="46"/>
      <c r="F303" s="181"/>
      <c r="G303" s="47">
        <f t="shared" si="208"/>
        <v>0</v>
      </c>
      <c r="H303" s="48">
        <f t="shared" si="209"/>
        <v>0</v>
      </c>
      <c r="I303" s="181"/>
      <c r="J303" s="47">
        <f t="shared" si="210"/>
        <v>0</v>
      </c>
      <c r="K303" s="48">
        <f t="shared" si="211"/>
        <v>0</v>
      </c>
      <c r="L303" s="181"/>
      <c r="M303" s="47">
        <f t="shared" si="212"/>
        <v>0</v>
      </c>
      <c r="N303" s="48">
        <f t="shared" si="213"/>
        <v>0</v>
      </c>
      <c r="O303" s="49"/>
      <c r="P303" s="26"/>
      <c r="Q303" s="26"/>
      <c r="R303" s="26"/>
      <c r="S303" s="26"/>
      <c r="T303" s="26"/>
      <c r="U303" s="26"/>
    </row>
    <row r="304" spans="1:21" outlineLevel="2" x14ac:dyDescent="0.3">
      <c r="A304" s="26"/>
      <c r="B304" s="50"/>
      <c r="C304" s="45" t="s">
        <v>120</v>
      </c>
      <c r="D304" s="46"/>
      <c r="E304" s="46"/>
      <c r="F304" s="181"/>
      <c r="G304" s="47">
        <f t="shared" si="208"/>
        <v>0</v>
      </c>
      <c r="H304" s="48">
        <f t="shared" si="209"/>
        <v>0</v>
      </c>
      <c r="I304" s="181"/>
      <c r="J304" s="47">
        <f t="shared" si="210"/>
        <v>0</v>
      </c>
      <c r="K304" s="48">
        <f t="shared" si="211"/>
        <v>0</v>
      </c>
      <c r="L304" s="181"/>
      <c r="M304" s="47">
        <f t="shared" si="212"/>
        <v>0</v>
      </c>
      <c r="N304" s="48">
        <f t="shared" si="213"/>
        <v>0</v>
      </c>
      <c r="O304" s="49"/>
      <c r="P304" s="26"/>
      <c r="Q304" s="26"/>
      <c r="R304" s="26"/>
      <c r="S304" s="26"/>
      <c r="T304" s="26"/>
      <c r="U304" s="26"/>
    </row>
    <row r="305" spans="1:21" ht="15" outlineLevel="2" thickBot="1" x14ac:dyDescent="0.35">
      <c r="A305" s="26"/>
      <c r="B305" s="50"/>
      <c r="C305" s="51" t="s">
        <v>110</v>
      </c>
      <c r="D305" s="46"/>
      <c r="E305" s="46"/>
      <c r="F305" s="181"/>
      <c r="G305" s="47">
        <f t="shared" si="208"/>
        <v>0</v>
      </c>
      <c r="H305" s="48">
        <f t="shared" si="209"/>
        <v>0</v>
      </c>
      <c r="I305" s="181"/>
      <c r="J305" s="47">
        <f t="shared" si="210"/>
        <v>0</v>
      </c>
      <c r="K305" s="48">
        <f t="shared" si="211"/>
        <v>0</v>
      </c>
      <c r="L305" s="181"/>
      <c r="M305" s="47">
        <f t="shared" si="212"/>
        <v>0</v>
      </c>
      <c r="N305" s="48">
        <f t="shared" si="213"/>
        <v>0</v>
      </c>
      <c r="O305" s="49"/>
      <c r="P305" s="26"/>
      <c r="Q305" s="26"/>
      <c r="R305" s="26"/>
      <c r="S305" s="26"/>
      <c r="T305" s="26"/>
      <c r="U305" s="26"/>
    </row>
    <row r="306" spans="1:21" ht="15" outlineLevel="1" thickBot="1" x14ac:dyDescent="0.35">
      <c r="A306" s="26"/>
      <c r="B306" s="52" t="str">
        <f>B299&amp;" Total"</f>
        <v>4.3 Total</v>
      </c>
      <c r="C306" s="53"/>
      <c r="D306" s="54"/>
      <c r="E306" s="54"/>
      <c r="F306" s="182"/>
      <c r="G306" s="54">
        <f>SUBTOTAL(9,G299:G305)</f>
        <v>0</v>
      </c>
      <c r="H306" s="55">
        <f>SUBTOTAL(9,H299:H305)</f>
        <v>0</v>
      </c>
      <c r="I306" s="182"/>
      <c r="J306" s="54">
        <f>SUBTOTAL(9,J299:J305)</f>
        <v>0</v>
      </c>
      <c r="K306" s="55">
        <f>SUBTOTAL(9,K299:K305)</f>
        <v>0</v>
      </c>
      <c r="L306" s="182"/>
      <c r="M306" s="54">
        <f>SUBTOTAL(9,M299:M305)</f>
        <v>0</v>
      </c>
      <c r="N306" s="55">
        <f>SUBTOTAL(9,N299:N305)</f>
        <v>0</v>
      </c>
      <c r="O306" s="49"/>
      <c r="P306" s="26"/>
      <c r="Q306" s="26"/>
      <c r="R306" s="26"/>
      <c r="S306" s="26"/>
      <c r="T306" s="26"/>
      <c r="U306" s="26"/>
    </row>
    <row r="307" spans="1:21" outlineLevel="2" x14ac:dyDescent="0.3">
      <c r="A307" s="26"/>
      <c r="B307" s="38">
        <v>4.4000000000000004</v>
      </c>
      <c r="C307" s="39" t="s">
        <v>119</v>
      </c>
      <c r="D307" s="40"/>
      <c r="E307" s="40"/>
      <c r="F307" s="179"/>
      <c r="G307" s="180"/>
      <c r="H307" s="41"/>
      <c r="I307" s="179"/>
      <c r="J307" s="180"/>
      <c r="K307" s="41"/>
      <c r="L307" s="179"/>
      <c r="M307" s="180"/>
      <c r="N307" s="41"/>
      <c r="O307" s="42"/>
      <c r="P307" s="26"/>
      <c r="Q307" s="26"/>
      <c r="R307" s="26"/>
      <c r="S307" s="26"/>
      <c r="T307" s="26"/>
      <c r="U307" s="26"/>
    </row>
    <row r="308" spans="1:21" outlineLevel="2" x14ac:dyDescent="0.3">
      <c r="A308" s="26"/>
      <c r="B308" s="44"/>
      <c r="C308" s="45" t="s">
        <v>120</v>
      </c>
      <c r="D308" s="46"/>
      <c r="E308" s="46"/>
      <c r="F308" s="181"/>
      <c r="G308" s="47">
        <f t="shared" ref="G308:G313" si="214">+F308*E308*D308</f>
        <v>0</v>
      </c>
      <c r="H308" s="48">
        <f t="shared" ref="H308:H313" si="215">+G308/$H$3</f>
        <v>0</v>
      </c>
      <c r="I308" s="181"/>
      <c r="J308" s="47">
        <f t="shared" ref="J308:J313" si="216">+I308*E308*D308</f>
        <v>0</v>
      </c>
      <c r="K308" s="48">
        <f t="shared" ref="K308:K313" si="217">+J308/$H$3</f>
        <v>0</v>
      </c>
      <c r="L308" s="181"/>
      <c r="M308" s="47">
        <f t="shared" ref="M308:M313" si="218">+L308*E308*D308</f>
        <v>0</v>
      </c>
      <c r="N308" s="48">
        <f t="shared" ref="N308:N313" si="219">+M308/$H$3</f>
        <v>0</v>
      </c>
      <c r="O308" s="49"/>
      <c r="P308" s="26"/>
      <c r="Q308" s="26"/>
      <c r="R308" s="26"/>
      <c r="S308" s="26"/>
      <c r="T308" s="26"/>
      <c r="U308" s="26"/>
    </row>
    <row r="309" spans="1:21" outlineLevel="2" x14ac:dyDescent="0.3">
      <c r="A309" s="26"/>
      <c r="B309" s="50"/>
      <c r="C309" s="45" t="s">
        <v>120</v>
      </c>
      <c r="D309" s="46"/>
      <c r="E309" s="46"/>
      <c r="F309" s="181"/>
      <c r="G309" s="47">
        <f t="shared" si="214"/>
        <v>0</v>
      </c>
      <c r="H309" s="48">
        <f t="shared" si="215"/>
        <v>0</v>
      </c>
      <c r="I309" s="181"/>
      <c r="J309" s="47">
        <f t="shared" si="216"/>
        <v>0</v>
      </c>
      <c r="K309" s="48">
        <f t="shared" si="217"/>
        <v>0</v>
      </c>
      <c r="L309" s="181"/>
      <c r="M309" s="47">
        <f t="shared" si="218"/>
        <v>0</v>
      </c>
      <c r="N309" s="48">
        <f t="shared" si="219"/>
        <v>0</v>
      </c>
      <c r="O309" s="49"/>
      <c r="P309" s="26"/>
      <c r="Q309" s="26"/>
      <c r="R309" s="26"/>
      <c r="S309" s="26"/>
      <c r="T309" s="26"/>
      <c r="U309" s="26"/>
    </row>
    <row r="310" spans="1:21" outlineLevel="2" x14ac:dyDescent="0.3">
      <c r="A310" s="26"/>
      <c r="B310" s="50"/>
      <c r="C310" s="45" t="s">
        <v>120</v>
      </c>
      <c r="D310" s="46"/>
      <c r="E310" s="46"/>
      <c r="F310" s="181"/>
      <c r="G310" s="47">
        <f t="shared" si="214"/>
        <v>0</v>
      </c>
      <c r="H310" s="48">
        <f t="shared" si="215"/>
        <v>0</v>
      </c>
      <c r="I310" s="181"/>
      <c r="J310" s="47">
        <f t="shared" si="216"/>
        <v>0</v>
      </c>
      <c r="K310" s="48">
        <f t="shared" si="217"/>
        <v>0</v>
      </c>
      <c r="L310" s="181"/>
      <c r="M310" s="47">
        <f t="shared" si="218"/>
        <v>0</v>
      </c>
      <c r="N310" s="48">
        <f t="shared" si="219"/>
        <v>0</v>
      </c>
      <c r="O310" s="49"/>
      <c r="P310" s="26"/>
      <c r="Q310" s="26"/>
      <c r="R310" s="26"/>
      <c r="S310" s="26"/>
      <c r="T310" s="26"/>
      <c r="U310" s="26"/>
    </row>
    <row r="311" spans="1:21" outlineLevel="2" x14ac:dyDescent="0.3">
      <c r="A311" s="26"/>
      <c r="B311" s="50"/>
      <c r="C311" s="45" t="s">
        <v>120</v>
      </c>
      <c r="D311" s="46"/>
      <c r="E311" s="46"/>
      <c r="F311" s="181"/>
      <c r="G311" s="47">
        <f t="shared" si="214"/>
        <v>0</v>
      </c>
      <c r="H311" s="48">
        <f t="shared" si="215"/>
        <v>0</v>
      </c>
      <c r="I311" s="181"/>
      <c r="J311" s="47">
        <f t="shared" si="216"/>
        <v>0</v>
      </c>
      <c r="K311" s="48">
        <f t="shared" si="217"/>
        <v>0</v>
      </c>
      <c r="L311" s="181"/>
      <c r="M311" s="47">
        <f t="shared" si="218"/>
        <v>0</v>
      </c>
      <c r="N311" s="48">
        <f t="shared" si="219"/>
        <v>0</v>
      </c>
      <c r="O311" s="49"/>
      <c r="P311" s="26"/>
      <c r="Q311" s="26"/>
      <c r="R311" s="26"/>
      <c r="S311" s="26"/>
      <c r="T311" s="26"/>
      <c r="U311" s="26"/>
    </row>
    <row r="312" spans="1:21" outlineLevel="2" x14ac:dyDescent="0.3">
      <c r="A312" s="26"/>
      <c r="B312" s="50"/>
      <c r="C312" s="45" t="s">
        <v>120</v>
      </c>
      <c r="D312" s="46"/>
      <c r="E312" s="46"/>
      <c r="F312" s="181"/>
      <c r="G312" s="47">
        <f t="shared" si="214"/>
        <v>0</v>
      </c>
      <c r="H312" s="48">
        <f t="shared" si="215"/>
        <v>0</v>
      </c>
      <c r="I312" s="181"/>
      <c r="J312" s="47">
        <f t="shared" si="216"/>
        <v>0</v>
      </c>
      <c r="K312" s="48">
        <f t="shared" si="217"/>
        <v>0</v>
      </c>
      <c r="L312" s="181"/>
      <c r="M312" s="47">
        <f t="shared" si="218"/>
        <v>0</v>
      </c>
      <c r="N312" s="48">
        <f t="shared" si="219"/>
        <v>0</v>
      </c>
      <c r="O312" s="49"/>
      <c r="P312" s="26"/>
      <c r="Q312" s="26"/>
      <c r="R312" s="26"/>
      <c r="S312" s="26"/>
      <c r="T312" s="26"/>
      <c r="U312" s="26"/>
    </row>
    <row r="313" spans="1:21" ht="15" outlineLevel="2" thickBot="1" x14ac:dyDescent="0.35">
      <c r="A313" s="26"/>
      <c r="B313" s="50"/>
      <c r="C313" s="51" t="s">
        <v>110</v>
      </c>
      <c r="D313" s="46"/>
      <c r="E313" s="46"/>
      <c r="F313" s="181"/>
      <c r="G313" s="47">
        <f t="shared" si="214"/>
        <v>0</v>
      </c>
      <c r="H313" s="48">
        <f t="shared" si="215"/>
        <v>0</v>
      </c>
      <c r="I313" s="181"/>
      <c r="J313" s="47">
        <f t="shared" si="216"/>
        <v>0</v>
      </c>
      <c r="K313" s="48">
        <f t="shared" si="217"/>
        <v>0</v>
      </c>
      <c r="L313" s="181"/>
      <c r="M313" s="47">
        <f t="shared" si="218"/>
        <v>0</v>
      </c>
      <c r="N313" s="48">
        <f t="shared" si="219"/>
        <v>0</v>
      </c>
      <c r="O313" s="49"/>
      <c r="P313" s="26"/>
      <c r="Q313" s="26"/>
      <c r="R313" s="26"/>
      <c r="S313" s="26"/>
      <c r="T313" s="26"/>
      <c r="U313" s="26"/>
    </row>
    <row r="314" spans="1:21" ht="15" outlineLevel="1" thickBot="1" x14ac:dyDescent="0.35">
      <c r="A314" s="26"/>
      <c r="B314" s="52" t="str">
        <f>B307&amp;" Total"</f>
        <v>4.4 Total</v>
      </c>
      <c r="C314" s="53"/>
      <c r="D314" s="54"/>
      <c r="E314" s="54"/>
      <c r="F314" s="182"/>
      <c r="G314" s="54">
        <f>SUBTOTAL(9,G307:G313)</f>
        <v>0</v>
      </c>
      <c r="H314" s="55">
        <f>SUBTOTAL(9,H307:H313)</f>
        <v>0</v>
      </c>
      <c r="I314" s="182"/>
      <c r="J314" s="54">
        <f>SUBTOTAL(9,J307:J313)</f>
        <v>0</v>
      </c>
      <c r="K314" s="55">
        <f>SUBTOTAL(9,K307:K313)</f>
        <v>0</v>
      </c>
      <c r="L314" s="182"/>
      <c r="M314" s="54">
        <f>SUBTOTAL(9,M307:M313)</f>
        <v>0</v>
      </c>
      <c r="N314" s="55">
        <f>SUBTOTAL(9,N307:N313)</f>
        <v>0</v>
      </c>
      <c r="O314" s="49"/>
      <c r="P314" s="26"/>
      <c r="Q314" s="26"/>
      <c r="R314" s="26"/>
      <c r="S314" s="26"/>
      <c r="T314" s="26"/>
      <c r="U314" s="26"/>
    </row>
    <row r="315" spans="1:21" outlineLevel="2" x14ac:dyDescent="0.3">
      <c r="A315" s="26"/>
      <c r="B315" s="38">
        <v>4.5</v>
      </c>
      <c r="C315" s="39" t="s">
        <v>119</v>
      </c>
      <c r="D315" s="40"/>
      <c r="E315" s="40"/>
      <c r="F315" s="179"/>
      <c r="G315" s="180"/>
      <c r="H315" s="41"/>
      <c r="I315" s="179"/>
      <c r="J315" s="180"/>
      <c r="K315" s="41"/>
      <c r="L315" s="179"/>
      <c r="M315" s="180"/>
      <c r="N315" s="41"/>
      <c r="O315" s="42"/>
      <c r="P315" s="26"/>
      <c r="Q315" s="26"/>
      <c r="R315" s="26"/>
      <c r="S315" s="26"/>
      <c r="T315" s="26"/>
      <c r="U315" s="26"/>
    </row>
    <row r="316" spans="1:21" outlineLevel="2" x14ac:dyDescent="0.3">
      <c r="A316" s="26"/>
      <c r="B316" s="44"/>
      <c r="C316" s="45" t="s">
        <v>120</v>
      </c>
      <c r="D316" s="46"/>
      <c r="E316" s="46"/>
      <c r="F316" s="181"/>
      <c r="G316" s="47">
        <f t="shared" ref="G316:G321" si="220">+F316*E316*D316</f>
        <v>0</v>
      </c>
      <c r="H316" s="48">
        <f t="shared" ref="H316:H321" si="221">+G316/$H$3</f>
        <v>0</v>
      </c>
      <c r="I316" s="181"/>
      <c r="J316" s="47">
        <f t="shared" ref="J316:J321" si="222">+I316*E316*D316</f>
        <v>0</v>
      </c>
      <c r="K316" s="48">
        <f t="shared" ref="K316:K321" si="223">+J316/$H$3</f>
        <v>0</v>
      </c>
      <c r="L316" s="181"/>
      <c r="M316" s="47">
        <f t="shared" ref="M316:M321" si="224">+L316*E316*D316</f>
        <v>0</v>
      </c>
      <c r="N316" s="48">
        <f t="shared" ref="N316:N321" si="225">+M316/$H$3</f>
        <v>0</v>
      </c>
      <c r="O316" s="49"/>
      <c r="P316" s="26"/>
      <c r="Q316" s="26"/>
      <c r="R316" s="26"/>
      <c r="S316" s="26"/>
      <c r="T316" s="26"/>
      <c r="U316" s="26"/>
    </row>
    <row r="317" spans="1:21" outlineLevel="2" x14ac:dyDescent="0.3">
      <c r="A317" s="26"/>
      <c r="B317" s="50"/>
      <c r="C317" s="45" t="s">
        <v>120</v>
      </c>
      <c r="D317" s="46"/>
      <c r="E317" s="46"/>
      <c r="F317" s="181"/>
      <c r="G317" s="47">
        <f t="shared" si="220"/>
        <v>0</v>
      </c>
      <c r="H317" s="48">
        <f t="shared" si="221"/>
        <v>0</v>
      </c>
      <c r="I317" s="181"/>
      <c r="J317" s="47">
        <f t="shared" si="222"/>
        <v>0</v>
      </c>
      <c r="K317" s="48">
        <f t="shared" si="223"/>
        <v>0</v>
      </c>
      <c r="L317" s="181"/>
      <c r="M317" s="47">
        <f t="shared" si="224"/>
        <v>0</v>
      </c>
      <c r="N317" s="48">
        <f t="shared" si="225"/>
        <v>0</v>
      </c>
      <c r="O317" s="49"/>
      <c r="P317" s="26"/>
      <c r="Q317" s="26"/>
      <c r="R317" s="26"/>
      <c r="S317" s="26"/>
      <c r="T317" s="26"/>
      <c r="U317" s="26"/>
    </row>
    <row r="318" spans="1:21" outlineLevel="2" x14ac:dyDescent="0.3">
      <c r="A318" s="26"/>
      <c r="B318" s="50"/>
      <c r="C318" s="45" t="s">
        <v>120</v>
      </c>
      <c r="D318" s="46"/>
      <c r="E318" s="46"/>
      <c r="F318" s="181"/>
      <c r="G318" s="47">
        <f t="shared" si="220"/>
        <v>0</v>
      </c>
      <c r="H318" s="48">
        <f t="shared" si="221"/>
        <v>0</v>
      </c>
      <c r="I318" s="181"/>
      <c r="J318" s="47">
        <f t="shared" si="222"/>
        <v>0</v>
      </c>
      <c r="K318" s="48">
        <f t="shared" si="223"/>
        <v>0</v>
      </c>
      <c r="L318" s="181"/>
      <c r="M318" s="47">
        <f t="shared" si="224"/>
        <v>0</v>
      </c>
      <c r="N318" s="48">
        <f t="shared" si="225"/>
        <v>0</v>
      </c>
      <c r="O318" s="49"/>
      <c r="P318" s="26"/>
      <c r="Q318" s="26"/>
      <c r="R318" s="26"/>
      <c r="S318" s="26"/>
      <c r="T318" s="26"/>
      <c r="U318" s="26"/>
    </row>
    <row r="319" spans="1:21" outlineLevel="2" x14ac:dyDescent="0.3">
      <c r="A319" s="26"/>
      <c r="B319" s="50"/>
      <c r="C319" s="45" t="s">
        <v>120</v>
      </c>
      <c r="D319" s="46"/>
      <c r="E319" s="46"/>
      <c r="F319" s="181"/>
      <c r="G319" s="47">
        <f t="shared" si="220"/>
        <v>0</v>
      </c>
      <c r="H319" s="48">
        <f t="shared" si="221"/>
        <v>0</v>
      </c>
      <c r="I319" s="181"/>
      <c r="J319" s="47">
        <f t="shared" si="222"/>
        <v>0</v>
      </c>
      <c r="K319" s="48">
        <f t="shared" si="223"/>
        <v>0</v>
      </c>
      <c r="L319" s="181"/>
      <c r="M319" s="47">
        <f t="shared" si="224"/>
        <v>0</v>
      </c>
      <c r="N319" s="48">
        <f t="shared" si="225"/>
        <v>0</v>
      </c>
      <c r="O319" s="49"/>
      <c r="P319" s="26"/>
      <c r="Q319" s="26"/>
      <c r="R319" s="26"/>
      <c r="S319" s="26"/>
      <c r="T319" s="26"/>
      <c r="U319" s="26"/>
    </row>
    <row r="320" spans="1:21" outlineLevel="2" x14ac:dyDescent="0.3">
      <c r="A320" s="26"/>
      <c r="B320" s="50"/>
      <c r="C320" s="45" t="s">
        <v>120</v>
      </c>
      <c r="D320" s="46"/>
      <c r="E320" s="46"/>
      <c r="F320" s="181"/>
      <c r="G320" s="47">
        <f t="shared" si="220"/>
        <v>0</v>
      </c>
      <c r="H320" s="48">
        <f t="shared" si="221"/>
        <v>0</v>
      </c>
      <c r="I320" s="181"/>
      <c r="J320" s="47">
        <f t="shared" si="222"/>
        <v>0</v>
      </c>
      <c r="K320" s="48">
        <f t="shared" si="223"/>
        <v>0</v>
      </c>
      <c r="L320" s="181"/>
      <c r="M320" s="47">
        <f t="shared" si="224"/>
        <v>0</v>
      </c>
      <c r="N320" s="48">
        <f t="shared" si="225"/>
        <v>0</v>
      </c>
      <c r="O320" s="49"/>
      <c r="P320" s="26"/>
      <c r="Q320" s="26"/>
      <c r="R320" s="26"/>
      <c r="S320" s="26"/>
      <c r="T320" s="26"/>
      <c r="U320" s="26"/>
    </row>
    <row r="321" spans="1:21" ht="15" outlineLevel="2" thickBot="1" x14ac:dyDescent="0.35">
      <c r="A321" s="26"/>
      <c r="B321" s="50"/>
      <c r="C321" s="51" t="s">
        <v>110</v>
      </c>
      <c r="D321" s="46"/>
      <c r="E321" s="46"/>
      <c r="F321" s="181"/>
      <c r="G321" s="47">
        <f t="shared" si="220"/>
        <v>0</v>
      </c>
      <c r="H321" s="48">
        <f t="shared" si="221"/>
        <v>0</v>
      </c>
      <c r="I321" s="181"/>
      <c r="J321" s="47">
        <f t="shared" si="222"/>
        <v>0</v>
      </c>
      <c r="K321" s="48">
        <f t="shared" si="223"/>
        <v>0</v>
      </c>
      <c r="L321" s="181"/>
      <c r="M321" s="47">
        <f t="shared" si="224"/>
        <v>0</v>
      </c>
      <c r="N321" s="48">
        <f t="shared" si="225"/>
        <v>0</v>
      </c>
      <c r="O321" s="49"/>
      <c r="P321" s="26"/>
      <c r="Q321" s="26"/>
      <c r="R321" s="26"/>
      <c r="S321" s="26"/>
      <c r="T321" s="26"/>
      <c r="U321" s="26"/>
    </row>
    <row r="322" spans="1:21" ht="15" outlineLevel="1" thickBot="1" x14ac:dyDescent="0.35">
      <c r="A322" s="26"/>
      <c r="B322" s="52" t="str">
        <f>B315&amp;" Total"</f>
        <v>4.5 Total</v>
      </c>
      <c r="C322" s="53"/>
      <c r="D322" s="54"/>
      <c r="E322" s="54"/>
      <c r="F322" s="182"/>
      <c r="G322" s="54">
        <f>SUBTOTAL(9,G315:G321)</f>
        <v>0</v>
      </c>
      <c r="H322" s="55">
        <f>SUBTOTAL(9,H315:H321)</f>
        <v>0</v>
      </c>
      <c r="I322" s="182"/>
      <c r="J322" s="54">
        <f>SUBTOTAL(9,J315:J321)</f>
        <v>0</v>
      </c>
      <c r="K322" s="55">
        <f>SUBTOTAL(9,K315:K321)</f>
        <v>0</v>
      </c>
      <c r="L322" s="182"/>
      <c r="M322" s="54">
        <f>SUBTOTAL(9,M315:M321)</f>
        <v>0</v>
      </c>
      <c r="N322" s="55">
        <f>SUBTOTAL(9,N315:N321)</f>
        <v>0</v>
      </c>
      <c r="O322" s="49"/>
      <c r="P322" s="26"/>
      <c r="Q322" s="26"/>
      <c r="R322" s="26"/>
      <c r="S322" s="26"/>
      <c r="T322" s="26"/>
      <c r="U322" s="26"/>
    </row>
    <row r="323" spans="1:21" ht="24.9" customHeight="1" thickBot="1" x14ac:dyDescent="0.35">
      <c r="A323" s="26"/>
      <c r="B323" s="56"/>
      <c r="C323" s="57" t="s">
        <v>127</v>
      </c>
      <c r="D323" s="58"/>
      <c r="E323" s="59"/>
      <c r="F323" s="183"/>
      <c r="G323" s="60"/>
      <c r="H323" s="61"/>
      <c r="I323" s="183"/>
      <c r="J323" s="60"/>
      <c r="K323" s="61"/>
      <c r="L323" s="183"/>
      <c r="M323" s="60"/>
      <c r="N323" s="61"/>
      <c r="O323" s="35"/>
      <c r="P323" s="26"/>
      <c r="Q323" s="26"/>
      <c r="R323" s="26"/>
      <c r="S323" s="26"/>
      <c r="T323" s="26"/>
      <c r="U323" s="26"/>
    </row>
    <row r="324" spans="1:21" outlineLevel="2" x14ac:dyDescent="0.3">
      <c r="A324" s="26"/>
      <c r="B324" s="38">
        <v>5.0999999999999996</v>
      </c>
      <c r="C324" s="39" t="s">
        <v>119</v>
      </c>
      <c r="D324" s="40"/>
      <c r="E324" s="40"/>
      <c r="F324" s="179"/>
      <c r="G324" s="180"/>
      <c r="H324" s="41"/>
      <c r="I324" s="179"/>
      <c r="J324" s="180"/>
      <c r="K324" s="41"/>
      <c r="L324" s="179"/>
      <c r="M324" s="180"/>
      <c r="N324" s="41"/>
      <c r="O324" s="42"/>
      <c r="P324" s="26"/>
      <c r="Q324" s="26"/>
      <c r="R324" s="26"/>
      <c r="S324" s="26"/>
      <c r="T324" s="26"/>
      <c r="U324" s="26"/>
    </row>
    <row r="325" spans="1:21" outlineLevel="2" x14ac:dyDescent="0.3">
      <c r="A325" s="26"/>
      <c r="B325" s="44"/>
      <c r="C325" s="45" t="s">
        <v>120</v>
      </c>
      <c r="D325" s="46"/>
      <c r="E325" s="46"/>
      <c r="F325" s="181"/>
      <c r="G325" s="47">
        <f t="shared" ref="G325:G330" si="226">+F325*E325*D325</f>
        <v>0</v>
      </c>
      <c r="H325" s="48">
        <f t="shared" ref="H325:H330" si="227">+G325/$H$3</f>
        <v>0</v>
      </c>
      <c r="I325" s="181"/>
      <c r="J325" s="47">
        <f t="shared" ref="J325:J330" si="228">+I325*E325*D325</f>
        <v>0</v>
      </c>
      <c r="K325" s="48">
        <f t="shared" ref="K325:K330" si="229">+J325/$H$3</f>
        <v>0</v>
      </c>
      <c r="L325" s="181"/>
      <c r="M325" s="47">
        <f t="shared" ref="M325:M330" si="230">+L325*E325*D325</f>
        <v>0</v>
      </c>
      <c r="N325" s="48">
        <f t="shared" ref="N325:N330" si="231">+M325/$H$3</f>
        <v>0</v>
      </c>
      <c r="O325" s="49"/>
      <c r="P325" s="26"/>
      <c r="Q325" s="26"/>
      <c r="R325" s="26"/>
      <c r="S325" s="26"/>
      <c r="T325" s="26"/>
      <c r="U325" s="26"/>
    </row>
    <row r="326" spans="1:21" outlineLevel="2" x14ac:dyDescent="0.3">
      <c r="A326" s="26"/>
      <c r="B326" s="50"/>
      <c r="C326" s="45" t="s">
        <v>120</v>
      </c>
      <c r="D326" s="46"/>
      <c r="E326" s="46"/>
      <c r="F326" s="181"/>
      <c r="G326" s="47">
        <f t="shared" si="226"/>
        <v>0</v>
      </c>
      <c r="H326" s="48">
        <f t="shared" si="227"/>
        <v>0</v>
      </c>
      <c r="I326" s="181"/>
      <c r="J326" s="47">
        <f t="shared" si="228"/>
        <v>0</v>
      </c>
      <c r="K326" s="48">
        <f t="shared" si="229"/>
        <v>0</v>
      </c>
      <c r="L326" s="181"/>
      <c r="M326" s="47">
        <f t="shared" si="230"/>
        <v>0</v>
      </c>
      <c r="N326" s="48">
        <f t="shared" si="231"/>
        <v>0</v>
      </c>
      <c r="O326" s="49"/>
      <c r="P326" s="26"/>
      <c r="Q326" s="26"/>
      <c r="R326" s="26"/>
      <c r="S326" s="26"/>
      <c r="T326" s="26"/>
      <c r="U326" s="26"/>
    </row>
    <row r="327" spans="1:21" outlineLevel="2" x14ac:dyDescent="0.3">
      <c r="A327" s="26"/>
      <c r="B327" s="50"/>
      <c r="C327" s="45" t="s">
        <v>120</v>
      </c>
      <c r="D327" s="46"/>
      <c r="E327" s="46"/>
      <c r="F327" s="181"/>
      <c r="G327" s="47">
        <f t="shared" si="226"/>
        <v>0</v>
      </c>
      <c r="H327" s="48">
        <f t="shared" si="227"/>
        <v>0</v>
      </c>
      <c r="I327" s="181"/>
      <c r="J327" s="47">
        <f t="shared" si="228"/>
        <v>0</v>
      </c>
      <c r="K327" s="48">
        <f t="shared" si="229"/>
        <v>0</v>
      </c>
      <c r="L327" s="181"/>
      <c r="M327" s="47">
        <f t="shared" si="230"/>
        <v>0</v>
      </c>
      <c r="N327" s="48">
        <f t="shared" si="231"/>
        <v>0</v>
      </c>
      <c r="O327" s="49"/>
      <c r="P327" s="26"/>
      <c r="Q327" s="26"/>
      <c r="R327" s="26"/>
      <c r="S327" s="26"/>
      <c r="T327" s="26"/>
      <c r="U327" s="26"/>
    </row>
    <row r="328" spans="1:21" outlineLevel="2" x14ac:dyDescent="0.3">
      <c r="A328" s="26"/>
      <c r="B328" s="50"/>
      <c r="C328" s="45" t="s">
        <v>120</v>
      </c>
      <c r="D328" s="46"/>
      <c r="E328" s="46"/>
      <c r="F328" s="181"/>
      <c r="G328" s="47">
        <f t="shared" si="226"/>
        <v>0</v>
      </c>
      <c r="H328" s="48">
        <f t="shared" si="227"/>
        <v>0</v>
      </c>
      <c r="I328" s="181"/>
      <c r="J328" s="47">
        <f t="shared" si="228"/>
        <v>0</v>
      </c>
      <c r="K328" s="48">
        <f t="shared" si="229"/>
        <v>0</v>
      </c>
      <c r="L328" s="181"/>
      <c r="M328" s="47">
        <f t="shared" si="230"/>
        <v>0</v>
      </c>
      <c r="N328" s="48">
        <f t="shared" si="231"/>
        <v>0</v>
      </c>
      <c r="O328" s="49"/>
      <c r="P328" s="26"/>
      <c r="Q328" s="26"/>
      <c r="R328" s="26"/>
      <c r="S328" s="26"/>
      <c r="T328" s="26"/>
      <c r="U328" s="26"/>
    </row>
    <row r="329" spans="1:21" outlineLevel="2" x14ac:dyDescent="0.3">
      <c r="A329" s="26"/>
      <c r="B329" s="50"/>
      <c r="C329" s="45" t="s">
        <v>120</v>
      </c>
      <c r="D329" s="46"/>
      <c r="E329" s="46"/>
      <c r="F329" s="181"/>
      <c r="G329" s="47">
        <f t="shared" si="226"/>
        <v>0</v>
      </c>
      <c r="H329" s="48">
        <f t="shared" si="227"/>
        <v>0</v>
      </c>
      <c r="I329" s="181"/>
      <c r="J329" s="47">
        <f t="shared" si="228"/>
        <v>0</v>
      </c>
      <c r="K329" s="48">
        <f t="shared" si="229"/>
        <v>0</v>
      </c>
      <c r="L329" s="181"/>
      <c r="M329" s="47">
        <f t="shared" si="230"/>
        <v>0</v>
      </c>
      <c r="N329" s="48">
        <f t="shared" si="231"/>
        <v>0</v>
      </c>
      <c r="O329" s="49"/>
      <c r="P329" s="26"/>
      <c r="Q329" s="26"/>
      <c r="R329" s="26"/>
      <c r="S329" s="26"/>
      <c r="T329" s="26"/>
      <c r="U329" s="26"/>
    </row>
    <row r="330" spans="1:21" ht="15" outlineLevel="2" thickBot="1" x14ac:dyDescent="0.35">
      <c r="A330" s="26"/>
      <c r="B330" s="50"/>
      <c r="C330" s="51" t="s">
        <v>110</v>
      </c>
      <c r="D330" s="46"/>
      <c r="E330" s="46"/>
      <c r="F330" s="181"/>
      <c r="G330" s="47">
        <f t="shared" si="226"/>
        <v>0</v>
      </c>
      <c r="H330" s="48">
        <f t="shared" si="227"/>
        <v>0</v>
      </c>
      <c r="I330" s="181"/>
      <c r="J330" s="47">
        <f t="shared" si="228"/>
        <v>0</v>
      </c>
      <c r="K330" s="48">
        <f t="shared" si="229"/>
        <v>0</v>
      </c>
      <c r="L330" s="181"/>
      <c r="M330" s="47">
        <f t="shared" si="230"/>
        <v>0</v>
      </c>
      <c r="N330" s="48">
        <f t="shared" si="231"/>
        <v>0</v>
      </c>
      <c r="O330" s="49"/>
      <c r="P330" s="26"/>
      <c r="Q330" s="26"/>
      <c r="R330" s="26"/>
      <c r="S330" s="26"/>
      <c r="T330" s="26"/>
      <c r="U330" s="26"/>
    </row>
    <row r="331" spans="1:21" ht="15" outlineLevel="1" thickBot="1" x14ac:dyDescent="0.35">
      <c r="A331" s="26"/>
      <c r="B331" s="52" t="str">
        <f>B324&amp;" Total"</f>
        <v>5.1 Total</v>
      </c>
      <c r="C331" s="53"/>
      <c r="D331" s="54"/>
      <c r="E331" s="54"/>
      <c r="F331" s="182"/>
      <c r="G331" s="54">
        <f>SUBTOTAL(9,G324:G330)</f>
        <v>0</v>
      </c>
      <c r="H331" s="55">
        <f>SUBTOTAL(9,H324:H330)</f>
        <v>0</v>
      </c>
      <c r="I331" s="182"/>
      <c r="J331" s="54">
        <f>SUBTOTAL(9,J324:J330)</f>
        <v>0</v>
      </c>
      <c r="K331" s="55">
        <f>SUBTOTAL(9,K324:K330)</f>
        <v>0</v>
      </c>
      <c r="L331" s="182"/>
      <c r="M331" s="54">
        <f>SUBTOTAL(9,M324:M330)</f>
        <v>0</v>
      </c>
      <c r="N331" s="55">
        <f>SUBTOTAL(9,N324:N330)</f>
        <v>0</v>
      </c>
      <c r="O331" s="49"/>
      <c r="P331" s="26"/>
      <c r="Q331" s="26"/>
      <c r="R331" s="26"/>
      <c r="S331" s="26"/>
      <c r="T331" s="26"/>
      <c r="U331" s="26"/>
    </row>
    <row r="332" spans="1:21" outlineLevel="2" x14ac:dyDescent="0.3">
      <c r="A332" s="26"/>
      <c r="B332" s="38">
        <v>5.2</v>
      </c>
      <c r="C332" s="39" t="s">
        <v>119</v>
      </c>
      <c r="D332" s="40"/>
      <c r="E332" s="40"/>
      <c r="F332" s="179"/>
      <c r="G332" s="180"/>
      <c r="H332" s="41"/>
      <c r="I332" s="179"/>
      <c r="J332" s="180"/>
      <c r="K332" s="41"/>
      <c r="L332" s="179"/>
      <c r="M332" s="180"/>
      <c r="N332" s="41"/>
      <c r="O332" s="42"/>
      <c r="P332" s="26"/>
      <c r="Q332" s="26"/>
      <c r="R332" s="26"/>
      <c r="S332" s="26"/>
      <c r="T332" s="26"/>
      <c r="U332" s="26"/>
    </row>
    <row r="333" spans="1:21" outlineLevel="2" x14ac:dyDescent="0.3">
      <c r="A333" s="26"/>
      <c r="B333" s="44"/>
      <c r="C333" s="45" t="s">
        <v>120</v>
      </c>
      <c r="D333" s="46"/>
      <c r="E333" s="46"/>
      <c r="F333" s="181"/>
      <c r="G333" s="47">
        <f t="shared" ref="G333:G338" si="232">+F333*E333*D333</f>
        <v>0</v>
      </c>
      <c r="H333" s="48">
        <f t="shared" ref="H333:H338" si="233">+G333/$H$3</f>
        <v>0</v>
      </c>
      <c r="I333" s="181"/>
      <c r="J333" s="47">
        <f t="shared" ref="J333:J338" si="234">+I333*E333*D333</f>
        <v>0</v>
      </c>
      <c r="K333" s="48">
        <f t="shared" ref="K333:K338" si="235">+J333/$H$3</f>
        <v>0</v>
      </c>
      <c r="L333" s="181"/>
      <c r="M333" s="47">
        <f t="shared" ref="M333:M338" si="236">+L333*E333*D333</f>
        <v>0</v>
      </c>
      <c r="N333" s="48">
        <f t="shared" ref="N333:N338" si="237">+M333/$H$3</f>
        <v>0</v>
      </c>
      <c r="O333" s="49"/>
      <c r="P333" s="26"/>
      <c r="Q333" s="26"/>
      <c r="R333" s="26"/>
      <c r="S333" s="26"/>
      <c r="T333" s="26"/>
      <c r="U333" s="26"/>
    </row>
    <row r="334" spans="1:21" outlineLevel="2" x14ac:dyDescent="0.3">
      <c r="A334" s="26"/>
      <c r="B334" s="50"/>
      <c r="C334" s="45" t="s">
        <v>120</v>
      </c>
      <c r="D334" s="46"/>
      <c r="E334" s="46"/>
      <c r="F334" s="181"/>
      <c r="G334" s="47">
        <f t="shared" si="232"/>
        <v>0</v>
      </c>
      <c r="H334" s="48">
        <f t="shared" si="233"/>
        <v>0</v>
      </c>
      <c r="I334" s="181"/>
      <c r="J334" s="47">
        <f t="shared" si="234"/>
        <v>0</v>
      </c>
      <c r="K334" s="48">
        <f t="shared" si="235"/>
        <v>0</v>
      </c>
      <c r="L334" s="181"/>
      <c r="M334" s="47">
        <f t="shared" si="236"/>
        <v>0</v>
      </c>
      <c r="N334" s="48">
        <f t="shared" si="237"/>
        <v>0</v>
      </c>
      <c r="O334" s="49"/>
      <c r="P334" s="26"/>
      <c r="Q334" s="26"/>
      <c r="R334" s="26"/>
      <c r="S334" s="26"/>
      <c r="T334" s="26"/>
      <c r="U334" s="26"/>
    </row>
    <row r="335" spans="1:21" outlineLevel="2" x14ac:dyDescent="0.3">
      <c r="A335" s="26"/>
      <c r="B335" s="50"/>
      <c r="C335" s="45" t="s">
        <v>120</v>
      </c>
      <c r="D335" s="46"/>
      <c r="E335" s="46"/>
      <c r="F335" s="181"/>
      <c r="G335" s="47">
        <f t="shared" si="232"/>
        <v>0</v>
      </c>
      <c r="H335" s="48">
        <f t="shared" si="233"/>
        <v>0</v>
      </c>
      <c r="I335" s="181"/>
      <c r="J335" s="47">
        <f t="shared" si="234"/>
        <v>0</v>
      </c>
      <c r="K335" s="48">
        <f t="shared" si="235"/>
        <v>0</v>
      </c>
      <c r="L335" s="181"/>
      <c r="M335" s="47">
        <f t="shared" si="236"/>
        <v>0</v>
      </c>
      <c r="N335" s="48">
        <f t="shared" si="237"/>
        <v>0</v>
      </c>
      <c r="O335" s="49"/>
      <c r="P335" s="26"/>
      <c r="Q335" s="26"/>
      <c r="R335" s="26"/>
      <c r="S335" s="26"/>
      <c r="T335" s="26"/>
      <c r="U335" s="26"/>
    </row>
    <row r="336" spans="1:21" outlineLevel="2" x14ac:dyDescent="0.3">
      <c r="A336" s="26"/>
      <c r="B336" s="50"/>
      <c r="C336" s="45" t="s">
        <v>120</v>
      </c>
      <c r="D336" s="46"/>
      <c r="E336" s="46"/>
      <c r="F336" s="181"/>
      <c r="G336" s="47">
        <f t="shared" si="232"/>
        <v>0</v>
      </c>
      <c r="H336" s="48">
        <f t="shared" si="233"/>
        <v>0</v>
      </c>
      <c r="I336" s="181"/>
      <c r="J336" s="47">
        <f t="shared" si="234"/>
        <v>0</v>
      </c>
      <c r="K336" s="48">
        <f t="shared" si="235"/>
        <v>0</v>
      </c>
      <c r="L336" s="181"/>
      <c r="M336" s="47">
        <f t="shared" si="236"/>
        <v>0</v>
      </c>
      <c r="N336" s="48">
        <f t="shared" si="237"/>
        <v>0</v>
      </c>
      <c r="O336" s="49"/>
      <c r="P336" s="26"/>
      <c r="Q336" s="26"/>
      <c r="R336" s="26"/>
      <c r="S336" s="26"/>
      <c r="T336" s="26"/>
      <c r="U336" s="26"/>
    </row>
    <row r="337" spans="1:21" outlineLevel="2" x14ac:dyDescent="0.3">
      <c r="A337" s="26"/>
      <c r="B337" s="50"/>
      <c r="C337" s="45" t="s">
        <v>120</v>
      </c>
      <c r="D337" s="46"/>
      <c r="E337" s="46"/>
      <c r="F337" s="181"/>
      <c r="G337" s="47">
        <f t="shared" si="232"/>
        <v>0</v>
      </c>
      <c r="H337" s="48">
        <f t="shared" si="233"/>
        <v>0</v>
      </c>
      <c r="I337" s="181"/>
      <c r="J337" s="47">
        <f t="shared" si="234"/>
        <v>0</v>
      </c>
      <c r="K337" s="48">
        <f t="shared" si="235"/>
        <v>0</v>
      </c>
      <c r="L337" s="181"/>
      <c r="M337" s="47">
        <f t="shared" si="236"/>
        <v>0</v>
      </c>
      <c r="N337" s="48">
        <f t="shared" si="237"/>
        <v>0</v>
      </c>
      <c r="O337" s="49"/>
      <c r="P337" s="26"/>
      <c r="Q337" s="26"/>
      <c r="R337" s="26"/>
      <c r="S337" s="26"/>
      <c r="T337" s="26"/>
      <c r="U337" s="26"/>
    </row>
    <row r="338" spans="1:21" ht="15" outlineLevel="2" thickBot="1" x14ac:dyDescent="0.35">
      <c r="A338" s="26"/>
      <c r="B338" s="50"/>
      <c r="C338" s="51" t="s">
        <v>110</v>
      </c>
      <c r="D338" s="46"/>
      <c r="E338" s="46"/>
      <c r="F338" s="181"/>
      <c r="G338" s="47">
        <f t="shared" si="232"/>
        <v>0</v>
      </c>
      <c r="H338" s="48">
        <f t="shared" si="233"/>
        <v>0</v>
      </c>
      <c r="I338" s="181"/>
      <c r="J338" s="47">
        <f t="shared" si="234"/>
        <v>0</v>
      </c>
      <c r="K338" s="48">
        <f t="shared" si="235"/>
        <v>0</v>
      </c>
      <c r="L338" s="181"/>
      <c r="M338" s="47">
        <f t="shared" si="236"/>
        <v>0</v>
      </c>
      <c r="N338" s="48">
        <f t="shared" si="237"/>
        <v>0</v>
      </c>
      <c r="O338" s="49"/>
      <c r="P338" s="26"/>
      <c r="Q338" s="26"/>
      <c r="R338" s="26"/>
      <c r="S338" s="26"/>
      <c r="T338" s="26"/>
      <c r="U338" s="26"/>
    </row>
    <row r="339" spans="1:21" ht="15" outlineLevel="1" thickBot="1" x14ac:dyDescent="0.35">
      <c r="A339" s="26"/>
      <c r="B339" s="52" t="str">
        <f>B332&amp;" Total"</f>
        <v>5.2 Total</v>
      </c>
      <c r="C339" s="53"/>
      <c r="D339" s="54"/>
      <c r="E339" s="54"/>
      <c r="F339" s="182"/>
      <c r="G339" s="54">
        <f>SUBTOTAL(9,G332:G338)</f>
        <v>0</v>
      </c>
      <c r="H339" s="55">
        <f>SUBTOTAL(9,H332:H338)</f>
        <v>0</v>
      </c>
      <c r="I339" s="182"/>
      <c r="J339" s="54">
        <f>SUBTOTAL(9,J332:J338)</f>
        <v>0</v>
      </c>
      <c r="K339" s="55">
        <f>SUBTOTAL(9,K332:K338)</f>
        <v>0</v>
      </c>
      <c r="L339" s="182"/>
      <c r="M339" s="54">
        <f>SUBTOTAL(9,M332:M338)</f>
        <v>0</v>
      </c>
      <c r="N339" s="55">
        <f>SUBTOTAL(9,N332:N338)</f>
        <v>0</v>
      </c>
      <c r="O339" s="49"/>
      <c r="P339" s="26"/>
      <c r="Q339" s="26"/>
      <c r="R339" s="26"/>
      <c r="S339" s="26"/>
      <c r="T339" s="26"/>
      <c r="U339" s="26"/>
    </row>
    <row r="340" spans="1:21" outlineLevel="2" x14ac:dyDescent="0.3">
      <c r="A340" s="26"/>
      <c r="B340" s="38">
        <v>5.3</v>
      </c>
      <c r="C340" s="39" t="s">
        <v>119</v>
      </c>
      <c r="D340" s="40"/>
      <c r="E340" s="40"/>
      <c r="F340" s="179"/>
      <c r="G340" s="180"/>
      <c r="H340" s="41"/>
      <c r="I340" s="179"/>
      <c r="J340" s="180"/>
      <c r="K340" s="41"/>
      <c r="L340" s="179"/>
      <c r="M340" s="180"/>
      <c r="N340" s="41"/>
      <c r="O340" s="42"/>
      <c r="P340" s="26"/>
      <c r="Q340" s="26"/>
      <c r="R340" s="26"/>
      <c r="S340" s="26"/>
      <c r="T340" s="26"/>
      <c r="U340" s="26"/>
    </row>
    <row r="341" spans="1:21" outlineLevel="2" x14ac:dyDescent="0.3">
      <c r="A341" s="26"/>
      <c r="B341" s="44"/>
      <c r="C341" s="45" t="s">
        <v>120</v>
      </c>
      <c r="D341" s="46"/>
      <c r="E341" s="46"/>
      <c r="F341" s="181"/>
      <c r="G341" s="47">
        <f t="shared" ref="G341:G346" si="238">+F341*E341*D341</f>
        <v>0</v>
      </c>
      <c r="H341" s="48">
        <f t="shared" ref="H341:H346" si="239">+G341/$H$3</f>
        <v>0</v>
      </c>
      <c r="I341" s="181"/>
      <c r="J341" s="47">
        <f t="shared" ref="J341:J346" si="240">+I341*E341*D341</f>
        <v>0</v>
      </c>
      <c r="K341" s="48">
        <f t="shared" ref="K341:K346" si="241">+J341/$H$3</f>
        <v>0</v>
      </c>
      <c r="L341" s="181"/>
      <c r="M341" s="47">
        <f t="shared" ref="M341:M346" si="242">+L341*E341*D341</f>
        <v>0</v>
      </c>
      <c r="N341" s="48">
        <f t="shared" ref="N341:N346" si="243">+M341/$H$3</f>
        <v>0</v>
      </c>
      <c r="O341" s="49"/>
      <c r="P341" s="26"/>
      <c r="Q341" s="26"/>
      <c r="R341" s="26"/>
      <c r="S341" s="26"/>
      <c r="T341" s="26"/>
      <c r="U341" s="26"/>
    </row>
    <row r="342" spans="1:21" outlineLevel="2" x14ac:dyDescent="0.3">
      <c r="A342" s="26"/>
      <c r="B342" s="50"/>
      <c r="C342" s="45" t="s">
        <v>120</v>
      </c>
      <c r="D342" s="46"/>
      <c r="E342" s="46"/>
      <c r="F342" s="181"/>
      <c r="G342" s="47">
        <f t="shared" si="238"/>
        <v>0</v>
      </c>
      <c r="H342" s="48">
        <f t="shared" si="239"/>
        <v>0</v>
      </c>
      <c r="I342" s="181"/>
      <c r="J342" s="47">
        <f t="shared" si="240"/>
        <v>0</v>
      </c>
      <c r="K342" s="48">
        <f t="shared" si="241"/>
        <v>0</v>
      </c>
      <c r="L342" s="181"/>
      <c r="M342" s="47">
        <f t="shared" si="242"/>
        <v>0</v>
      </c>
      <c r="N342" s="48">
        <f t="shared" si="243"/>
        <v>0</v>
      </c>
      <c r="O342" s="49"/>
      <c r="P342" s="26"/>
      <c r="Q342" s="26"/>
      <c r="R342" s="26"/>
      <c r="S342" s="26"/>
      <c r="T342" s="26"/>
      <c r="U342" s="26"/>
    </row>
    <row r="343" spans="1:21" outlineLevel="2" x14ac:dyDescent="0.3">
      <c r="A343" s="26"/>
      <c r="B343" s="50"/>
      <c r="C343" s="45" t="s">
        <v>120</v>
      </c>
      <c r="D343" s="46"/>
      <c r="E343" s="46"/>
      <c r="F343" s="181"/>
      <c r="G343" s="47">
        <f t="shared" si="238"/>
        <v>0</v>
      </c>
      <c r="H343" s="48">
        <f t="shared" si="239"/>
        <v>0</v>
      </c>
      <c r="I343" s="181"/>
      <c r="J343" s="47">
        <f t="shared" si="240"/>
        <v>0</v>
      </c>
      <c r="K343" s="48">
        <f t="shared" si="241"/>
        <v>0</v>
      </c>
      <c r="L343" s="181"/>
      <c r="M343" s="47">
        <f t="shared" si="242"/>
        <v>0</v>
      </c>
      <c r="N343" s="48">
        <f t="shared" si="243"/>
        <v>0</v>
      </c>
      <c r="O343" s="49"/>
      <c r="P343" s="26"/>
      <c r="Q343" s="26"/>
      <c r="R343" s="26"/>
      <c r="S343" s="26"/>
      <c r="T343" s="26"/>
      <c r="U343" s="26"/>
    </row>
    <row r="344" spans="1:21" outlineLevel="2" x14ac:dyDescent="0.3">
      <c r="A344" s="26"/>
      <c r="B344" s="50"/>
      <c r="C344" s="45" t="s">
        <v>120</v>
      </c>
      <c r="D344" s="46"/>
      <c r="E344" s="46"/>
      <c r="F344" s="181"/>
      <c r="G344" s="47">
        <f t="shared" si="238"/>
        <v>0</v>
      </c>
      <c r="H344" s="48">
        <f t="shared" si="239"/>
        <v>0</v>
      </c>
      <c r="I344" s="181"/>
      <c r="J344" s="47">
        <f t="shared" si="240"/>
        <v>0</v>
      </c>
      <c r="K344" s="48">
        <f t="shared" si="241"/>
        <v>0</v>
      </c>
      <c r="L344" s="181"/>
      <c r="M344" s="47">
        <f t="shared" si="242"/>
        <v>0</v>
      </c>
      <c r="N344" s="48">
        <f t="shared" si="243"/>
        <v>0</v>
      </c>
      <c r="O344" s="49"/>
      <c r="P344" s="26"/>
      <c r="Q344" s="26"/>
      <c r="R344" s="26"/>
      <c r="S344" s="26"/>
      <c r="T344" s="26"/>
      <c r="U344" s="26"/>
    </row>
    <row r="345" spans="1:21" outlineLevel="2" x14ac:dyDescent="0.3">
      <c r="A345" s="26"/>
      <c r="B345" s="50"/>
      <c r="C345" s="45" t="s">
        <v>120</v>
      </c>
      <c r="D345" s="46"/>
      <c r="E345" s="46"/>
      <c r="F345" s="181"/>
      <c r="G345" s="47">
        <f t="shared" si="238"/>
        <v>0</v>
      </c>
      <c r="H345" s="48">
        <f t="shared" si="239"/>
        <v>0</v>
      </c>
      <c r="I345" s="181"/>
      <c r="J345" s="47">
        <f t="shared" si="240"/>
        <v>0</v>
      </c>
      <c r="K345" s="48">
        <f t="shared" si="241"/>
        <v>0</v>
      </c>
      <c r="L345" s="181"/>
      <c r="M345" s="47">
        <f t="shared" si="242"/>
        <v>0</v>
      </c>
      <c r="N345" s="48">
        <f t="shared" si="243"/>
        <v>0</v>
      </c>
      <c r="O345" s="49"/>
      <c r="P345" s="26"/>
      <c r="Q345" s="26"/>
      <c r="R345" s="26"/>
      <c r="S345" s="26"/>
      <c r="T345" s="26"/>
      <c r="U345" s="26"/>
    </row>
    <row r="346" spans="1:21" ht="15" outlineLevel="2" thickBot="1" x14ac:dyDescent="0.35">
      <c r="A346" s="26"/>
      <c r="B346" s="50"/>
      <c r="C346" s="51" t="s">
        <v>110</v>
      </c>
      <c r="D346" s="46"/>
      <c r="E346" s="46"/>
      <c r="F346" s="181"/>
      <c r="G346" s="47">
        <f t="shared" si="238"/>
        <v>0</v>
      </c>
      <c r="H346" s="48">
        <f t="shared" si="239"/>
        <v>0</v>
      </c>
      <c r="I346" s="181"/>
      <c r="J346" s="47">
        <f t="shared" si="240"/>
        <v>0</v>
      </c>
      <c r="K346" s="48">
        <f t="shared" si="241"/>
        <v>0</v>
      </c>
      <c r="L346" s="181"/>
      <c r="M346" s="47">
        <f t="shared" si="242"/>
        <v>0</v>
      </c>
      <c r="N346" s="48">
        <f t="shared" si="243"/>
        <v>0</v>
      </c>
      <c r="O346" s="49"/>
      <c r="P346" s="26"/>
      <c r="Q346" s="26"/>
      <c r="R346" s="26"/>
      <c r="S346" s="26"/>
      <c r="T346" s="26"/>
      <c r="U346" s="26"/>
    </row>
    <row r="347" spans="1:21" ht="15" outlineLevel="1" thickBot="1" x14ac:dyDescent="0.35">
      <c r="A347" s="26"/>
      <c r="B347" s="52" t="str">
        <f>B340&amp;" Total"</f>
        <v>5.3 Total</v>
      </c>
      <c r="C347" s="53"/>
      <c r="D347" s="54"/>
      <c r="E347" s="54"/>
      <c r="F347" s="182"/>
      <c r="G347" s="54">
        <f>SUBTOTAL(9,G340:G346)</f>
        <v>0</v>
      </c>
      <c r="H347" s="55">
        <f>SUBTOTAL(9,H340:H346)</f>
        <v>0</v>
      </c>
      <c r="I347" s="182"/>
      <c r="J347" s="54">
        <f>SUBTOTAL(9,J340:J346)</f>
        <v>0</v>
      </c>
      <c r="K347" s="55">
        <f>SUBTOTAL(9,K340:K346)</f>
        <v>0</v>
      </c>
      <c r="L347" s="182"/>
      <c r="M347" s="54">
        <f>SUBTOTAL(9,M340:M346)</f>
        <v>0</v>
      </c>
      <c r="N347" s="55">
        <f>SUBTOTAL(9,N340:N346)</f>
        <v>0</v>
      </c>
      <c r="O347" s="49"/>
      <c r="P347" s="26"/>
      <c r="Q347" s="26"/>
      <c r="R347" s="26"/>
      <c r="S347" s="26"/>
      <c r="T347" s="26"/>
      <c r="U347" s="26"/>
    </row>
    <row r="348" spans="1:21" outlineLevel="2" x14ac:dyDescent="0.3">
      <c r="A348" s="26"/>
      <c r="B348" s="38">
        <v>5.4</v>
      </c>
      <c r="C348" s="39" t="s">
        <v>119</v>
      </c>
      <c r="D348" s="40"/>
      <c r="E348" s="40"/>
      <c r="F348" s="179"/>
      <c r="G348" s="180"/>
      <c r="H348" s="41"/>
      <c r="I348" s="179"/>
      <c r="J348" s="180"/>
      <c r="K348" s="41"/>
      <c r="L348" s="179"/>
      <c r="M348" s="180"/>
      <c r="N348" s="41"/>
      <c r="O348" s="42"/>
      <c r="P348" s="26"/>
      <c r="Q348" s="26"/>
      <c r="R348" s="26"/>
      <c r="S348" s="26"/>
      <c r="T348" s="26"/>
      <c r="U348" s="26"/>
    </row>
    <row r="349" spans="1:21" outlineLevel="2" x14ac:dyDescent="0.3">
      <c r="A349" s="26"/>
      <c r="B349" s="44"/>
      <c r="C349" s="45" t="s">
        <v>120</v>
      </c>
      <c r="D349" s="46"/>
      <c r="E349" s="46"/>
      <c r="F349" s="181"/>
      <c r="G349" s="47">
        <f t="shared" ref="G349:G354" si="244">+F349*E349*D349</f>
        <v>0</v>
      </c>
      <c r="H349" s="48">
        <f t="shared" ref="H349:H354" si="245">+G349/$H$3</f>
        <v>0</v>
      </c>
      <c r="I349" s="181"/>
      <c r="J349" s="47">
        <f t="shared" ref="J349:J354" si="246">+I349*E349*D349</f>
        <v>0</v>
      </c>
      <c r="K349" s="48">
        <f t="shared" ref="K349:K354" si="247">+J349/$H$3</f>
        <v>0</v>
      </c>
      <c r="L349" s="181"/>
      <c r="M349" s="47">
        <f t="shared" ref="M349:M354" si="248">+L349*E349*D349</f>
        <v>0</v>
      </c>
      <c r="N349" s="48">
        <f t="shared" ref="N349:N354" si="249">+M349/$H$3</f>
        <v>0</v>
      </c>
      <c r="O349" s="49"/>
      <c r="P349" s="26"/>
      <c r="Q349" s="26"/>
      <c r="R349" s="26"/>
      <c r="S349" s="26"/>
      <c r="T349" s="26"/>
      <c r="U349" s="26"/>
    </row>
    <row r="350" spans="1:21" outlineLevel="2" x14ac:dyDescent="0.3">
      <c r="A350" s="26"/>
      <c r="B350" s="50"/>
      <c r="C350" s="45" t="s">
        <v>120</v>
      </c>
      <c r="D350" s="46"/>
      <c r="E350" s="46"/>
      <c r="F350" s="181"/>
      <c r="G350" s="47">
        <f t="shared" si="244"/>
        <v>0</v>
      </c>
      <c r="H350" s="48">
        <f t="shared" si="245"/>
        <v>0</v>
      </c>
      <c r="I350" s="181"/>
      <c r="J350" s="47">
        <f t="shared" si="246"/>
        <v>0</v>
      </c>
      <c r="K350" s="48">
        <f t="shared" si="247"/>
        <v>0</v>
      </c>
      <c r="L350" s="181"/>
      <c r="M350" s="47">
        <f t="shared" si="248"/>
        <v>0</v>
      </c>
      <c r="N350" s="48">
        <f t="shared" si="249"/>
        <v>0</v>
      </c>
      <c r="O350" s="49"/>
      <c r="P350" s="26"/>
      <c r="Q350" s="26"/>
      <c r="R350" s="26"/>
      <c r="S350" s="26"/>
      <c r="T350" s="26"/>
      <c r="U350" s="26"/>
    </row>
    <row r="351" spans="1:21" outlineLevel="2" x14ac:dyDescent="0.3">
      <c r="A351" s="26"/>
      <c r="B351" s="50"/>
      <c r="C351" s="45" t="s">
        <v>120</v>
      </c>
      <c r="D351" s="46"/>
      <c r="E351" s="46"/>
      <c r="F351" s="181"/>
      <c r="G351" s="47">
        <f t="shared" si="244"/>
        <v>0</v>
      </c>
      <c r="H351" s="48">
        <f t="shared" si="245"/>
        <v>0</v>
      </c>
      <c r="I351" s="181"/>
      <c r="J351" s="47">
        <f t="shared" si="246"/>
        <v>0</v>
      </c>
      <c r="K351" s="48">
        <f t="shared" si="247"/>
        <v>0</v>
      </c>
      <c r="L351" s="181"/>
      <c r="M351" s="47">
        <f t="shared" si="248"/>
        <v>0</v>
      </c>
      <c r="N351" s="48">
        <f t="shared" si="249"/>
        <v>0</v>
      </c>
      <c r="O351" s="49"/>
      <c r="P351" s="26"/>
      <c r="Q351" s="26"/>
      <c r="R351" s="26"/>
      <c r="S351" s="26"/>
      <c r="T351" s="26"/>
      <c r="U351" s="26"/>
    </row>
    <row r="352" spans="1:21" outlineLevel="2" x14ac:dyDescent="0.3">
      <c r="A352" s="26"/>
      <c r="B352" s="50"/>
      <c r="C352" s="45" t="s">
        <v>120</v>
      </c>
      <c r="D352" s="46"/>
      <c r="E352" s="46"/>
      <c r="F352" s="181"/>
      <c r="G352" s="47">
        <f t="shared" si="244"/>
        <v>0</v>
      </c>
      <c r="H352" s="48">
        <f t="shared" si="245"/>
        <v>0</v>
      </c>
      <c r="I352" s="181"/>
      <c r="J352" s="47">
        <f t="shared" si="246"/>
        <v>0</v>
      </c>
      <c r="K352" s="48">
        <f t="shared" si="247"/>
        <v>0</v>
      </c>
      <c r="L352" s="181"/>
      <c r="M352" s="47">
        <f t="shared" si="248"/>
        <v>0</v>
      </c>
      <c r="N352" s="48">
        <f t="shared" si="249"/>
        <v>0</v>
      </c>
      <c r="O352" s="49"/>
      <c r="P352" s="26"/>
      <c r="Q352" s="26"/>
      <c r="R352" s="26"/>
      <c r="S352" s="26"/>
      <c r="T352" s="26"/>
      <c r="U352" s="26"/>
    </row>
    <row r="353" spans="1:21" outlineLevel="2" x14ac:dyDescent="0.3">
      <c r="A353" s="26"/>
      <c r="B353" s="50"/>
      <c r="C353" s="45" t="s">
        <v>120</v>
      </c>
      <c r="D353" s="46"/>
      <c r="E353" s="46"/>
      <c r="F353" s="181"/>
      <c r="G353" s="47">
        <f t="shared" si="244"/>
        <v>0</v>
      </c>
      <c r="H353" s="48">
        <f t="shared" si="245"/>
        <v>0</v>
      </c>
      <c r="I353" s="181"/>
      <c r="J353" s="47">
        <f t="shared" si="246"/>
        <v>0</v>
      </c>
      <c r="K353" s="48">
        <f t="shared" si="247"/>
        <v>0</v>
      </c>
      <c r="L353" s="181"/>
      <c r="M353" s="47">
        <f t="shared" si="248"/>
        <v>0</v>
      </c>
      <c r="N353" s="48">
        <f t="shared" si="249"/>
        <v>0</v>
      </c>
      <c r="O353" s="49"/>
      <c r="P353" s="26"/>
      <c r="Q353" s="26"/>
      <c r="R353" s="26"/>
      <c r="S353" s="26"/>
      <c r="T353" s="26"/>
      <c r="U353" s="26"/>
    </row>
    <row r="354" spans="1:21" ht="15" outlineLevel="2" thickBot="1" x14ac:dyDescent="0.35">
      <c r="A354" s="26"/>
      <c r="B354" s="50"/>
      <c r="C354" s="51" t="s">
        <v>110</v>
      </c>
      <c r="D354" s="46"/>
      <c r="E354" s="46"/>
      <c r="F354" s="181"/>
      <c r="G354" s="47">
        <f t="shared" si="244"/>
        <v>0</v>
      </c>
      <c r="H354" s="48">
        <f t="shared" si="245"/>
        <v>0</v>
      </c>
      <c r="I354" s="181"/>
      <c r="J354" s="47">
        <f t="shared" si="246"/>
        <v>0</v>
      </c>
      <c r="K354" s="48">
        <f t="shared" si="247"/>
        <v>0</v>
      </c>
      <c r="L354" s="181"/>
      <c r="M354" s="47">
        <f t="shared" si="248"/>
        <v>0</v>
      </c>
      <c r="N354" s="48">
        <f t="shared" si="249"/>
        <v>0</v>
      </c>
      <c r="O354" s="49"/>
      <c r="P354" s="26"/>
      <c r="Q354" s="26"/>
      <c r="R354" s="26"/>
      <c r="S354" s="26"/>
      <c r="T354" s="26"/>
      <c r="U354" s="26"/>
    </row>
    <row r="355" spans="1:21" ht="15" outlineLevel="1" thickBot="1" x14ac:dyDescent="0.35">
      <c r="A355" s="26"/>
      <c r="B355" s="52" t="str">
        <f>B348&amp;" Total"</f>
        <v>5.4 Total</v>
      </c>
      <c r="C355" s="53"/>
      <c r="D355" s="54"/>
      <c r="E355" s="54"/>
      <c r="F355" s="182"/>
      <c r="G355" s="54">
        <f>SUBTOTAL(9,G348:G354)</f>
        <v>0</v>
      </c>
      <c r="H355" s="55">
        <f>SUBTOTAL(9,H348:H354)</f>
        <v>0</v>
      </c>
      <c r="I355" s="182"/>
      <c r="J355" s="54">
        <f>SUBTOTAL(9,J348:J354)</f>
        <v>0</v>
      </c>
      <c r="K355" s="55">
        <f>SUBTOTAL(9,K348:K354)</f>
        <v>0</v>
      </c>
      <c r="L355" s="182"/>
      <c r="M355" s="54">
        <f>SUBTOTAL(9,M348:M354)</f>
        <v>0</v>
      </c>
      <c r="N355" s="55">
        <f>SUBTOTAL(9,N348:N354)</f>
        <v>0</v>
      </c>
      <c r="O355" s="49"/>
      <c r="P355" s="26"/>
      <c r="Q355" s="26"/>
      <c r="R355" s="26"/>
      <c r="S355" s="26"/>
      <c r="T355" s="26"/>
      <c r="U355" s="26"/>
    </row>
    <row r="356" spans="1:21" outlineLevel="2" x14ac:dyDescent="0.3">
      <c r="A356" s="26"/>
      <c r="B356" s="38">
        <v>5.5</v>
      </c>
      <c r="C356" s="39" t="s">
        <v>119</v>
      </c>
      <c r="D356" s="40"/>
      <c r="E356" s="40"/>
      <c r="F356" s="179"/>
      <c r="G356" s="180"/>
      <c r="H356" s="41"/>
      <c r="I356" s="179"/>
      <c r="J356" s="180"/>
      <c r="K356" s="41"/>
      <c r="L356" s="179"/>
      <c r="M356" s="180"/>
      <c r="N356" s="41"/>
      <c r="O356" s="42"/>
      <c r="P356" s="26"/>
      <c r="Q356" s="26"/>
      <c r="R356" s="26"/>
      <c r="S356" s="26"/>
      <c r="T356" s="26"/>
      <c r="U356" s="26"/>
    </row>
    <row r="357" spans="1:21" outlineLevel="2" x14ac:dyDescent="0.3">
      <c r="A357" s="26"/>
      <c r="B357" s="44"/>
      <c r="C357" s="45" t="s">
        <v>120</v>
      </c>
      <c r="D357" s="46"/>
      <c r="E357" s="46"/>
      <c r="F357" s="181"/>
      <c r="G357" s="47">
        <f t="shared" ref="G357:G362" si="250">+F357*E357*D357</f>
        <v>0</v>
      </c>
      <c r="H357" s="48">
        <f t="shared" ref="H357:H362" si="251">+G357/$H$3</f>
        <v>0</v>
      </c>
      <c r="I357" s="181"/>
      <c r="J357" s="47">
        <f t="shared" ref="J357:J362" si="252">+I357*E357*D357</f>
        <v>0</v>
      </c>
      <c r="K357" s="48">
        <f t="shared" ref="K357:K362" si="253">+J357/$H$3</f>
        <v>0</v>
      </c>
      <c r="L357" s="181"/>
      <c r="M357" s="47">
        <f t="shared" ref="M357:M362" si="254">+L357*E357*D357</f>
        <v>0</v>
      </c>
      <c r="N357" s="48">
        <f t="shared" ref="N357:N362" si="255">+M357/$H$3</f>
        <v>0</v>
      </c>
      <c r="O357" s="49"/>
      <c r="P357" s="26"/>
      <c r="Q357" s="26"/>
      <c r="R357" s="26"/>
      <c r="S357" s="26"/>
      <c r="T357" s="26"/>
      <c r="U357" s="26"/>
    </row>
    <row r="358" spans="1:21" outlineLevel="2" x14ac:dyDescent="0.3">
      <c r="A358" s="26"/>
      <c r="B358" s="50"/>
      <c r="C358" s="45" t="s">
        <v>120</v>
      </c>
      <c r="D358" s="46"/>
      <c r="E358" s="46"/>
      <c r="F358" s="181"/>
      <c r="G358" s="47">
        <f t="shared" si="250"/>
        <v>0</v>
      </c>
      <c r="H358" s="48">
        <f t="shared" si="251"/>
        <v>0</v>
      </c>
      <c r="I358" s="181"/>
      <c r="J358" s="47">
        <f t="shared" si="252"/>
        <v>0</v>
      </c>
      <c r="K358" s="48">
        <f t="shared" si="253"/>
        <v>0</v>
      </c>
      <c r="L358" s="181"/>
      <c r="M358" s="47">
        <f t="shared" si="254"/>
        <v>0</v>
      </c>
      <c r="N358" s="48">
        <f t="shared" si="255"/>
        <v>0</v>
      </c>
      <c r="O358" s="49"/>
      <c r="P358" s="26"/>
      <c r="Q358" s="26"/>
      <c r="R358" s="26"/>
      <c r="S358" s="26"/>
      <c r="T358" s="26"/>
      <c r="U358" s="26"/>
    </row>
    <row r="359" spans="1:21" outlineLevel="2" x14ac:dyDescent="0.3">
      <c r="A359" s="26"/>
      <c r="B359" s="50"/>
      <c r="C359" s="45" t="s">
        <v>120</v>
      </c>
      <c r="D359" s="46"/>
      <c r="E359" s="46"/>
      <c r="F359" s="181"/>
      <c r="G359" s="47">
        <f t="shared" si="250"/>
        <v>0</v>
      </c>
      <c r="H359" s="48">
        <f t="shared" si="251"/>
        <v>0</v>
      </c>
      <c r="I359" s="181"/>
      <c r="J359" s="47">
        <f t="shared" si="252"/>
        <v>0</v>
      </c>
      <c r="K359" s="48">
        <f t="shared" si="253"/>
        <v>0</v>
      </c>
      <c r="L359" s="181"/>
      <c r="M359" s="47">
        <f t="shared" si="254"/>
        <v>0</v>
      </c>
      <c r="N359" s="48">
        <f t="shared" si="255"/>
        <v>0</v>
      </c>
      <c r="O359" s="49"/>
      <c r="P359" s="26"/>
      <c r="Q359" s="26"/>
      <c r="R359" s="26"/>
      <c r="S359" s="26"/>
      <c r="T359" s="26"/>
      <c r="U359" s="26"/>
    </row>
    <row r="360" spans="1:21" outlineLevel="2" x14ac:dyDescent="0.3">
      <c r="A360" s="26"/>
      <c r="B360" s="50"/>
      <c r="C360" s="45" t="s">
        <v>120</v>
      </c>
      <c r="D360" s="46"/>
      <c r="E360" s="46"/>
      <c r="F360" s="181"/>
      <c r="G360" s="47">
        <f t="shared" si="250"/>
        <v>0</v>
      </c>
      <c r="H360" s="48">
        <f t="shared" si="251"/>
        <v>0</v>
      </c>
      <c r="I360" s="181"/>
      <c r="J360" s="47">
        <f t="shared" si="252"/>
        <v>0</v>
      </c>
      <c r="K360" s="48">
        <f t="shared" si="253"/>
        <v>0</v>
      </c>
      <c r="L360" s="181"/>
      <c r="M360" s="47">
        <f t="shared" si="254"/>
        <v>0</v>
      </c>
      <c r="N360" s="48">
        <f t="shared" si="255"/>
        <v>0</v>
      </c>
      <c r="O360" s="49"/>
      <c r="P360" s="26"/>
      <c r="Q360" s="26"/>
      <c r="R360" s="26"/>
      <c r="S360" s="26"/>
      <c r="T360" s="26"/>
      <c r="U360" s="26"/>
    </row>
    <row r="361" spans="1:21" outlineLevel="2" x14ac:dyDescent="0.3">
      <c r="A361" s="26"/>
      <c r="B361" s="50"/>
      <c r="C361" s="45" t="s">
        <v>120</v>
      </c>
      <c r="D361" s="46"/>
      <c r="E361" s="46"/>
      <c r="F361" s="181"/>
      <c r="G361" s="47">
        <f t="shared" si="250"/>
        <v>0</v>
      </c>
      <c r="H361" s="48">
        <f t="shared" si="251"/>
        <v>0</v>
      </c>
      <c r="I361" s="181"/>
      <c r="J361" s="47">
        <f t="shared" si="252"/>
        <v>0</v>
      </c>
      <c r="K361" s="48">
        <f t="shared" si="253"/>
        <v>0</v>
      </c>
      <c r="L361" s="181"/>
      <c r="M361" s="47">
        <f t="shared" si="254"/>
        <v>0</v>
      </c>
      <c r="N361" s="48">
        <f t="shared" si="255"/>
        <v>0</v>
      </c>
      <c r="O361" s="49"/>
      <c r="P361" s="26"/>
      <c r="Q361" s="26"/>
      <c r="R361" s="26"/>
      <c r="S361" s="26"/>
      <c r="T361" s="26"/>
      <c r="U361" s="26"/>
    </row>
    <row r="362" spans="1:21" ht="15" outlineLevel="2" thickBot="1" x14ac:dyDescent="0.35">
      <c r="A362" s="26"/>
      <c r="B362" s="50"/>
      <c r="C362" s="51" t="s">
        <v>110</v>
      </c>
      <c r="D362" s="46"/>
      <c r="E362" s="46"/>
      <c r="F362" s="181"/>
      <c r="G362" s="47">
        <f t="shared" si="250"/>
        <v>0</v>
      </c>
      <c r="H362" s="48">
        <f t="shared" si="251"/>
        <v>0</v>
      </c>
      <c r="I362" s="181"/>
      <c r="J362" s="47">
        <f t="shared" si="252"/>
        <v>0</v>
      </c>
      <c r="K362" s="48">
        <f t="shared" si="253"/>
        <v>0</v>
      </c>
      <c r="L362" s="181"/>
      <c r="M362" s="47">
        <f t="shared" si="254"/>
        <v>0</v>
      </c>
      <c r="N362" s="48">
        <f t="shared" si="255"/>
        <v>0</v>
      </c>
      <c r="O362" s="49"/>
      <c r="P362" s="26"/>
      <c r="Q362" s="26"/>
      <c r="R362" s="26"/>
      <c r="S362" s="26"/>
      <c r="T362" s="26"/>
      <c r="U362" s="26"/>
    </row>
    <row r="363" spans="1:21" ht="15" outlineLevel="1" thickBot="1" x14ac:dyDescent="0.35">
      <c r="A363" s="26"/>
      <c r="B363" s="52" t="str">
        <f>B356&amp;" Total"</f>
        <v>5.5 Total</v>
      </c>
      <c r="C363" s="53"/>
      <c r="D363" s="54"/>
      <c r="E363" s="54"/>
      <c r="F363" s="182"/>
      <c r="G363" s="54">
        <f>SUBTOTAL(9,G356:G362)</f>
        <v>0</v>
      </c>
      <c r="H363" s="55">
        <f>SUBTOTAL(9,H356:H362)</f>
        <v>0</v>
      </c>
      <c r="I363" s="182"/>
      <c r="J363" s="54">
        <f>SUBTOTAL(9,J356:J362)</f>
        <v>0</v>
      </c>
      <c r="K363" s="55">
        <f>SUBTOTAL(9,K356:K362)</f>
        <v>0</v>
      </c>
      <c r="L363" s="182"/>
      <c r="M363" s="54">
        <f>SUBTOTAL(9,M356:M362)</f>
        <v>0</v>
      </c>
      <c r="N363" s="55">
        <f>SUBTOTAL(9,N356:N362)</f>
        <v>0</v>
      </c>
      <c r="O363" s="49"/>
      <c r="P363" s="26"/>
      <c r="Q363" s="26"/>
      <c r="R363" s="26"/>
      <c r="S363" s="26"/>
      <c r="T363" s="26"/>
      <c r="U363" s="26"/>
    </row>
    <row r="364" spans="1:21" ht="15" outlineLevel="1" thickBot="1" x14ac:dyDescent="0.35">
      <c r="A364" s="26"/>
      <c r="B364" s="63"/>
      <c r="C364" s="64"/>
      <c r="D364" s="65"/>
      <c r="E364" s="65"/>
      <c r="F364" s="184"/>
      <c r="G364" s="65"/>
      <c r="H364" s="66"/>
      <c r="I364" s="184"/>
      <c r="J364" s="65"/>
      <c r="K364" s="66"/>
      <c r="L364" s="184"/>
      <c r="M364" s="65"/>
      <c r="N364" s="66"/>
      <c r="O364" s="67"/>
      <c r="P364" s="26"/>
      <c r="Q364" s="26"/>
      <c r="R364" s="26"/>
      <c r="S364" s="26"/>
      <c r="T364" s="26"/>
      <c r="U364" s="26"/>
    </row>
    <row r="365" spans="1:21" outlineLevel="1" x14ac:dyDescent="0.3">
      <c r="A365" s="26"/>
      <c r="B365" s="68"/>
      <c r="C365" s="69"/>
      <c r="D365" s="70"/>
      <c r="E365" s="70"/>
      <c r="F365" s="185"/>
      <c r="G365" s="70"/>
      <c r="H365" s="71"/>
      <c r="I365" s="185"/>
      <c r="J365" s="70"/>
      <c r="K365" s="71"/>
      <c r="L365" s="185"/>
      <c r="M365" s="70"/>
      <c r="N365" s="71"/>
      <c r="O365" s="26"/>
      <c r="P365" s="26"/>
      <c r="Q365" s="26"/>
      <c r="R365" s="26"/>
      <c r="S365" s="26"/>
      <c r="T365" s="26"/>
      <c r="U365" s="26"/>
    </row>
    <row r="366" spans="1:21" ht="16.2" thickBot="1" x14ac:dyDescent="0.35">
      <c r="A366" s="26"/>
      <c r="B366" s="72" t="s">
        <v>128</v>
      </c>
      <c r="C366" s="73"/>
      <c r="D366" s="74"/>
      <c r="E366" s="75"/>
      <c r="F366" s="186"/>
      <c r="G366" s="75">
        <f>SUBTOTAL(9,G9:G365)</f>
        <v>6450000</v>
      </c>
      <c r="H366" s="76">
        <f>SUBTOTAL(9,H9:H364)</f>
        <v>11621.621621621622</v>
      </c>
      <c r="I366" s="186"/>
      <c r="J366" s="75">
        <f>SUBTOTAL(9,J9:J365)</f>
        <v>6450000</v>
      </c>
      <c r="K366" s="76">
        <f>SUBTOTAL(9,K9:K364)</f>
        <v>11621.621621621622</v>
      </c>
      <c r="L366" s="186"/>
      <c r="M366" s="75">
        <f>SUBTOTAL(9,M9:M365)</f>
        <v>6450000</v>
      </c>
      <c r="N366" s="76">
        <f>SUBTOTAL(9,N9:N364)</f>
        <v>11621.621621621622</v>
      </c>
      <c r="O366" s="26"/>
      <c r="P366" s="26"/>
      <c r="Q366" s="26"/>
      <c r="R366" s="26"/>
      <c r="S366" s="26"/>
      <c r="T366" s="26"/>
      <c r="U366" s="26"/>
    </row>
    <row r="367" spans="1:21" x14ac:dyDescent="0.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</row>
    <row r="368" spans="1:21" x14ac:dyDescent="0.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</row>
    <row r="369" spans="1:21" x14ac:dyDescent="0.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</row>
    <row r="370" spans="1:21" x14ac:dyDescent="0.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</row>
    <row r="371" spans="1:21" x14ac:dyDescent="0.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</row>
    <row r="372" spans="1:21" x14ac:dyDescent="0.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</row>
    <row r="373" spans="1:21" s="26" customFormat="1" x14ac:dyDescent="0.3"/>
    <row r="374" spans="1:21" s="26" customFormat="1" x14ac:dyDescent="0.3"/>
    <row r="375" spans="1:21" s="26" customFormat="1" x14ac:dyDescent="0.3"/>
    <row r="376" spans="1:21" s="26" customFormat="1" x14ac:dyDescent="0.3"/>
    <row r="377" spans="1:21" s="26" customFormat="1" x14ac:dyDescent="0.3"/>
    <row r="378" spans="1:21" s="26" customFormat="1" x14ac:dyDescent="0.3"/>
    <row r="379" spans="1:21" s="26" customFormat="1" x14ac:dyDescent="0.3"/>
    <row r="380" spans="1:21" s="26" customFormat="1" x14ac:dyDescent="0.3"/>
    <row r="381" spans="1:21" s="26" customFormat="1" x14ac:dyDescent="0.3"/>
    <row r="382" spans="1:21" s="26" customFormat="1" x14ac:dyDescent="0.3"/>
    <row r="383" spans="1:21" s="26" customFormat="1" x14ac:dyDescent="0.3"/>
    <row r="384" spans="1:21" s="26" customFormat="1" x14ac:dyDescent="0.3"/>
    <row r="385" s="26" customFormat="1" x14ac:dyDescent="0.3"/>
    <row r="386" s="26" customFormat="1" x14ac:dyDescent="0.3"/>
    <row r="387" s="26" customFormat="1" x14ac:dyDescent="0.3"/>
    <row r="388" s="26" customFormat="1" x14ac:dyDescent="0.3"/>
    <row r="389" s="26" customFormat="1" x14ac:dyDescent="0.3"/>
    <row r="390" s="26" customFormat="1" x14ac:dyDescent="0.3"/>
    <row r="391" s="26" customFormat="1" x14ac:dyDescent="0.3"/>
    <row r="392" s="26" customFormat="1" x14ac:dyDescent="0.3"/>
    <row r="393" s="26" customFormat="1" x14ac:dyDescent="0.3"/>
    <row r="394" s="26" customFormat="1" x14ac:dyDescent="0.3"/>
    <row r="395" s="26" customFormat="1" x14ac:dyDescent="0.3"/>
    <row r="396" s="26" customFormat="1" x14ac:dyDescent="0.3"/>
    <row r="397" s="26" customFormat="1" x14ac:dyDescent="0.3"/>
    <row r="398" s="26" customFormat="1" x14ac:dyDescent="0.3"/>
    <row r="399" s="26" customFormat="1" x14ac:dyDescent="0.3"/>
    <row r="400" s="26" customFormat="1" x14ac:dyDescent="0.3"/>
    <row r="401" s="26" customFormat="1" x14ac:dyDescent="0.3"/>
    <row r="402" s="26" customFormat="1" x14ac:dyDescent="0.3"/>
    <row r="403" s="26" customFormat="1" x14ac:dyDescent="0.3"/>
    <row r="404" s="26" customFormat="1" x14ac:dyDescent="0.3"/>
    <row r="405" s="26" customFormat="1" x14ac:dyDescent="0.3"/>
    <row r="406" s="26" customFormat="1" x14ac:dyDescent="0.3"/>
    <row r="407" s="26" customFormat="1" x14ac:dyDescent="0.3"/>
    <row r="408" s="26" customFormat="1" x14ac:dyDescent="0.3"/>
    <row r="409" s="26" customFormat="1" x14ac:dyDescent="0.3"/>
    <row r="410" s="26" customFormat="1" x14ac:dyDescent="0.3"/>
    <row r="411" s="26" customFormat="1" x14ac:dyDescent="0.3"/>
    <row r="412" s="26" customFormat="1" x14ac:dyDescent="0.3"/>
    <row r="413" s="26" customFormat="1" x14ac:dyDescent="0.3"/>
    <row r="414" s="26" customFormat="1" x14ac:dyDescent="0.3"/>
    <row r="415" s="26" customFormat="1" x14ac:dyDescent="0.3"/>
    <row r="416" s="26" customFormat="1" x14ac:dyDescent="0.3"/>
    <row r="417" s="26" customFormat="1" x14ac:dyDescent="0.3"/>
    <row r="418" s="26" customFormat="1" x14ac:dyDescent="0.3"/>
    <row r="419" s="26" customFormat="1" x14ac:dyDescent="0.3"/>
    <row r="420" s="26" customFormat="1" x14ac:dyDescent="0.3"/>
    <row r="421" s="26" customFormat="1" x14ac:dyDescent="0.3"/>
    <row r="422" s="26" customFormat="1" x14ac:dyDescent="0.3"/>
    <row r="423" s="26" customFormat="1" x14ac:dyDescent="0.3"/>
    <row r="424" s="26" customFormat="1" x14ac:dyDescent="0.3"/>
    <row r="425" s="26" customFormat="1" x14ac:dyDescent="0.3"/>
    <row r="426" s="26" customFormat="1" x14ac:dyDescent="0.3"/>
    <row r="427" s="26" customFormat="1" x14ac:dyDescent="0.3"/>
    <row r="428" s="26" customFormat="1" x14ac:dyDescent="0.3"/>
    <row r="429" s="26" customFormat="1" x14ac:dyDescent="0.3"/>
    <row r="430" s="26" customFormat="1" x14ac:dyDescent="0.3"/>
    <row r="431" s="26" customFormat="1" x14ac:dyDescent="0.3"/>
    <row r="432" s="26" customFormat="1" x14ac:dyDescent="0.3"/>
    <row r="433" s="26" customFormat="1" x14ac:dyDescent="0.3"/>
    <row r="434" s="26" customFormat="1" x14ac:dyDescent="0.3"/>
    <row r="435" s="26" customFormat="1" x14ac:dyDescent="0.3"/>
    <row r="436" s="26" customFormat="1" x14ac:dyDescent="0.3"/>
    <row r="437" s="26" customFormat="1" x14ac:dyDescent="0.3"/>
    <row r="438" s="26" customFormat="1" x14ac:dyDescent="0.3"/>
    <row r="439" s="26" customFormat="1" x14ac:dyDescent="0.3"/>
    <row r="440" s="26" customFormat="1" x14ac:dyDescent="0.3"/>
    <row r="441" s="26" customFormat="1" x14ac:dyDescent="0.3"/>
    <row r="442" s="26" customFormat="1" x14ac:dyDescent="0.3"/>
    <row r="443" s="26" customFormat="1" x14ac:dyDescent="0.3"/>
    <row r="444" s="26" customFormat="1" x14ac:dyDescent="0.3"/>
    <row r="445" s="26" customFormat="1" x14ac:dyDescent="0.3"/>
    <row r="446" s="26" customFormat="1" x14ac:dyDescent="0.3"/>
    <row r="447" s="26" customFormat="1" x14ac:dyDescent="0.3"/>
    <row r="448" s="26" customFormat="1" x14ac:dyDescent="0.3"/>
    <row r="449" s="26" customFormat="1" x14ac:dyDescent="0.3"/>
    <row r="450" s="26" customFormat="1" x14ac:dyDescent="0.3"/>
    <row r="451" s="26" customFormat="1" x14ac:dyDescent="0.3"/>
    <row r="452" s="26" customFormat="1" x14ac:dyDescent="0.3"/>
    <row r="453" s="26" customFormat="1" x14ac:dyDescent="0.3"/>
    <row r="454" s="26" customFormat="1" x14ac:dyDescent="0.3"/>
    <row r="455" s="26" customFormat="1" x14ac:dyDescent="0.3"/>
    <row r="456" s="26" customFormat="1" x14ac:dyDescent="0.3"/>
    <row r="457" s="26" customFormat="1" x14ac:dyDescent="0.3"/>
    <row r="458" s="26" customFormat="1" x14ac:dyDescent="0.3"/>
    <row r="459" s="26" customFormat="1" x14ac:dyDescent="0.3"/>
    <row r="460" s="26" customFormat="1" x14ac:dyDescent="0.3"/>
    <row r="461" s="26" customFormat="1" x14ac:dyDescent="0.3"/>
    <row r="462" s="26" customFormat="1" x14ac:dyDescent="0.3"/>
    <row r="463" s="26" customFormat="1" x14ac:dyDescent="0.3"/>
    <row r="464" s="26" customFormat="1" x14ac:dyDescent="0.3"/>
    <row r="465" s="26" customFormat="1" x14ac:dyDescent="0.3"/>
    <row r="466" s="26" customFormat="1" x14ac:dyDescent="0.3"/>
    <row r="467" s="26" customFormat="1" x14ac:dyDescent="0.3"/>
    <row r="468" s="26" customFormat="1" x14ac:dyDescent="0.3"/>
    <row r="469" s="26" customFormat="1" x14ac:dyDescent="0.3"/>
    <row r="470" s="26" customFormat="1" x14ac:dyDescent="0.3"/>
    <row r="471" s="26" customFormat="1" x14ac:dyDescent="0.3"/>
    <row r="472" s="26" customFormat="1" x14ac:dyDescent="0.3"/>
    <row r="473" s="26" customFormat="1" x14ac:dyDescent="0.3"/>
    <row r="474" s="26" customFormat="1" x14ac:dyDescent="0.3"/>
    <row r="475" s="26" customFormat="1" x14ac:dyDescent="0.3"/>
    <row r="476" s="26" customFormat="1" x14ac:dyDescent="0.3"/>
    <row r="477" s="26" customFormat="1" x14ac:dyDescent="0.3"/>
    <row r="478" s="26" customFormat="1" x14ac:dyDescent="0.3"/>
    <row r="479" s="26" customFormat="1" x14ac:dyDescent="0.3"/>
    <row r="480" s="26" customFormat="1" x14ac:dyDescent="0.3"/>
    <row r="481" s="26" customFormat="1" x14ac:dyDescent="0.3"/>
    <row r="482" s="26" customFormat="1" x14ac:dyDescent="0.3"/>
    <row r="483" s="26" customFormat="1" x14ac:dyDescent="0.3"/>
    <row r="484" s="26" customFormat="1" x14ac:dyDescent="0.3"/>
    <row r="485" s="26" customFormat="1" x14ac:dyDescent="0.3"/>
    <row r="486" s="26" customFormat="1" x14ac:dyDescent="0.3"/>
    <row r="487" s="26" customFormat="1" x14ac:dyDescent="0.3"/>
    <row r="488" s="26" customFormat="1" x14ac:dyDescent="0.3"/>
    <row r="489" s="26" customFormat="1" x14ac:dyDescent="0.3"/>
    <row r="490" s="26" customFormat="1" x14ac:dyDescent="0.3"/>
    <row r="491" s="26" customFormat="1" x14ac:dyDescent="0.3"/>
    <row r="492" s="26" customFormat="1" x14ac:dyDescent="0.3"/>
    <row r="493" s="26" customFormat="1" x14ac:dyDescent="0.3"/>
    <row r="494" s="26" customFormat="1" x14ac:dyDescent="0.3"/>
    <row r="495" s="26" customFormat="1" x14ac:dyDescent="0.3"/>
    <row r="496" s="26" customFormat="1" x14ac:dyDescent="0.3"/>
    <row r="497" s="26" customFormat="1" x14ac:dyDescent="0.3"/>
    <row r="498" s="26" customFormat="1" x14ac:dyDescent="0.3"/>
    <row r="499" s="26" customFormat="1" x14ac:dyDescent="0.3"/>
    <row r="500" s="26" customFormat="1" x14ac:dyDescent="0.3"/>
    <row r="501" s="26" customFormat="1" x14ac:dyDescent="0.3"/>
    <row r="502" s="26" customFormat="1" x14ac:dyDescent="0.3"/>
    <row r="503" s="26" customFormat="1" x14ac:dyDescent="0.3"/>
    <row r="504" s="26" customFormat="1" x14ac:dyDescent="0.3"/>
    <row r="505" s="26" customFormat="1" x14ac:dyDescent="0.3"/>
    <row r="506" s="26" customFormat="1" x14ac:dyDescent="0.3"/>
    <row r="507" s="26" customFormat="1" x14ac:dyDescent="0.3"/>
    <row r="508" s="26" customFormat="1" x14ac:dyDescent="0.3"/>
    <row r="509" s="26" customFormat="1" x14ac:dyDescent="0.3"/>
    <row r="510" s="26" customFormat="1" x14ac:dyDescent="0.3"/>
    <row r="511" s="26" customFormat="1" x14ac:dyDescent="0.3"/>
    <row r="512" s="26" customFormat="1" x14ac:dyDescent="0.3"/>
    <row r="513" s="26" customFormat="1" x14ac:dyDescent="0.3"/>
    <row r="514" s="26" customFormat="1" x14ac:dyDescent="0.3"/>
    <row r="515" s="26" customFormat="1" x14ac:dyDescent="0.3"/>
    <row r="516" s="26" customFormat="1" x14ac:dyDescent="0.3"/>
    <row r="517" s="26" customFormat="1" x14ac:dyDescent="0.3"/>
    <row r="518" s="26" customFormat="1" x14ac:dyDescent="0.3"/>
    <row r="519" s="26" customFormat="1" x14ac:dyDescent="0.3"/>
    <row r="520" s="26" customFormat="1" x14ac:dyDescent="0.3"/>
    <row r="521" s="26" customFormat="1" x14ac:dyDescent="0.3"/>
    <row r="522" s="26" customFormat="1" x14ac:dyDescent="0.3"/>
    <row r="523" s="26" customFormat="1" x14ac:dyDescent="0.3"/>
    <row r="524" s="26" customFormat="1" x14ac:dyDescent="0.3"/>
    <row r="525" s="26" customFormat="1" x14ac:dyDescent="0.3"/>
    <row r="526" s="26" customFormat="1" x14ac:dyDescent="0.3"/>
    <row r="527" s="26" customFormat="1" x14ac:dyDescent="0.3"/>
    <row r="528" s="26" customFormat="1" x14ac:dyDescent="0.3"/>
    <row r="529" s="26" customFormat="1" x14ac:dyDescent="0.3"/>
    <row r="530" s="26" customFormat="1" x14ac:dyDescent="0.3"/>
    <row r="531" s="26" customFormat="1" x14ac:dyDescent="0.3"/>
    <row r="532" s="26" customFormat="1" x14ac:dyDescent="0.3"/>
    <row r="533" s="26" customFormat="1" x14ac:dyDescent="0.3"/>
    <row r="534" s="26" customFormat="1" x14ac:dyDescent="0.3"/>
    <row r="535" s="26" customFormat="1" x14ac:dyDescent="0.3"/>
    <row r="536" s="26" customFormat="1" x14ac:dyDescent="0.3"/>
    <row r="537" s="26" customFormat="1" x14ac:dyDescent="0.3"/>
    <row r="538" s="26" customFormat="1" x14ac:dyDescent="0.3"/>
    <row r="539" s="26" customFormat="1" x14ac:dyDescent="0.3"/>
    <row r="540" s="26" customFormat="1" x14ac:dyDescent="0.3"/>
    <row r="541" s="26" customFormat="1" x14ac:dyDescent="0.3"/>
    <row r="542" s="26" customFormat="1" x14ac:dyDescent="0.3"/>
    <row r="543" s="26" customFormat="1" x14ac:dyDescent="0.3"/>
    <row r="544" s="26" customFormat="1" x14ac:dyDescent="0.3"/>
    <row r="545" s="26" customFormat="1" x14ac:dyDescent="0.3"/>
    <row r="546" s="26" customFormat="1" x14ac:dyDescent="0.3"/>
    <row r="547" s="26" customFormat="1" x14ac:dyDescent="0.3"/>
    <row r="548" s="26" customFormat="1" x14ac:dyDescent="0.3"/>
    <row r="549" s="26" customFormat="1" x14ac:dyDescent="0.3"/>
    <row r="550" s="26" customFormat="1" x14ac:dyDescent="0.3"/>
    <row r="551" s="26" customFormat="1" x14ac:dyDescent="0.3"/>
    <row r="552" s="26" customFormat="1" x14ac:dyDescent="0.3"/>
    <row r="553" s="26" customFormat="1" x14ac:dyDescent="0.3"/>
    <row r="554" s="26" customFormat="1" x14ac:dyDescent="0.3"/>
    <row r="555" s="26" customFormat="1" x14ac:dyDescent="0.3"/>
    <row r="556" s="26" customFormat="1" x14ac:dyDescent="0.3"/>
    <row r="557" s="26" customFormat="1" x14ac:dyDescent="0.3"/>
    <row r="558" s="26" customFormat="1" x14ac:dyDescent="0.3"/>
    <row r="559" s="26" customFormat="1" x14ac:dyDescent="0.3"/>
    <row r="560" s="26" customFormat="1" x14ac:dyDescent="0.3"/>
    <row r="561" s="26" customFormat="1" x14ac:dyDescent="0.3"/>
    <row r="562" s="26" customFormat="1" x14ac:dyDescent="0.3"/>
    <row r="563" s="26" customFormat="1" x14ac:dyDescent="0.3"/>
    <row r="564" s="26" customFormat="1" x14ac:dyDescent="0.3"/>
    <row r="565" s="26" customFormat="1" x14ac:dyDescent="0.3"/>
    <row r="566" s="26" customFormat="1" x14ac:dyDescent="0.3"/>
    <row r="567" s="26" customFormat="1" x14ac:dyDescent="0.3"/>
    <row r="568" s="26" customFormat="1" x14ac:dyDescent="0.3"/>
    <row r="569" s="26" customFormat="1" x14ac:dyDescent="0.3"/>
    <row r="570" s="26" customFormat="1" x14ac:dyDescent="0.3"/>
    <row r="571" s="26" customFormat="1" x14ac:dyDescent="0.3"/>
    <row r="572" s="26" customFormat="1" x14ac:dyDescent="0.3"/>
    <row r="573" s="26" customFormat="1" x14ac:dyDescent="0.3"/>
    <row r="574" s="26" customFormat="1" x14ac:dyDescent="0.3"/>
    <row r="575" s="26" customFormat="1" x14ac:dyDescent="0.3"/>
    <row r="576" s="26" customFormat="1" x14ac:dyDescent="0.3"/>
    <row r="577" s="26" customFormat="1" x14ac:dyDescent="0.3"/>
    <row r="578" s="26" customFormat="1" x14ac:dyDescent="0.3"/>
    <row r="579" s="26" customFormat="1" x14ac:dyDescent="0.3"/>
    <row r="580" s="26" customFormat="1" x14ac:dyDescent="0.3"/>
    <row r="581" s="26" customFormat="1" x14ac:dyDescent="0.3"/>
    <row r="582" s="26" customFormat="1" x14ac:dyDescent="0.3"/>
    <row r="583" s="26" customFormat="1" x14ac:dyDescent="0.3"/>
    <row r="584" s="26" customFormat="1" x14ac:dyDescent="0.3"/>
    <row r="585" s="26" customFormat="1" x14ac:dyDescent="0.3"/>
    <row r="586" s="26" customFormat="1" x14ac:dyDescent="0.3"/>
    <row r="587" s="26" customFormat="1" x14ac:dyDescent="0.3"/>
    <row r="588" s="26" customFormat="1" x14ac:dyDescent="0.3"/>
    <row r="589" s="26" customFormat="1" x14ac:dyDescent="0.3"/>
    <row r="590" s="26" customFormat="1" x14ac:dyDescent="0.3"/>
    <row r="591" s="26" customFormat="1" x14ac:dyDescent="0.3"/>
    <row r="592" s="26" customFormat="1" x14ac:dyDescent="0.3"/>
    <row r="593" s="26" customFormat="1" x14ac:dyDescent="0.3"/>
    <row r="594" s="26" customFormat="1" x14ac:dyDescent="0.3"/>
    <row r="595" s="26" customFormat="1" x14ac:dyDescent="0.3"/>
    <row r="596" s="26" customFormat="1" x14ac:dyDescent="0.3"/>
    <row r="597" s="26" customFormat="1" x14ac:dyDescent="0.3"/>
    <row r="598" s="26" customFormat="1" x14ac:dyDescent="0.3"/>
    <row r="599" s="26" customFormat="1" x14ac:dyDescent="0.3"/>
    <row r="600" s="26" customFormat="1" x14ac:dyDescent="0.3"/>
    <row r="601" s="26" customFormat="1" x14ac:dyDescent="0.3"/>
    <row r="602" s="26" customFormat="1" x14ac:dyDescent="0.3"/>
    <row r="603" s="26" customFormat="1" x14ac:dyDescent="0.3"/>
    <row r="604" s="26" customFormat="1" x14ac:dyDescent="0.3"/>
    <row r="605" s="26" customFormat="1" x14ac:dyDescent="0.3"/>
    <row r="606" s="26" customFormat="1" x14ac:dyDescent="0.3"/>
    <row r="607" s="26" customFormat="1" x14ac:dyDescent="0.3"/>
    <row r="608" s="26" customFormat="1" x14ac:dyDescent="0.3"/>
    <row r="609" s="26" customFormat="1" x14ac:dyDescent="0.3"/>
    <row r="610" s="26" customFormat="1" x14ac:dyDescent="0.3"/>
    <row r="611" s="26" customFormat="1" x14ac:dyDescent="0.3"/>
    <row r="612" s="26" customFormat="1" x14ac:dyDescent="0.3"/>
    <row r="613" s="26" customFormat="1" x14ac:dyDescent="0.3"/>
    <row r="614" s="26" customFormat="1" x14ac:dyDescent="0.3"/>
    <row r="615" s="26" customFormat="1" x14ac:dyDescent="0.3"/>
    <row r="616" s="26" customFormat="1" x14ac:dyDescent="0.3"/>
    <row r="617" s="26" customFormat="1" x14ac:dyDescent="0.3"/>
    <row r="618" s="26" customFormat="1" x14ac:dyDescent="0.3"/>
    <row r="619" s="26" customFormat="1" x14ac:dyDescent="0.3"/>
    <row r="620" s="26" customFormat="1" x14ac:dyDescent="0.3"/>
    <row r="621" s="26" customFormat="1" x14ac:dyDescent="0.3"/>
    <row r="622" s="26" customFormat="1" x14ac:dyDescent="0.3"/>
    <row r="623" s="26" customFormat="1" x14ac:dyDescent="0.3"/>
    <row r="624" s="26" customFormat="1" x14ac:dyDescent="0.3"/>
    <row r="625" s="26" customFormat="1" x14ac:dyDescent="0.3"/>
    <row r="626" s="26" customFormat="1" x14ac:dyDescent="0.3"/>
    <row r="627" s="26" customFormat="1" x14ac:dyDescent="0.3"/>
    <row r="628" s="26" customFormat="1" x14ac:dyDescent="0.3"/>
  </sheetData>
  <mergeCells count="6">
    <mergeCell ref="E2:G2"/>
    <mergeCell ref="E3:G3"/>
    <mergeCell ref="B4:O5"/>
    <mergeCell ref="F6:H6"/>
    <mergeCell ref="I6:K6"/>
    <mergeCell ref="L6:N6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ACDF1-2926-4AC9-BA6A-BA2AB64EC094}">
  <sheetPr>
    <tabColor theme="0"/>
  </sheetPr>
  <dimension ref="B1:BJ190"/>
  <sheetViews>
    <sheetView zoomScale="90" zoomScaleNormal="90" workbookViewId="0">
      <selection activeCell="I33" sqref="I33"/>
    </sheetView>
    <sheetView workbookViewId="1">
      <selection activeCell="C11" sqref="C11"/>
    </sheetView>
  </sheetViews>
  <sheetFormatPr defaultColWidth="8.88671875" defaultRowHeight="15.6" x14ac:dyDescent="0.3"/>
  <cols>
    <col min="1" max="1" width="1.88671875" style="172" customWidth="1"/>
    <col min="2" max="2" width="57.77734375" style="172" customWidth="1"/>
    <col min="3" max="7" width="24.77734375" style="172" customWidth="1"/>
    <col min="8" max="8" width="17.109375" style="172" customWidth="1"/>
    <col min="9" max="9" width="17" style="172" customWidth="1"/>
    <col min="10" max="10" width="16.44140625" style="172" customWidth="1"/>
    <col min="11" max="11" width="15.88671875" style="212" customWidth="1"/>
    <col min="12" max="62" width="8.88671875" style="169"/>
    <col min="63" max="16384" width="8.88671875" style="172"/>
  </cols>
  <sheetData>
    <row r="1" spans="2:11" s="169" customFormat="1" ht="25.8" x14ac:dyDescent="0.3">
      <c r="B1" s="168" t="str">
        <f>'Budget Detail'!C3</f>
        <v>&lt;Company&gt;</v>
      </c>
      <c r="C1" s="168"/>
      <c r="D1" s="168"/>
      <c r="E1" s="168"/>
      <c r="F1" s="168"/>
      <c r="G1" s="168"/>
      <c r="K1" s="210"/>
    </row>
    <row r="2" spans="2:11" s="169" customFormat="1" ht="6" customHeight="1" x14ac:dyDescent="0.3">
      <c r="K2" s="210"/>
    </row>
    <row r="3" spans="2:11" s="169" customFormat="1" x14ac:dyDescent="0.3">
      <c r="B3" s="169" t="s">
        <v>3</v>
      </c>
      <c r="C3" s="169" t="s">
        <v>4</v>
      </c>
      <c r="K3" s="210"/>
    </row>
    <row r="4" spans="2:11" s="169" customFormat="1" x14ac:dyDescent="0.3">
      <c r="B4" s="169" t="s">
        <v>157</v>
      </c>
      <c r="C4" s="83" t="str">
        <f>'Budget Detail'!D5</f>
        <v>RFP 2026-XXX</v>
      </c>
      <c r="K4" s="210"/>
    </row>
    <row r="5" spans="2:11" s="169" customFormat="1" x14ac:dyDescent="0.3">
      <c r="B5" s="169" t="s">
        <v>5</v>
      </c>
      <c r="C5" s="169" t="s">
        <v>139</v>
      </c>
      <c r="K5" s="210"/>
    </row>
    <row r="6" spans="2:11" s="169" customFormat="1" x14ac:dyDescent="0.3">
      <c r="B6" s="169" t="s">
        <v>151</v>
      </c>
      <c r="C6" s="299" t="str">
        <f>'Budget Detail'!D7</f>
        <v>&lt;enter Period of Performance&gt;</v>
      </c>
      <c r="D6" s="299"/>
      <c r="E6" s="299"/>
      <c r="K6" s="210"/>
    </row>
    <row r="7" spans="2:11" s="169" customFormat="1" x14ac:dyDescent="0.3">
      <c r="K7" s="210"/>
    </row>
    <row r="8" spans="2:11" s="169" customFormat="1" ht="16.2" thickBot="1" x14ac:dyDescent="0.35"/>
    <row r="9" spans="2:11" s="169" customFormat="1" x14ac:dyDescent="0.3">
      <c r="B9" s="215" t="s">
        <v>170</v>
      </c>
      <c r="C9" s="215" t="s">
        <v>147</v>
      </c>
      <c r="D9" s="215" t="s">
        <v>153</v>
      </c>
      <c r="E9" s="215" t="s">
        <v>154</v>
      </c>
      <c r="F9" s="215" t="s">
        <v>149</v>
      </c>
      <c r="G9" s="244" t="s">
        <v>138</v>
      </c>
    </row>
    <row r="10" spans="2:11" s="169" customFormat="1" x14ac:dyDescent="0.3">
      <c r="B10" s="216" t="s">
        <v>7</v>
      </c>
      <c r="C10" s="237">
        <f>'Budget Detail'!J56/'Budget Detail'!$D$13</f>
        <v>0</v>
      </c>
      <c r="D10" s="237">
        <f>'Budget Detail'!L56/'Budget Detail'!$D$13</f>
        <v>0</v>
      </c>
      <c r="E10" s="237">
        <f>'Budget Detail'!N56/'Budget Detail'!$D$13</f>
        <v>0</v>
      </c>
      <c r="F10" s="237">
        <f>'Budget Detail'!P56/'Budget Detail'!$D$13</f>
        <v>0</v>
      </c>
      <c r="G10" s="245">
        <f>'Budget Detail'!R56/'Budget Detail'!$D$13</f>
        <v>0</v>
      </c>
    </row>
    <row r="11" spans="2:11" s="169" customFormat="1" x14ac:dyDescent="0.3">
      <c r="B11" s="217"/>
      <c r="C11" s="217"/>
      <c r="D11" s="217"/>
      <c r="E11" s="217"/>
      <c r="F11" s="217"/>
      <c r="G11" s="246"/>
    </row>
    <row r="12" spans="2:11" s="169" customFormat="1" x14ac:dyDescent="0.3">
      <c r="B12" s="218" t="s">
        <v>8</v>
      </c>
      <c r="C12" s="238">
        <f>'Budget Detail'!J71/'Budget Detail'!$D$13</f>
        <v>0</v>
      </c>
      <c r="D12" s="238">
        <f>'Budget Detail'!L71/'Budget Detail'!$D$13</f>
        <v>0</v>
      </c>
      <c r="E12" s="238">
        <f>'Budget Detail'!N71/'Budget Detail'!$D$13</f>
        <v>0</v>
      </c>
      <c r="F12" s="238">
        <f>'Budget Detail'!P71/'Budget Detail'!$D$13</f>
        <v>0</v>
      </c>
      <c r="G12" s="247">
        <f>'Budget Detail'!R71/'Budget Detail'!$D$13</f>
        <v>0</v>
      </c>
    </row>
    <row r="13" spans="2:11" s="169" customFormat="1" x14ac:dyDescent="0.3">
      <c r="B13" s="217"/>
      <c r="C13" s="217"/>
      <c r="D13" s="217"/>
      <c r="E13" s="217"/>
      <c r="F13" s="217"/>
      <c r="G13" s="246"/>
    </row>
    <row r="14" spans="2:11" s="169" customFormat="1" x14ac:dyDescent="0.3">
      <c r="B14" s="218" t="s">
        <v>9</v>
      </c>
      <c r="C14" s="238">
        <f>'Budget Detail'!J86/'Budget Detail'!$D$13</f>
        <v>0</v>
      </c>
      <c r="D14" s="238">
        <f>'Budget Detail'!L86/'Budget Detail'!$D$13</f>
        <v>0</v>
      </c>
      <c r="E14" s="238">
        <f>'Budget Detail'!N86/'Budget Detail'!$D$13</f>
        <v>0</v>
      </c>
      <c r="F14" s="238">
        <f>'Budget Detail'!P86/'Budget Detail'!$D$13</f>
        <v>0</v>
      </c>
      <c r="G14" s="247">
        <f>'Budget Detail'!R86/'Budget Detail'!$D$13</f>
        <v>0</v>
      </c>
    </row>
    <row r="15" spans="2:11" s="169" customFormat="1" x14ac:dyDescent="0.3">
      <c r="B15" s="217"/>
      <c r="C15" s="217"/>
      <c r="D15" s="217"/>
      <c r="E15" s="217"/>
      <c r="F15" s="217"/>
      <c r="G15" s="246"/>
    </row>
    <row r="16" spans="2:11" s="169" customFormat="1" x14ac:dyDescent="0.3">
      <c r="B16" s="219" t="s">
        <v>49</v>
      </c>
      <c r="C16" s="239">
        <f>'Budget Detail'!J151/'Budget Detail'!$D$13</f>
        <v>0</v>
      </c>
      <c r="D16" s="239">
        <f>'Budget Detail'!L151/'Budget Detail'!$D$13</f>
        <v>0</v>
      </c>
      <c r="E16" s="239">
        <f>'Budget Detail'!N151/'Budget Detail'!$D$13</f>
        <v>0</v>
      </c>
      <c r="F16" s="239">
        <f>'Budget Detail'!P151/'Budget Detail'!$D$13</f>
        <v>0</v>
      </c>
      <c r="G16" s="248">
        <f>'Budget Detail'!R151/'Budget Detail'!$D$13</f>
        <v>0</v>
      </c>
    </row>
    <row r="17" spans="2:11" s="169" customFormat="1" x14ac:dyDescent="0.3">
      <c r="B17" s="217"/>
      <c r="C17" s="217"/>
      <c r="D17" s="217"/>
      <c r="E17" s="217"/>
      <c r="F17" s="217"/>
      <c r="G17" s="246"/>
    </row>
    <row r="18" spans="2:11" s="169" customFormat="1" x14ac:dyDescent="0.3">
      <c r="B18" s="219" t="s">
        <v>159</v>
      </c>
      <c r="C18" s="240">
        <f>'Budget Detail'!J166/'Budget Detail'!$D$13</f>
        <v>0</v>
      </c>
      <c r="D18" s="240">
        <f>'Budget Detail'!L166/'Budget Detail'!$D$13</f>
        <v>0</v>
      </c>
      <c r="E18" s="240">
        <f>'Budget Detail'!N166/'Budget Detail'!$D$13</f>
        <v>0</v>
      </c>
      <c r="F18" s="240">
        <f>'Budget Detail'!P166/'Budget Detail'!$D$13</f>
        <v>0</v>
      </c>
      <c r="G18" s="249">
        <f>'Budget Detail'!R166/'Budget Detail'!$D$13</f>
        <v>0</v>
      </c>
    </row>
    <row r="19" spans="2:11" s="169" customFormat="1" x14ac:dyDescent="0.3">
      <c r="B19" s="217"/>
      <c r="C19" s="217"/>
      <c r="D19" s="217"/>
      <c r="E19" s="217"/>
      <c r="F19" s="217"/>
      <c r="G19" s="246"/>
    </row>
    <row r="20" spans="2:11" s="169" customFormat="1" x14ac:dyDescent="0.3">
      <c r="B20" s="218" t="s">
        <v>160</v>
      </c>
      <c r="C20" s="238">
        <f>'Budget Detail'!J181/'Budget Detail'!$D$13</f>
        <v>0</v>
      </c>
      <c r="D20" s="238">
        <f>'Budget Detail'!L181/'Budget Detail'!$D$13</f>
        <v>0</v>
      </c>
      <c r="E20" s="238">
        <f>'Budget Detail'!N181/'Budget Detail'!$D$13</f>
        <v>0</v>
      </c>
      <c r="F20" s="238">
        <f>'Budget Detail'!P181/'Budget Detail'!$D$13</f>
        <v>0</v>
      </c>
      <c r="G20" s="247">
        <f>'Budget Detail'!R181/'Budget Detail'!$D$13</f>
        <v>0</v>
      </c>
    </row>
    <row r="21" spans="2:11" s="169" customFormat="1" x14ac:dyDescent="0.3">
      <c r="B21" s="220"/>
      <c r="C21" s="220"/>
      <c r="D21" s="220"/>
      <c r="E21" s="220"/>
      <c r="F21" s="220"/>
      <c r="G21" s="250"/>
    </row>
    <row r="22" spans="2:11" s="169" customFormat="1" x14ac:dyDescent="0.3">
      <c r="B22" s="219" t="s">
        <v>67</v>
      </c>
      <c r="C22" s="239">
        <f>'Budget Detail'!J196/'Budget Detail'!$D$13</f>
        <v>0</v>
      </c>
      <c r="D22" s="239">
        <f>'Budget Detail'!L196/'Budget Detail'!$D$13</f>
        <v>0</v>
      </c>
      <c r="E22" s="239">
        <f>'Budget Detail'!N196/'Budget Detail'!$D$13</f>
        <v>0</v>
      </c>
      <c r="F22" s="239">
        <f>'Budget Detail'!P196/'Budget Detail'!$D$13</f>
        <v>0</v>
      </c>
      <c r="G22" s="248">
        <f>'Budget Detail'!R196/'Budget Detail'!$D$13</f>
        <v>0</v>
      </c>
    </row>
    <row r="23" spans="2:11" s="169" customFormat="1" ht="16.2" thickBot="1" x14ac:dyDescent="0.35">
      <c r="B23" s="222"/>
      <c r="C23" s="222"/>
      <c r="D23" s="222"/>
      <c r="E23" s="222"/>
      <c r="F23" s="222"/>
      <c r="G23" s="251"/>
    </row>
    <row r="24" spans="2:11" s="169" customFormat="1" x14ac:dyDescent="0.3">
      <c r="B24" s="219" t="s">
        <v>161</v>
      </c>
      <c r="C24" s="239">
        <f>'Budget Detail'!J218/'Budget Detail'!$D$13</f>
        <v>0</v>
      </c>
      <c r="D24" s="239">
        <f>'Budget Detail'!L218/'Budget Detail'!$D$13</f>
        <v>0</v>
      </c>
      <c r="E24" s="239">
        <f>'Budget Detail'!N218/'Budget Detail'!$D$13</f>
        <v>0</v>
      </c>
      <c r="F24" s="239">
        <f>'Budget Detail'!P218/'Budget Detail'!$D$13</f>
        <v>0</v>
      </c>
      <c r="G24" s="248">
        <f>'Budget Detail'!R218/'Budget Detail'!$D$13</f>
        <v>0</v>
      </c>
    </row>
    <row r="25" spans="2:11" s="169" customFormat="1" ht="16.2" thickBot="1" x14ac:dyDescent="0.35">
      <c r="B25" s="236"/>
      <c r="C25" s="236"/>
      <c r="D25" s="236"/>
      <c r="E25" s="236"/>
      <c r="F25" s="236"/>
      <c r="G25" s="252"/>
    </row>
    <row r="26" spans="2:11" s="169" customFormat="1" ht="16.2" thickBot="1" x14ac:dyDescent="0.35">
      <c r="B26" s="223" t="s">
        <v>163</v>
      </c>
      <c r="C26" s="243">
        <f>SUM(C10:C25)</f>
        <v>0</v>
      </c>
      <c r="D26" s="243">
        <f>SUM(D10:D25)</f>
        <v>0</v>
      </c>
      <c r="E26" s="243">
        <f>SUM(E10:E25)</f>
        <v>0</v>
      </c>
      <c r="F26" s="243">
        <f>SUM(F10:F25)</f>
        <v>0</v>
      </c>
      <c r="G26" s="253">
        <f>SUM(G10:G25)</f>
        <v>0</v>
      </c>
    </row>
    <row r="27" spans="2:11" s="169" customFormat="1" x14ac:dyDescent="0.3">
      <c r="B27" s="221"/>
      <c r="C27" s="221"/>
      <c r="D27" s="221"/>
      <c r="E27" s="221"/>
      <c r="F27" s="221"/>
      <c r="G27" s="254"/>
    </row>
    <row r="28" spans="2:11" s="169" customFormat="1" x14ac:dyDescent="0.3">
      <c r="B28" s="224" t="s">
        <v>162</v>
      </c>
      <c r="C28" s="241">
        <f>'Budget Detail'!J226/'Budget Detail'!$D$13</f>
        <v>0</v>
      </c>
      <c r="D28" s="241">
        <f>'Budget Detail'!L226/'Budget Detail'!$D$13</f>
        <v>0</v>
      </c>
      <c r="E28" s="241">
        <f>'Budget Detail'!N226/'Budget Detail'!$D$13</f>
        <v>0</v>
      </c>
      <c r="F28" s="241">
        <f>'Budget Detail'!P226/'Budget Detail'!$D$13</f>
        <v>0</v>
      </c>
      <c r="G28" s="255">
        <f>'Budget Detail'!R226/'Budget Detail'!$D$13</f>
        <v>0</v>
      </c>
    </row>
    <row r="29" spans="2:11" s="169" customFormat="1" ht="16.2" thickBot="1" x14ac:dyDescent="0.35">
      <c r="B29" s="225"/>
      <c r="C29" s="225"/>
      <c r="D29" s="225"/>
      <c r="E29" s="225"/>
      <c r="F29" s="225"/>
      <c r="G29" s="256"/>
    </row>
    <row r="30" spans="2:11" s="169" customFormat="1" ht="15" customHeight="1" thickBot="1" x14ac:dyDescent="0.35">
      <c r="B30" s="226" t="s">
        <v>164</v>
      </c>
      <c r="C30" s="242">
        <f>SUM(C26,C28)</f>
        <v>0</v>
      </c>
      <c r="D30" s="242">
        <f t="shared" ref="D30:F30" si="0">SUM(D26,D28)</f>
        <v>0</v>
      </c>
      <c r="E30" s="242">
        <f t="shared" si="0"/>
        <v>0</v>
      </c>
      <c r="F30" s="242">
        <f t="shared" si="0"/>
        <v>0</v>
      </c>
      <c r="G30" s="257">
        <f>SUM(G26,G28)</f>
        <v>0</v>
      </c>
    </row>
    <row r="31" spans="2:11" s="169" customFormat="1" x14ac:dyDescent="0.3">
      <c r="K31" s="210"/>
    </row>
    <row r="32" spans="2:11" s="169" customFormat="1" x14ac:dyDescent="0.3">
      <c r="H32" s="171" t="s">
        <v>11</v>
      </c>
      <c r="I32" s="171">
        <f>G30-'Budget Detail'!S228</f>
        <v>0</v>
      </c>
      <c r="J32" s="170"/>
      <c r="K32" s="211"/>
    </row>
    <row r="33" spans="8:11" s="169" customFormat="1" x14ac:dyDescent="0.3">
      <c r="H33" s="171"/>
      <c r="I33" s="171"/>
      <c r="J33" s="171"/>
      <c r="K33" s="211"/>
    </row>
    <row r="34" spans="8:11" s="169" customFormat="1" x14ac:dyDescent="0.3">
      <c r="I34" s="171"/>
      <c r="J34" s="171"/>
      <c r="K34" s="210"/>
    </row>
    <row r="35" spans="8:11" s="169" customFormat="1" x14ac:dyDescent="0.3">
      <c r="K35" s="210"/>
    </row>
    <row r="36" spans="8:11" s="169" customFormat="1" x14ac:dyDescent="0.3">
      <c r="K36" s="210"/>
    </row>
    <row r="37" spans="8:11" s="169" customFormat="1" x14ac:dyDescent="0.3">
      <c r="K37" s="210"/>
    </row>
    <row r="38" spans="8:11" s="169" customFormat="1" x14ac:dyDescent="0.3">
      <c r="K38" s="210"/>
    </row>
    <row r="39" spans="8:11" s="169" customFormat="1" x14ac:dyDescent="0.3">
      <c r="K39" s="210"/>
    </row>
    <row r="40" spans="8:11" s="169" customFormat="1" x14ac:dyDescent="0.3">
      <c r="K40" s="210"/>
    </row>
    <row r="41" spans="8:11" s="169" customFormat="1" x14ac:dyDescent="0.3">
      <c r="K41" s="210"/>
    </row>
    <row r="42" spans="8:11" s="169" customFormat="1" x14ac:dyDescent="0.3">
      <c r="K42" s="210"/>
    </row>
    <row r="43" spans="8:11" s="169" customFormat="1" x14ac:dyDescent="0.3">
      <c r="K43" s="210"/>
    </row>
    <row r="44" spans="8:11" s="169" customFormat="1" x14ac:dyDescent="0.3">
      <c r="K44" s="210"/>
    </row>
    <row r="45" spans="8:11" s="169" customFormat="1" x14ac:dyDescent="0.3">
      <c r="K45" s="210"/>
    </row>
    <row r="46" spans="8:11" s="169" customFormat="1" x14ac:dyDescent="0.3">
      <c r="K46" s="210"/>
    </row>
    <row r="47" spans="8:11" s="169" customFormat="1" x14ac:dyDescent="0.3">
      <c r="K47" s="210"/>
    </row>
    <row r="48" spans="8:11" s="169" customFormat="1" x14ac:dyDescent="0.3">
      <c r="K48" s="210"/>
    </row>
    <row r="49" spans="11:11" s="169" customFormat="1" x14ac:dyDescent="0.3">
      <c r="K49" s="210"/>
    </row>
    <row r="50" spans="11:11" s="169" customFormat="1" x14ac:dyDescent="0.3">
      <c r="K50" s="210"/>
    </row>
    <row r="51" spans="11:11" s="169" customFormat="1" x14ac:dyDescent="0.3">
      <c r="K51" s="210"/>
    </row>
    <row r="52" spans="11:11" s="169" customFormat="1" x14ac:dyDescent="0.3">
      <c r="K52" s="210"/>
    </row>
    <row r="53" spans="11:11" s="169" customFormat="1" x14ac:dyDescent="0.3">
      <c r="K53" s="210"/>
    </row>
    <row r="54" spans="11:11" s="169" customFormat="1" x14ac:dyDescent="0.3">
      <c r="K54" s="210"/>
    </row>
    <row r="55" spans="11:11" s="169" customFormat="1" x14ac:dyDescent="0.3">
      <c r="K55" s="210"/>
    </row>
    <row r="56" spans="11:11" s="169" customFormat="1" x14ac:dyDescent="0.3">
      <c r="K56" s="210"/>
    </row>
    <row r="57" spans="11:11" s="169" customFormat="1" x14ac:dyDescent="0.3">
      <c r="K57" s="210"/>
    </row>
    <row r="58" spans="11:11" s="169" customFormat="1" x14ac:dyDescent="0.3">
      <c r="K58" s="210"/>
    </row>
    <row r="59" spans="11:11" s="169" customFormat="1" x14ac:dyDescent="0.3">
      <c r="K59" s="210"/>
    </row>
    <row r="60" spans="11:11" s="169" customFormat="1" x14ac:dyDescent="0.3">
      <c r="K60" s="210"/>
    </row>
    <row r="61" spans="11:11" s="169" customFormat="1" x14ac:dyDescent="0.3">
      <c r="K61" s="210"/>
    </row>
    <row r="62" spans="11:11" s="169" customFormat="1" x14ac:dyDescent="0.3">
      <c r="K62" s="210"/>
    </row>
    <row r="63" spans="11:11" s="169" customFormat="1" x14ac:dyDescent="0.3">
      <c r="K63" s="210"/>
    </row>
    <row r="64" spans="11:11" s="169" customFormat="1" x14ac:dyDescent="0.3">
      <c r="K64" s="210"/>
    </row>
    <row r="65" spans="11:11" s="169" customFormat="1" x14ac:dyDescent="0.3">
      <c r="K65" s="210"/>
    </row>
    <row r="66" spans="11:11" s="169" customFormat="1" x14ac:dyDescent="0.3">
      <c r="K66" s="210"/>
    </row>
    <row r="67" spans="11:11" s="169" customFormat="1" x14ac:dyDescent="0.3">
      <c r="K67" s="210"/>
    </row>
    <row r="68" spans="11:11" s="169" customFormat="1" x14ac:dyDescent="0.3">
      <c r="K68" s="210"/>
    </row>
    <row r="69" spans="11:11" s="169" customFormat="1" x14ac:dyDescent="0.3">
      <c r="K69" s="210"/>
    </row>
    <row r="70" spans="11:11" s="169" customFormat="1" x14ac:dyDescent="0.3">
      <c r="K70" s="210"/>
    </row>
    <row r="71" spans="11:11" s="169" customFormat="1" x14ac:dyDescent="0.3">
      <c r="K71" s="210"/>
    </row>
    <row r="72" spans="11:11" s="169" customFormat="1" x14ac:dyDescent="0.3">
      <c r="K72" s="210"/>
    </row>
    <row r="73" spans="11:11" s="169" customFormat="1" x14ac:dyDescent="0.3">
      <c r="K73" s="210"/>
    </row>
    <row r="74" spans="11:11" s="169" customFormat="1" x14ac:dyDescent="0.3">
      <c r="K74" s="210"/>
    </row>
    <row r="75" spans="11:11" s="169" customFormat="1" x14ac:dyDescent="0.3">
      <c r="K75" s="210"/>
    </row>
    <row r="76" spans="11:11" s="169" customFormat="1" x14ac:dyDescent="0.3">
      <c r="K76" s="210"/>
    </row>
    <row r="77" spans="11:11" s="169" customFormat="1" x14ac:dyDescent="0.3">
      <c r="K77" s="210"/>
    </row>
    <row r="78" spans="11:11" s="169" customFormat="1" x14ac:dyDescent="0.3">
      <c r="K78" s="210"/>
    </row>
    <row r="79" spans="11:11" s="169" customFormat="1" x14ac:dyDescent="0.3">
      <c r="K79" s="210"/>
    </row>
    <row r="80" spans="11:11" s="169" customFormat="1" x14ac:dyDescent="0.3">
      <c r="K80" s="210"/>
    </row>
    <row r="81" spans="11:11" s="169" customFormat="1" x14ac:dyDescent="0.3">
      <c r="K81" s="210"/>
    </row>
    <row r="82" spans="11:11" s="169" customFormat="1" x14ac:dyDescent="0.3">
      <c r="K82" s="210"/>
    </row>
    <row r="83" spans="11:11" s="169" customFormat="1" x14ac:dyDescent="0.3">
      <c r="K83" s="210"/>
    </row>
    <row r="84" spans="11:11" s="169" customFormat="1" x14ac:dyDescent="0.3">
      <c r="K84" s="210"/>
    </row>
    <row r="85" spans="11:11" s="169" customFormat="1" x14ac:dyDescent="0.3">
      <c r="K85" s="210"/>
    </row>
    <row r="86" spans="11:11" s="169" customFormat="1" x14ac:dyDescent="0.3">
      <c r="K86" s="210"/>
    </row>
    <row r="87" spans="11:11" s="169" customFormat="1" x14ac:dyDescent="0.3">
      <c r="K87" s="210"/>
    </row>
    <row r="88" spans="11:11" s="169" customFormat="1" x14ac:dyDescent="0.3">
      <c r="K88" s="210"/>
    </row>
    <row r="89" spans="11:11" s="169" customFormat="1" x14ac:dyDescent="0.3">
      <c r="K89" s="210"/>
    </row>
    <row r="90" spans="11:11" s="169" customFormat="1" x14ac:dyDescent="0.3">
      <c r="K90" s="210"/>
    </row>
    <row r="91" spans="11:11" s="169" customFormat="1" x14ac:dyDescent="0.3">
      <c r="K91" s="210"/>
    </row>
    <row r="92" spans="11:11" s="169" customFormat="1" x14ac:dyDescent="0.3">
      <c r="K92" s="210"/>
    </row>
    <row r="93" spans="11:11" s="169" customFormat="1" x14ac:dyDescent="0.3">
      <c r="K93" s="210"/>
    </row>
    <row r="94" spans="11:11" s="169" customFormat="1" x14ac:dyDescent="0.3">
      <c r="K94" s="210"/>
    </row>
    <row r="95" spans="11:11" s="169" customFormat="1" x14ac:dyDescent="0.3">
      <c r="K95" s="210"/>
    </row>
    <row r="96" spans="11:11" s="169" customFormat="1" x14ac:dyDescent="0.3">
      <c r="K96" s="210"/>
    </row>
    <row r="97" spans="11:11" s="169" customFormat="1" x14ac:dyDescent="0.3">
      <c r="K97" s="210"/>
    </row>
    <row r="98" spans="11:11" s="169" customFormat="1" x14ac:dyDescent="0.3">
      <c r="K98" s="210"/>
    </row>
    <row r="99" spans="11:11" s="169" customFormat="1" x14ac:dyDescent="0.3">
      <c r="K99" s="210"/>
    </row>
    <row r="100" spans="11:11" s="169" customFormat="1" x14ac:dyDescent="0.3">
      <c r="K100" s="210"/>
    </row>
    <row r="101" spans="11:11" s="169" customFormat="1" x14ac:dyDescent="0.3">
      <c r="K101" s="210"/>
    </row>
    <row r="102" spans="11:11" s="169" customFormat="1" x14ac:dyDescent="0.3">
      <c r="K102" s="210"/>
    </row>
    <row r="103" spans="11:11" s="169" customFormat="1" x14ac:dyDescent="0.3">
      <c r="K103" s="210"/>
    </row>
    <row r="104" spans="11:11" s="169" customFormat="1" x14ac:dyDescent="0.3">
      <c r="K104" s="210"/>
    </row>
    <row r="105" spans="11:11" s="169" customFormat="1" x14ac:dyDescent="0.3">
      <c r="K105" s="210"/>
    </row>
    <row r="106" spans="11:11" s="169" customFormat="1" x14ac:dyDescent="0.3">
      <c r="K106" s="210"/>
    </row>
    <row r="107" spans="11:11" s="169" customFormat="1" x14ac:dyDescent="0.3">
      <c r="K107" s="210"/>
    </row>
    <row r="108" spans="11:11" s="169" customFormat="1" x14ac:dyDescent="0.3">
      <c r="K108" s="210"/>
    </row>
    <row r="109" spans="11:11" s="169" customFormat="1" x14ac:dyDescent="0.3">
      <c r="K109" s="210"/>
    </row>
    <row r="110" spans="11:11" s="169" customFormat="1" x14ac:dyDescent="0.3">
      <c r="K110" s="210"/>
    </row>
    <row r="111" spans="11:11" s="169" customFormat="1" x14ac:dyDescent="0.3">
      <c r="K111" s="210"/>
    </row>
    <row r="112" spans="11:11" s="169" customFormat="1" x14ac:dyDescent="0.3">
      <c r="K112" s="210"/>
    </row>
    <row r="113" spans="11:11" s="169" customFormat="1" x14ac:dyDescent="0.3">
      <c r="K113" s="210"/>
    </row>
    <row r="114" spans="11:11" s="169" customFormat="1" x14ac:dyDescent="0.3">
      <c r="K114" s="210"/>
    </row>
    <row r="115" spans="11:11" s="169" customFormat="1" x14ac:dyDescent="0.3">
      <c r="K115" s="210"/>
    </row>
    <row r="116" spans="11:11" s="169" customFormat="1" x14ac:dyDescent="0.3">
      <c r="K116" s="210"/>
    </row>
    <row r="117" spans="11:11" s="169" customFormat="1" x14ac:dyDescent="0.3">
      <c r="K117" s="210"/>
    </row>
    <row r="118" spans="11:11" s="169" customFormat="1" x14ac:dyDescent="0.3">
      <c r="K118" s="210"/>
    </row>
    <row r="119" spans="11:11" s="169" customFormat="1" x14ac:dyDescent="0.3">
      <c r="K119" s="210"/>
    </row>
    <row r="120" spans="11:11" s="169" customFormat="1" x14ac:dyDescent="0.3">
      <c r="K120" s="210"/>
    </row>
    <row r="121" spans="11:11" s="169" customFormat="1" x14ac:dyDescent="0.3">
      <c r="K121" s="210"/>
    </row>
    <row r="122" spans="11:11" s="169" customFormat="1" x14ac:dyDescent="0.3">
      <c r="K122" s="210"/>
    </row>
    <row r="123" spans="11:11" s="169" customFormat="1" x14ac:dyDescent="0.3">
      <c r="K123" s="210"/>
    </row>
    <row r="124" spans="11:11" s="169" customFormat="1" x14ac:dyDescent="0.3">
      <c r="K124" s="210"/>
    </row>
    <row r="125" spans="11:11" s="169" customFormat="1" x14ac:dyDescent="0.3">
      <c r="K125" s="210"/>
    </row>
    <row r="126" spans="11:11" s="169" customFormat="1" x14ac:dyDescent="0.3">
      <c r="K126" s="210"/>
    </row>
    <row r="127" spans="11:11" s="169" customFormat="1" x14ac:dyDescent="0.3">
      <c r="K127" s="210"/>
    </row>
    <row r="128" spans="11:11" s="169" customFormat="1" x14ac:dyDescent="0.3">
      <c r="K128" s="210"/>
    </row>
    <row r="129" spans="11:11" s="169" customFormat="1" x14ac:dyDescent="0.3">
      <c r="K129" s="210"/>
    </row>
    <row r="130" spans="11:11" s="169" customFormat="1" x14ac:dyDescent="0.3">
      <c r="K130" s="210"/>
    </row>
    <row r="131" spans="11:11" s="169" customFormat="1" x14ac:dyDescent="0.3">
      <c r="K131" s="210"/>
    </row>
    <row r="132" spans="11:11" s="169" customFormat="1" x14ac:dyDescent="0.3">
      <c r="K132" s="210"/>
    </row>
    <row r="133" spans="11:11" s="169" customFormat="1" x14ac:dyDescent="0.3">
      <c r="K133" s="210"/>
    </row>
    <row r="134" spans="11:11" s="169" customFormat="1" x14ac:dyDescent="0.3">
      <c r="K134" s="210"/>
    </row>
    <row r="135" spans="11:11" s="169" customFormat="1" x14ac:dyDescent="0.3">
      <c r="K135" s="210"/>
    </row>
    <row r="136" spans="11:11" s="169" customFormat="1" x14ac:dyDescent="0.3">
      <c r="K136" s="210"/>
    </row>
    <row r="137" spans="11:11" s="169" customFormat="1" x14ac:dyDescent="0.3">
      <c r="K137" s="210"/>
    </row>
    <row r="138" spans="11:11" s="169" customFormat="1" x14ac:dyDescent="0.3">
      <c r="K138" s="210"/>
    </row>
    <row r="139" spans="11:11" s="169" customFormat="1" x14ac:dyDescent="0.3">
      <c r="K139" s="210"/>
    </row>
    <row r="140" spans="11:11" s="169" customFormat="1" x14ac:dyDescent="0.3">
      <c r="K140" s="210"/>
    </row>
    <row r="141" spans="11:11" s="169" customFormat="1" x14ac:dyDescent="0.3">
      <c r="K141" s="210"/>
    </row>
    <row r="142" spans="11:11" s="169" customFormat="1" x14ac:dyDescent="0.3">
      <c r="K142" s="210"/>
    </row>
    <row r="143" spans="11:11" s="169" customFormat="1" x14ac:dyDescent="0.3">
      <c r="K143" s="210"/>
    </row>
    <row r="144" spans="11:11" s="169" customFormat="1" x14ac:dyDescent="0.3">
      <c r="K144" s="210"/>
    </row>
    <row r="145" spans="11:11" s="169" customFormat="1" x14ac:dyDescent="0.3">
      <c r="K145" s="210"/>
    </row>
    <row r="146" spans="11:11" s="169" customFormat="1" x14ac:dyDescent="0.3">
      <c r="K146" s="210"/>
    </row>
    <row r="147" spans="11:11" s="169" customFormat="1" x14ac:dyDescent="0.3">
      <c r="K147" s="210"/>
    </row>
    <row r="148" spans="11:11" s="169" customFormat="1" x14ac:dyDescent="0.3">
      <c r="K148" s="210"/>
    </row>
    <row r="149" spans="11:11" s="169" customFormat="1" x14ac:dyDescent="0.3">
      <c r="K149" s="210"/>
    </row>
    <row r="150" spans="11:11" s="169" customFormat="1" x14ac:dyDescent="0.3">
      <c r="K150" s="210"/>
    </row>
    <row r="151" spans="11:11" s="169" customFormat="1" x14ac:dyDescent="0.3">
      <c r="K151" s="210"/>
    </row>
    <row r="152" spans="11:11" s="169" customFormat="1" x14ac:dyDescent="0.3">
      <c r="K152" s="210"/>
    </row>
    <row r="153" spans="11:11" s="169" customFormat="1" x14ac:dyDescent="0.3">
      <c r="K153" s="210"/>
    </row>
    <row r="154" spans="11:11" s="169" customFormat="1" x14ac:dyDescent="0.3">
      <c r="K154" s="210"/>
    </row>
    <row r="155" spans="11:11" s="169" customFormat="1" x14ac:dyDescent="0.3">
      <c r="K155" s="210"/>
    </row>
    <row r="156" spans="11:11" s="169" customFormat="1" x14ac:dyDescent="0.3">
      <c r="K156" s="210"/>
    </row>
    <row r="157" spans="11:11" s="169" customFormat="1" x14ac:dyDescent="0.3">
      <c r="K157" s="210"/>
    </row>
    <row r="158" spans="11:11" s="169" customFormat="1" x14ac:dyDescent="0.3">
      <c r="K158" s="210"/>
    </row>
    <row r="159" spans="11:11" s="169" customFormat="1" x14ac:dyDescent="0.3">
      <c r="K159" s="210"/>
    </row>
    <row r="160" spans="11:11" s="169" customFormat="1" x14ac:dyDescent="0.3">
      <c r="K160" s="210"/>
    </row>
    <row r="161" spans="11:11" s="169" customFormat="1" x14ac:dyDescent="0.3">
      <c r="K161" s="210"/>
    </row>
    <row r="162" spans="11:11" s="169" customFormat="1" x14ac:dyDescent="0.3">
      <c r="K162" s="210"/>
    </row>
    <row r="163" spans="11:11" s="169" customFormat="1" x14ac:dyDescent="0.3">
      <c r="K163" s="210"/>
    </row>
    <row r="164" spans="11:11" s="169" customFormat="1" x14ac:dyDescent="0.3">
      <c r="K164" s="210"/>
    </row>
    <row r="165" spans="11:11" s="169" customFormat="1" x14ac:dyDescent="0.3">
      <c r="K165" s="210"/>
    </row>
    <row r="166" spans="11:11" s="169" customFormat="1" x14ac:dyDescent="0.3">
      <c r="K166" s="210"/>
    </row>
    <row r="167" spans="11:11" s="169" customFormat="1" x14ac:dyDescent="0.3">
      <c r="K167" s="210"/>
    </row>
    <row r="168" spans="11:11" s="169" customFormat="1" x14ac:dyDescent="0.3">
      <c r="K168" s="210"/>
    </row>
    <row r="169" spans="11:11" s="169" customFormat="1" x14ac:dyDescent="0.3">
      <c r="K169" s="210"/>
    </row>
    <row r="170" spans="11:11" s="169" customFormat="1" x14ac:dyDescent="0.3">
      <c r="K170" s="210"/>
    </row>
    <row r="171" spans="11:11" s="169" customFormat="1" x14ac:dyDescent="0.3">
      <c r="K171" s="210"/>
    </row>
    <row r="172" spans="11:11" s="169" customFormat="1" x14ac:dyDescent="0.3">
      <c r="K172" s="210"/>
    </row>
    <row r="173" spans="11:11" s="169" customFormat="1" x14ac:dyDescent="0.3">
      <c r="K173" s="210"/>
    </row>
    <row r="174" spans="11:11" s="169" customFormat="1" x14ac:dyDescent="0.3">
      <c r="K174" s="210"/>
    </row>
    <row r="175" spans="11:11" s="169" customFormat="1" x14ac:dyDescent="0.3">
      <c r="K175" s="210"/>
    </row>
    <row r="176" spans="11:11" s="169" customFormat="1" x14ac:dyDescent="0.3">
      <c r="K176" s="210"/>
    </row>
    <row r="177" spans="11:11" s="169" customFormat="1" x14ac:dyDescent="0.3">
      <c r="K177" s="210"/>
    </row>
    <row r="178" spans="11:11" s="169" customFormat="1" x14ac:dyDescent="0.3">
      <c r="K178" s="210"/>
    </row>
    <row r="179" spans="11:11" s="169" customFormat="1" x14ac:dyDescent="0.3">
      <c r="K179" s="210"/>
    </row>
    <row r="180" spans="11:11" s="169" customFormat="1" x14ac:dyDescent="0.3">
      <c r="K180" s="210"/>
    </row>
    <row r="181" spans="11:11" s="169" customFormat="1" x14ac:dyDescent="0.3">
      <c r="K181" s="210"/>
    </row>
    <row r="182" spans="11:11" s="169" customFormat="1" x14ac:dyDescent="0.3">
      <c r="K182" s="210"/>
    </row>
    <row r="183" spans="11:11" s="169" customFormat="1" x14ac:dyDescent="0.3">
      <c r="K183" s="210"/>
    </row>
    <row r="184" spans="11:11" s="169" customFormat="1" x14ac:dyDescent="0.3">
      <c r="K184" s="210"/>
    </row>
    <row r="185" spans="11:11" s="169" customFormat="1" x14ac:dyDescent="0.3">
      <c r="K185" s="210"/>
    </row>
    <row r="186" spans="11:11" s="169" customFormat="1" x14ac:dyDescent="0.3">
      <c r="K186" s="210"/>
    </row>
    <row r="187" spans="11:11" s="169" customFormat="1" x14ac:dyDescent="0.3">
      <c r="K187" s="210"/>
    </row>
    <row r="188" spans="11:11" s="169" customFormat="1" x14ac:dyDescent="0.3">
      <c r="K188" s="210"/>
    </row>
    <row r="189" spans="11:11" s="169" customFormat="1" x14ac:dyDescent="0.3">
      <c r="K189" s="210"/>
    </row>
    <row r="190" spans="11:11" s="169" customFormat="1" x14ac:dyDescent="0.3">
      <c r="K190" s="210"/>
    </row>
  </sheetData>
  <mergeCells count="1">
    <mergeCell ref="C6:E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5EEEB-BF83-4D26-8ABF-48E6653B5494}">
  <sheetPr>
    <tabColor theme="7" tint="0.79998168889431442"/>
  </sheetPr>
  <dimension ref="B1:M15"/>
  <sheetViews>
    <sheetView workbookViewId="0">
      <selection activeCell="D14" sqref="D14"/>
    </sheetView>
    <sheetView workbookViewId="1"/>
  </sheetViews>
  <sheetFormatPr defaultColWidth="8.6640625" defaultRowHeight="14.4" x14ac:dyDescent="0.3"/>
  <cols>
    <col min="1" max="1" width="2.5546875" style="1" customWidth="1"/>
    <col min="2" max="2" width="3.5546875" style="1" customWidth="1"/>
    <col min="3" max="3" width="24.44140625" style="1" customWidth="1"/>
    <col min="4" max="4" width="12.44140625" style="1" customWidth="1"/>
    <col min="5" max="16384" width="8.6640625" style="1"/>
  </cols>
  <sheetData>
    <row r="1" spans="2:13" ht="15" thickBot="1" x14ac:dyDescent="0.35"/>
    <row r="2" spans="2:13" x14ac:dyDescent="0.3">
      <c r="B2" s="5"/>
      <c r="C2" s="6"/>
      <c r="D2" s="6"/>
      <c r="E2" s="6"/>
      <c r="F2" s="6"/>
      <c r="G2" s="6"/>
      <c r="H2" s="6"/>
      <c r="I2" s="6"/>
      <c r="J2" s="7"/>
      <c r="K2" s="6"/>
      <c r="L2" s="7"/>
      <c r="M2" s="8"/>
    </row>
    <row r="3" spans="2:13" ht="28.8" x14ac:dyDescent="0.55000000000000004">
      <c r="B3" s="9"/>
      <c r="C3" s="4" t="s">
        <v>2</v>
      </c>
      <c r="G3" s="3"/>
      <c r="J3" s="2"/>
      <c r="L3" s="2"/>
      <c r="M3" s="10"/>
    </row>
    <row r="4" spans="2:13" x14ac:dyDescent="0.3">
      <c r="B4" s="9"/>
      <c r="C4" s="1" t="s">
        <v>129</v>
      </c>
      <c r="D4" s="1" t="s">
        <v>130</v>
      </c>
      <c r="J4" s="2"/>
      <c r="L4" s="2"/>
      <c r="M4" s="10"/>
    </row>
    <row r="5" spans="2:13" x14ac:dyDescent="0.3">
      <c r="B5" s="9"/>
      <c r="C5" s="1" t="s">
        <v>13</v>
      </c>
      <c r="D5" s="1" t="s">
        <v>6</v>
      </c>
      <c r="J5" s="2"/>
      <c r="L5" s="2"/>
      <c r="M5" s="10"/>
    </row>
    <row r="6" spans="2:13" x14ac:dyDescent="0.3">
      <c r="B6" s="9"/>
      <c r="C6" s="1" t="s">
        <v>131</v>
      </c>
      <c r="J6" s="2"/>
      <c r="L6" s="2"/>
      <c r="M6" s="10"/>
    </row>
    <row r="7" spans="2:13" x14ac:dyDescent="0.3">
      <c r="B7" s="9"/>
      <c r="J7" s="2"/>
      <c r="L7" s="2"/>
      <c r="M7" s="10"/>
    </row>
    <row r="8" spans="2:13" x14ac:dyDescent="0.3">
      <c r="B8" s="9"/>
      <c r="J8" s="2"/>
      <c r="L8" s="2"/>
      <c r="M8" s="10"/>
    </row>
    <row r="9" spans="2:13" ht="15" thickBot="1" x14ac:dyDescent="0.35">
      <c r="B9" s="9"/>
      <c r="J9" s="2"/>
      <c r="L9" s="2"/>
      <c r="M9" s="10"/>
    </row>
    <row r="10" spans="2:13" ht="16.2" thickBot="1" x14ac:dyDescent="0.35">
      <c r="B10" s="9"/>
      <c r="C10" s="15" t="s">
        <v>132</v>
      </c>
      <c r="D10" s="16" t="s">
        <v>133</v>
      </c>
      <c r="J10" s="2"/>
      <c r="L10" s="2"/>
      <c r="M10" s="10"/>
    </row>
    <row r="11" spans="2:13" ht="16.2" thickBot="1" x14ac:dyDescent="0.35">
      <c r="B11" s="9"/>
      <c r="C11" s="21" t="s">
        <v>134</v>
      </c>
      <c r="D11" s="22" t="e">
        <f>SUM('Budget Detail'!Q21:Q30,'Budget Detail'!#REF!)</f>
        <v>#REF!</v>
      </c>
      <c r="J11" s="2"/>
      <c r="L11" s="2"/>
      <c r="M11" s="10"/>
    </row>
    <row r="12" spans="2:13" ht="16.2" thickBot="1" x14ac:dyDescent="0.35">
      <c r="B12" s="9"/>
      <c r="C12" s="23" t="s">
        <v>135</v>
      </c>
      <c r="D12" s="22" t="e">
        <f>SUM('Budget Detail'!Q33:Q42,'Budget Detail'!#REF!,'Budget Detail'!Q186:Q191)</f>
        <v>#REF!</v>
      </c>
      <c r="J12" s="2"/>
      <c r="L12" s="2"/>
      <c r="M12" s="10"/>
    </row>
    <row r="13" spans="2:13" ht="16.2" thickBot="1" x14ac:dyDescent="0.35">
      <c r="B13" s="9"/>
      <c r="C13" s="17" t="s">
        <v>136</v>
      </c>
      <c r="D13" s="18" t="s">
        <v>136</v>
      </c>
      <c r="J13" s="2"/>
      <c r="L13" s="2"/>
      <c r="M13" s="10"/>
    </row>
    <row r="14" spans="2:13" ht="16.2" thickBot="1" x14ac:dyDescent="0.35">
      <c r="B14" s="9"/>
      <c r="C14" s="19" t="s">
        <v>137</v>
      </c>
      <c r="D14" s="20" t="e">
        <f>SUM(D11:D12)</f>
        <v>#REF!</v>
      </c>
      <c r="J14" s="2"/>
      <c r="L14" s="2"/>
      <c r="M14" s="10"/>
    </row>
    <row r="15" spans="2:13" ht="15" thickBot="1" x14ac:dyDescent="0.35">
      <c r="B15" s="11"/>
      <c r="C15" s="12"/>
      <c r="D15" s="12"/>
      <c r="E15" s="12"/>
      <c r="F15" s="12"/>
      <c r="G15" s="12"/>
      <c r="H15" s="12"/>
      <c r="I15" s="12"/>
      <c r="J15" s="13"/>
      <c r="K15" s="12"/>
      <c r="L15" s="13"/>
      <c r="M15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fd5e77-8c92-4a23-a63e-74920742d882" xsi:nil="true"/>
    <lcf76f155ced4ddcb4097134ff3c332f xmlns="44e63ec1-0b89-4e4f-a921-357c6c26e33d">
      <Terms xmlns="http://schemas.microsoft.com/office/infopath/2007/PartnerControls"/>
    </lcf76f155ced4ddcb4097134ff3c332f>
    <_ip_UnifiedCompliancePolicyUIAction xmlns="http://schemas.microsoft.com/sharepoint/v3" xsi:nil="true"/>
    <Photographer_x003a_IrackMunami xmlns="44e63ec1-0b89-4e4f-a921-357c6c26e33d" xsi:nil="true"/>
    <_ip_UnifiedCompliancePolicyProperties xmlns="http://schemas.microsoft.com/sharepoint/v3" xsi:nil="true"/>
    <CaseManagementSpecialist_x002c_BURUNDI_REACHMalaria xmlns="44e63ec1-0b89-4e4f-a921-357c6c26e3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1A08F22EB09B40AF9AA8BF050A7A2B" ma:contentTypeVersion="19" ma:contentTypeDescription="Create a new document." ma:contentTypeScope="" ma:versionID="2e9af52b548fdef1b413e24702081e71">
  <xsd:schema xmlns:xsd="http://www.w3.org/2001/XMLSchema" xmlns:xs="http://www.w3.org/2001/XMLSchema" xmlns:p="http://schemas.microsoft.com/office/2006/metadata/properties" xmlns:ns1="http://schemas.microsoft.com/sharepoint/v3" xmlns:ns2="44e63ec1-0b89-4e4f-a921-357c6c26e33d" xmlns:ns3="82fd5e77-8c92-4a23-a63e-74920742d882" targetNamespace="http://schemas.microsoft.com/office/2006/metadata/properties" ma:root="true" ma:fieldsID="beee753d6f8c758f16c1df3f1206d30a" ns1:_="" ns2:_="" ns3:_="">
    <xsd:import namespace="http://schemas.microsoft.com/sharepoint/v3"/>
    <xsd:import namespace="44e63ec1-0b89-4e4f-a921-357c6c26e33d"/>
    <xsd:import namespace="82fd5e77-8c92-4a23-a63e-74920742d8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Photographer_x003a_IrackMunami" minOccurs="0"/>
                <xsd:element ref="ns2:CaseManagementSpecialist_x002c_BURUNDI_REACHMalari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e63ec1-0b89-4e4f-a921-357c6c26e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f4ff368-f2cf-4839-9e53-01cf9dce6f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Photographer_x003a_IrackMunami" ma:index="25" nillable="true" ma:displayName="Photographer: Irack Munami" ma:description="Laboratory scientists from Malawi MOH being trained on molecular assays used for TES, at KEMRI." ma:format="Dropdown" ma:internalName="Photographer_x003a_IrackMunami">
      <xsd:simpleType>
        <xsd:restriction base="dms:Text">
          <xsd:maxLength value="255"/>
        </xsd:restriction>
      </xsd:simpleType>
    </xsd:element>
    <xsd:element name="CaseManagementSpecialist_x002c_BURUNDI_REACHMalaria" ma:index="26" nillable="true" ma:displayName="Case Management Specialist,BURUNDI_REACH Malaria" ma:format="Dropdown" ma:internalName="CaseManagementSpecialist_x002c_BURUNDI_REACHMalari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fd5e77-8c92-4a23-a63e-74920742d88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09c2ebd-0e87-4410-aea7-f0a27ac92983}" ma:internalName="TaxCatchAll" ma:showField="CatchAllData" ma:web="82fd5e77-8c92-4a23-a63e-74920742d8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EA7F6A-410A-4D99-8D8A-79B3F6627C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998B8C-46A4-4AC1-A9BA-80427CC7A020}">
  <ds:schemaRefs>
    <ds:schemaRef ds:uri="http://schemas.microsoft.com/office/2006/metadata/properties"/>
    <ds:schemaRef ds:uri="http://schemas.microsoft.com/office/infopath/2007/PartnerControls"/>
    <ds:schemaRef ds:uri="82fd5e77-8c92-4a23-a63e-74920742d882"/>
    <ds:schemaRef ds:uri="44e63ec1-0b89-4e4f-a921-357c6c26e33d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B2D670AA-C8B5-453E-9D5D-7A3E340558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4e63ec1-0b89-4e4f-a921-357c6c26e33d"/>
    <ds:schemaRef ds:uri="82fd5e77-8c92-4a23-a63e-74920742d8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Directions</vt:lpstr>
      <vt:lpstr>Budget Detail</vt:lpstr>
      <vt:lpstr>Activities Budgeting</vt:lpstr>
      <vt:lpstr>Budget Summary</vt:lpstr>
      <vt:lpstr>LOE Table</vt:lpstr>
      <vt:lpstr>Activity_LocalFX</vt:lpstr>
      <vt:lpstr>Activity_Subtotal</vt:lpstr>
      <vt:lpstr>'Budget Detail'!CST_Max</vt:lpstr>
      <vt:lpstr>'Activities Budgeting'!USD_ActivityTotal</vt:lpstr>
    </vt:vector>
  </TitlesOfParts>
  <Manager/>
  <Company>PATH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Taj Munson</cp:lastModifiedBy>
  <cp:revision/>
  <dcterms:created xsi:type="dcterms:W3CDTF">2017-04-28T18:45:46Z</dcterms:created>
  <dcterms:modified xsi:type="dcterms:W3CDTF">2026-03-27T18:24:06Z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0x010100BB1A08F22EB09B40AF9AA8BF050A7A2B</vt:lpwstr>
  </property>
  <property fmtid="{D5CDD505-2E9C-101B-9397-08002B2CF9AE}" pid="3" name="MediaServiceImageTags">
    <vt:lpwstr/>
  </property>
  <property fmtid="{D5CDD505-2E9C-101B-9397-08002B2CF9AE}" pid="4" name="MSIP_Label_27860cfc-4c84-46be-848a-dfbe37dbcc58_Enabled">
    <vt:lpwstr>true</vt:lpwstr>
  </property>
  <property fmtid="{D5CDD505-2E9C-101B-9397-08002B2CF9AE}" pid="5" name="MSIP_Label_27860cfc-4c84-46be-848a-dfbe37dbcc58_SetDate">
    <vt:lpwstr>2025-09-24T17:29:37Z</vt:lpwstr>
  </property>
  <property fmtid="{D5CDD505-2E9C-101B-9397-08002B2CF9AE}" pid="6" name="MSIP_Label_27860cfc-4c84-46be-848a-dfbe37dbcc58_Method">
    <vt:lpwstr>Standard</vt:lpwstr>
  </property>
  <property fmtid="{D5CDD505-2E9C-101B-9397-08002B2CF9AE}" pid="7" name="MSIP_Label_27860cfc-4c84-46be-848a-dfbe37dbcc58_Name">
    <vt:lpwstr>PATH-Internal</vt:lpwstr>
  </property>
  <property fmtid="{D5CDD505-2E9C-101B-9397-08002B2CF9AE}" pid="8" name="MSIP_Label_27860cfc-4c84-46be-848a-dfbe37dbcc58_SiteId">
    <vt:lpwstr>29ca3f4f-6d67-49a5-a001-e1db48252717</vt:lpwstr>
  </property>
  <property fmtid="{D5CDD505-2E9C-101B-9397-08002B2CF9AE}" pid="9" name="MSIP_Label_27860cfc-4c84-46be-848a-dfbe37dbcc58_ActionId">
    <vt:lpwstr>bbb191a9-e6a1-4acb-879c-7e63211529ba</vt:lpwstr>
  </property>
  <property fmtid="{D5CDD505-2E9C-101B-9397-08002B2CF9AE}" pid="10" name="MSIP_Label_27860cfc-4c84-46be-848a-dfbe37dbcc58_ContentBits">
    <vt:lpwstr>0</vt:lpwstr>
  </property>
  <property fmtid="{D5CDD505-2E9C-101B-9397-08002B2CF9AE}" pid="11" name="MSIP_Label_27860cfc-4c84-46be-848a-dfbe37dbcc58_Tag">
    <vt:lpwstr>10, 3, 0, 2</vt:lpwstr>
  </property>
</Properties>
</file>